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CO2eq" sheetId="1" r:id="rId1"/>
    <sheet name="Input" sheetId="2" r:id="rId2"/>
    <sheet name="Tech." sheetId="3" r:id="rId3"/>
    <sheet name="eec" sheetId="4" r:id="rId4"/>
  </sheets>
  <definedNames/>
  <calcPr fullCalcOnLoad="1"/>
</workbook>
</file>

<file path=xl/comments1.xml><?xml version="1.0" encoding="utf-8"?>
<comments xmlns="http://schemas.openxmlformats.org/spreadsheetml/2006/main">
  <authors>
    <author>kretsbe</author>
  </authors>
  <commentList>
    <comment ref="H9" authorId="0">
      <text>
        <r>
          <rPr>
            <b/>
            <sz val="8"/>
            <rFont val="Tahoma"/>
            <family val="0"/>
          </rPr>
          <t>kretsbe:</t>
        </r>
        <r>
          <rPr>
            <sz val="8"/>
            <rFont val="Tahoma"/>
            <family val="0"/>
          </rPr>
          <t xml:space="preserve">
34,92 MJ/l though other sources give higher numbers</t>
        </r>
      </text>
    </comment>
  </commentList>
</comments>
</file>

<file path=xl/comments3.xml><?xml version="1.0" encoding="utf-8"?>
<comments xmlns="http://schemas.openxmlformats.org/spreadsheetml/2006/main">
  <authors>
    <author>kretsbe</author>
  </authors>
  <commentList>
    <comment ref="E1" authorId="0">
      <text>
        <r>
          <rPr>
            <b/>
            <sz val="8"/>
            <rFont val="Tahoma"/>
            <family val="0"/>
          </rPr>
          <t>kretsbe:</t>
        </r>
        <r>
          <rPr>
            <sz val="8"/>
            <rFont val="Tahoma"/>
            <family val="0"/>
          </rPr>
          <t xml:space="preserve">
should read kg, correct in report</t>
        </r>
      </text>
    </comment>
  </commentList>
</comments>
</file>

<file path=xl/sharedStrings.xml><?xml version="1.0" encoding="utf-8"?>
<sst xmlns="http://schemas.openxmlformats.org/spreadsheetml/2006/main" count="210" uniqueCount="115">
  <si>
    <t>CO2eq</t>
  </si>
  <si>
    <t>kgCO2eq/kg</t>
  </si>
  <si>
    <t>kgCO2eq/GJ</t>
  </si>
  <si>
    <t>Culture</t>
  </si>
  <si>
    <t>Wheat</t>
  </si>
  <si>
    <t>Maize</t>
  </si>
  <si>
    <t>Rape</t>
  </si>
  <si>
    <t>Sunflower</t>
  </si>
  <si>
    <t>Sugar beet</t>
  </si>
  <si>
    <t>N-fertiliser (kg/ha):</t>
  </si>
  <si>
    <t>P-fertiliser (kg/ha):</t>
  </si>
  <si>
    <t>K-fertiliser (kg/ha):</t>
  </si>
  <si>
    <t>Plant protection products (kg/ha):</t>
  </si>
  <si>
    <t>Seed</t>
  </si>
  <si>
    <t>Chemical emission kg CO2 eq/ha</t>
  </si>
  <si>
    <t>482.2794</t>
  </si>
  <si>
    <t>522.1208</t>
  </si>
  <si>
    <t>503.1752</t>
  </si>
  <si>
    <t>289.46</t>
  </si>
  <si>
    <t>424.132</t>
  </si>
  <si>
    <t>Diesel l/ha</t>
  </si>
  <si>
    <t>Diesel emission  (kgCO2 eq/ha)</t>
  </si>
  <si>
    <t>246.479776</t>
  </si>
  <si>
    <t>246.4797762</t>
  </si>
  <si>
    <t>246.4798</t>
  </si>
  <si>
    <t>246.47978</t>
  </si>
  <si>
    <t>Production without seed (kgCO2 eq/ha)</t>
  </si>
  <si>
    <t>728.759176</t>
  </si>
  <si>
    <t>768.6005762</t>
  </si>
  <si>
    <t>749.655</t>
  </si>
  <si>
    <t>535.939776</t>
  </si>
  <si>
    <t>670.61178</t>
  </si>
  <si>
    <t>Seed (kgCO2 eq/ha)</t>
  </si>
  <si>
    <t>25.3012591</t>
  </si>
  <si>
    <t>15.66</t>
  </si>
  <si>
    <t>4.030776</t>
  </si>
  <si>
    <t>3.0160797</t>
  </si>
  <si>
    <t>0.6169155</t>
  </si>
  <si>
    <t>Production emission (kg CO2 eq/ha)</t>
  </si>
  <si>
    <t>754.06</t>
  </si>
  <si>
    <t>784.26</t>
  </si>
  <si>
    <t>753.69</t>
  </si>
  <si>
    <t>538.96</t>
  </si>
  <si>
    <t>671.23</t>
  </si>
  <si>
    <t>Seed drying, cleaning (MJ/t)</t>
  </si>
  <si>
    <t>1.44</t>
  </si>
  <si>
    <t>Seed average yield (t/ha)</t>
  </si>
  <si>
    <t>4.425</t>
  </si>
  <si>
    <t>6.364</t>
  </si>
  <si>
    <t>2.336</t>
  </si>
  <si>
    <t>2.437</t>
  </si>
  <si>
    <t>53.89</t>
  </si>
  <si>
    <t>Seed production (kgCO2 eq/t)</t>
  </si>
  <si>
    <t>80.784</t>
  </si>
  <si>
    <t>Description</t>
  </si>
  <si>
    <t>N-fertiliser</t>
  </si>
  <si>
    <t>5.414</t>
  </si>
  <si>
    <t>P-fertiliser</t>
  </si>
  <si>
    <t>0.71</t>
  </si>
  <si>
    <t>K-fertiliser</t>
  </si>
  <si>
    <t>0.46</t>
  </si>
  <si>
    <t>Plant protection products</t>
  </si>
  <si>
    <t>5.41</t>
  </si>
  <si>
    <t>Wheat seed</t>
  </si>
  <si>
    <t>0.12</t>
  </si>
  <si>
    <t>Maize seed</t>
  </si>
  <si>
    <t>0.87</t>
  </si>
  <si>
    <t>Rape seed</t>
  </si>
  <si>
    <t>0.403077627</t>
  </si>
  <si>
    <t>Sunflower seed</t>
  </si>
  <si>
    <t>0.30160797</t>
  </si>
  <si>
    <t>Sugar beet seed</t>
  </si>
  <si>
    <t>0.068546164</t>
  </si>
  <si>
    <t>Diesel</t>
  </si>
  <si>
    <t>Natural gas</t>
  </si>
  <si>
    <t xml:space="preserve">Method of production of biofuel and bioliquid </t>
  </si>
  <si>
    <t>Default greenhouse gas emissions (gCO2eq/MJ)</t>
  </si>
  <si>
    <t>Technological coefficient (litres bio-fuel/tonne product)</t>
  </si>
  <si>
    <t>Calorific value (MJ/l)</t>
  </si>
  <si>
    <t>Specific CO2 equivalent (gCO2/tonne product)</t>
  </si>
  <si>
    <t>Sugar beet ethanol</t>
  </si>
  <si>
    <t>26.46</t>
  </si>
  <si>
    <t>Wheat ethanol</t>
  </si>
  <si>
    <t>183.54</t>
  </si>
  <si>
    <t>Maize ethanol, Community produced</t>
  </si>
  <si>
    <t>Rape biodiesel</t>
  </si>
  <si>
    <t>406.725</t>
  </si>
  <si>
    <t>Sunflower biodiesel</t>
  </si>
  <si>
    <t>267.3</t>
  </si>
  <si>
    <t>Hydrotreated vegetable oil from rape seed</t>
  </si>
  <si>
    <t>404.94</t>
  </si>
  <si>
    <t>Hydrotreated vegetable oil from sunflower</t>
  </si>
  <si>
    <t>279.684</t>
  </si>
  <si>
    <t>Pure vegetable oil from rape seed</t>
  </si>
  <si>
    <t>448.8</t>
  </si>
  <si>
    <t>3. Annex 3</t>
  </si>
  <si>
    <t>Method of production</t>
  </si>
  <si>
    <t>kgCO2eq/t product</t>
  </si>
  <si>
    <t>production kgCO2 eq/ha</t>
  </si>
  <si>
    <t>Min. yield (t/ha)</t>
  </si>
  <si>
    <t>Min. according to KSH (Central Statistical Office)</t>
  </si>
  <si>
    <t>25.37</t>
  </si>
  <si>
    <t>49.23</t>
  </si>
  <si>
    <t>Maize ethanol</t>
  </si>
  <si>
    <t>4.67</t>
  </si>
  <si>
    <t>5.67</t>
  </si>
  <si>
    <t>1.85</t>
  </si>
  <si>
    <t>2.138</t>
  </si>
  <si>
    <t>2.188</t>
  </si>
  <si>
    <t>1.86</t>
  </si>
  <si>
    <t>1.93</t>
  </si>
  <si>
    <t>1.68</t>
  </si>
  <si>
    <t>calc BK</t>
  </si>
  <si>
    <r>
      <t xml:space="preserve">Seed </t>
    </r>
    <r>
      <rPr>
        <sz val="10"/>
        <color indexed="10"/>
        <rFont val="Arial"/>
        <family val="2"/>
      </rPr>
      <t>(kg/ha)</t>
    </r>
  </si>
  <si>
    <t>implied average CO2 emissions in kg CO2eq/kg fertiliser. Compared to 5,41 from sheet "Input"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</si>
</sst>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7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top" wrapText="1"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7" sqref="H37"/>
    </sheetView>
  </sheetViews>
  <sheetFormatPr defaultColWidth="9.140625" defaultRowHeight="12.75"/>
  <cols>
    <col min="1" max="1" width="35.57421875" style="0" customWidth="1"/>
    <col min="2" max="2" width="11.421875" style="0" customWidth="1"/>
    <col min="3" max="3" width="11.7109375" style="0" customWidth="1"/>
    <col min="4" max="4" width="9.57421875" style="0" bestFit="1" customWidth="1"/>
    <col min="5" max="5" width="11.28125" style="0" bestFit="1" customWidth="1"/>
    <col min="6" max="6" width="10.57421875" style="0" bestFit="1" customWidth="1"/>
  </cols>
  <sheetData>
    <row r="1" spans="1:8" ht="25.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H1" s="26" t="s">
        <v>112</v>
      </c>
    </row>
    <row r="2" spans="1:8" ht="12.75">
      <c r="A2" s="4" t="s">
        <v>9</v>
      </c>
      <c r="B2" s="5">
        <v>28277</v>
      </c>
      <c r="C2" s="5">
        <v>32540</v>
      </c>
      <c r="D2" s="5">
        <v>26724</v>
      </c>
      <c r="E2" s="6">
        <v>45</v>
      </c>
      <c r="F2" s="6">
        <v>48</v>
      </c>
      <c r="H2" s="27">
        <v>77.6</v>
      </c>
    </row>
    <row r="3" spans="1:8" ht="12.75">
      <c r="A3" s="4" t="s">
        <v>10</v>
      </c>
      <c r="B3" s="7">
        <v>40184</v>
      </c>
      <c r="C3" s="7">
        <v>40186</v>
      </c>
      <c r="D3" s="7">
        <v>40217</v>
      </c>
      <c r="E3" s="6">
        <v>1</v>
      </c>
      <c r="F3" s="6">
        <v>1</v>
      </c>
      <c r="H3" s="27">
        <v>1.6</v>
      </c>
    </row>
    <row r="4" spans="1:8" ht="12.75">
      <c r="A4" s="4" t="s">
        <v>11</v>
      </c>
      <c r="B4" s="7">
        <v>40210</v>
      </c>
      <c r="C4" s="7">
        <v>40276</v>
      </c>
      <c r="D4" s="7">
        <v>40338</v>
      </c>
      <c r="E4" s="6">
        <v>4</v>
      </c>
      <c r="F4" s="6">
        <v>38</v>
      </c>
      <c r="H4" s="27">
        <v>2.1</v>
      </c>
    </row>
    <row r="5" spans="1:8" ht="12.75">
      <c r="A5" s="4" t="s">
        <v>12</v>
      </c>
      <c r="B5" s="7">
        <v>40483</v>
      </c>
      <c r="C5" s="7">
        <v>40335</v>
      </c>
      <c r="D5" s="7">
        <v>40377</v>
      </c>
      <c r="E5" s="6">
        <v>8</v>
      </c>
      <c r="F5" s="6">
        <v>27</v>
      </c>
      <c r="H5" s="27">
        <v>11.1</v>
      </c>
    </row>
    <row r="6" spans="1:8" ht="12.75">
      <c r="A6" s="4" t="s">
        <v>113</v>
      </c>
      <c r="B6" s="8">
        <v>220</v>
      </c>
      <c r="C6" s="6">
        <v>18</v>
      </c>
      <c r="D6" s="8">
        <v>10</v>
      </c>
      <c r="E6" s="8">
        <v>10</v>
      </c>
      <c r="F6" s="8">
        <v>9</v>
      </c>
      <c r="H6" s="28">
        <v>220</v>
      </c>
    </row>
    <row r="7" spans="1:9" ht="12.75">
      <c r="A7" s="4" t="s">
        <v>14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H7" s="29">
        <v>482.2794</v>
      </c>
      <c r="I7" s="34"/>
    </row>
    <row r="8" spans="1:8" ht="12.75">
      <c r="A8" s="4" t="s">
        <v>20</v>
      </c>
      <c r="B8" s="6">
        <v>95</v>
      </c>
      <c r="C8" s="6">
        <v>95</v>
      </c>
      <c r="D8" s="6">
        <v>95</v>
      </c>
      <c r="E8" s="6">
        <v>95</v>
      </c>
      <c r="F8" s="6">
        <v>95</v>
      </c>
      <c r="H8" s="30">
        <v>95</v>
      </c>
    </row>
    <row r="9" spans="1:12" ht="12.75">
      <c r="A9" s="4" t="s">
        <v>21</v>
      </c>
      <c r="B9" s="9" t="s">
        <v>22</v>
      </c>
      <c r="C9" s="9" t="s">
        <v>23</v>
      </c>
      <c r="D9" s="9" t="s">
        <v>24</v>
      </c>
      <c r="E9" s="9" t="s">
        <v>22</v>
      </c>
      <c r="F9" s="9" t="s">
        <v>25</v>
      </c>
      <c r="H9" s="31">
        <f>H8*74.07*34.92/1000</f>
        <v>245.719818</v>
      </c>
      <c r="I9" s="22"/>
      <c r="J9" s="22"/>
      <c r="K9" s="22"/>
      <c r="L9" s="22"/>
    </row>
    <row r="10" spans="1:8" ht="25.5">
      <c r="A10" s="4" t="s">
        <v>26</v>
      </c>
      <c r="B10" s="9" t="s">
        <v>27</v>
      </c>
      <c r="C10" s="9" t="s">
        <v>28</v>
      </c>
      <c r="D10" s="9" t="s">
        <v>29</v>
      </c>
      <c r="E10" s="9" t="s">
        <v>30</v>
      </c>
      <c r="F10" s="9" t="s">
        <v>31</v>
      </c>
      <c r="H10" s="31">
        <f>H7+H9</f>
        <v>727.999218</v>
      </c>
    </row>
    <row r="11" spans="1:6" ht="12.75">
      <c r="A11" s="4" t="s">
        <v>32</v>
      </c>
      <c r="B11" s="8" t="s">
        <v>33</v>
      </c>
      <c r="C11" s="8" t="s">
        <v>34</v>
      </c>
      <c r="D11" s="8" t="s">
        <v>35</v>
      </c>
      <c r="E11" s="8" t="s">
        <v>36</v>
      </c>
      <c r="F11" s="8" t="s">
        <v>37</v>
      </c>
    </row>
    <row r="12" spans="1:9" ht="26.25" thickBot="1">
      <c r="A12" s="10" t="s">
        <v>38</v>
      </c>
      <c r="B12" s="11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H12" s="32">
        <f>H7/SUM(H2:H5)</f>
        <v>5.219474025974027</v>
      </c>
      <c r="I12" s="33" t="s">
        <v>114</v>
      </c>
    </row>
    <row r="13" spans="1:6" ht="12.75">
      <c r="A13" s="4" t="s">
        <v>44</v>
      </c>
      <c r="B13" s="8" t="s">
        <v>45</v>
      </c>
      <c r="C13" s="8">
        <v>140</v>
      </c>
      <c r="D13" s="8" t="s">
        <v>45</v>
      </c>
      <c r="E13" s="8" t="s">
        <v>45</v>
      </c>
      <c r="F13" s="8">
        <v>1</v>
      </c>
    </row>
    <row r="14" spans="1:6" ht="12.75">
      <c r="A14" s="4" t="s">
        <v>46</v>
      </c>
      <c r="B14" s="8" t="s">
        <v>47</v>
      </c>
      <c r="C14" s="8" t="s">
        <v>48</v>
      </c>
      <c r="D14" s="8" t="s">
        <v>49</v>
      </c>
      <c r="E14" s="8" t="s">
        <v>50</v>
      </c>
      <c r="F14" s="8" t="s">
        <v>51</v>
      </c>
    </row>
    <row r="15" spans="1:6" ht="13.5" thickBot="1">
      <c r="A15" s="12" t="s">
        <v>52</v>
      </c>
      <c r="B15" s="13" t="s">
        <v>53</v>
      </c>
      <c r="C15" s="13">
        <v>7854</v>
      </c>
      <c r="D15" s="13" t="s">
        <v>53</v>
      </c>
      <c r="E15" s="13" t="s">
        <v>53</v>
      </c>
      <c r="F15" s="14">
        <v>20455</v>
      </c>
    </row>
    <row r="16" ht="12.75">
      <c r="A16" s="1"/>
    </row>
    <row r="18" spans="1:6" ht="25.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</row>
    <row r="19" spans="1:6" ht="12.75">
      <c r="A19" s="4" t="s">
        <v>9</v>
      </c>
      <c r="B19" s="5">
        <v>28277</v>
      </c>
      <c r="C19" s="5">
        <v>32540</v>
      </c>
      <c r="D19" s="5">
        <v>26724</v>
      </c>
      <c r="E19" s="6">
        <v>45</v>
      </c>
      <c r="F19" s="6">
        <v>48</v>
      </c>
    </row>
    <row r="20" spans="1:6" ht="12.75">
      <c r="A20" s="4" t="s">
        <v>10</v>
      </c>
      <c r="B20" s="7">
        <v>40184</v>
      </c>
      <c r="C20" s="7">
        <v>40186</v>
      </c>
      <c r="D20" s="7">
        <v>40217</v>
      </c>
      <c r="E20" s="6">
        <v>1</v>
      </c>
      <c r="F20" s="6">
        <v>1</v>
      </c>
    </row>
    <row r="21" spans="1:6" ht="12.75">
      <c r="A21" s="4" t="s">
        <v>11</v>
      </c>
      <c r="B21" s="7">
        <v>40210</v>
      </c>
      <c r="C21" s="7">
        <v>40276</v>
      </c>
      <c r="D21" s="7">
        <v>40338</v>
      </c>
      <c r="E21" s="6">
        <v>4</v>
      </c>
      <c r="F21" s="6">
        <v>38</v>
      </c>
    </row>
    <row r="22" spans="1:6" ht="12.75">
      <c r="A22" s="4" t="s">
        <v>12</v>
      </c>
      <c r="B22" s="7">
        <v>40483</v>
      </c>
      <c r="C22" s="7">
        <v>40335</v>
      </c>
      <c r="D22" s="7">
        <v>40377</v>
      </c>
      <c r="E22" s="6">
        <v>8</v>
      </c>
      <c r="F22" s="6">
        <v>27</v>
      </c>
    </row>
    <row r="23" spans="1:6" ht="12.75">
      <c r="A23" s="4" t="s">
        <v>13</v>
      </c>
      <c r="B23" s="8">
        <v>220</v>
      </c>
      <c r="C23" s="6">
        <v>18</v>
      </c>
      <c r="D23" s="8">
        <v>10</v>
      </c>
      <c r="E23" s="8">
        <v>10</v>
      </c>
      <c r="F23" s="8">
        <v>9</v>
      </c>
    </row>
    <row r="24" spans="1:6" ht="12.75">
      <c r="A24" s="4" t="s">
        <v>14</v>
      </c>
      <c r="B24" s="8" t="s">
        <v>15</v>
      </c>
      <c r="C24" s="8" t="s">
        <v>16</v>
      </c>
      <c r="D24" s="8" t="s">
        <v>17</v>
      </c>
      <c r="E24" s="8" t="s">
        <v>18</v>
      </c>
      <c r="F24" s="8" t="s">
        <v>19</v>
      </c>
    </row>
    <row r="25" spans="1:6" ht="12.75">
      <c r="A25" s="4" t="s">
        <v>20</v>
      </c>
      <c r="B25" s="6">
        <v>95</v>
      </c>
      <c r="C25" s="6">
        <v>95</v>
      </c>
      <c r="D25" s="6">
        <v>95</v>
      </c>
      <c r="E25" s="6">
        <v>95</v>
      </c>
      <c r="F25" s="6">
        <v>95</v>
      </c>
    </row>
    <row r="26" spans="1:6" ht="12.75">
      <c r="A26" s="4" t="s">
        <v>21</v>
      </c>
      <c r="B26" s="9" t="s">
        <v>22</v>
      </c>
      <c r="C26" s="9" t="s">
        <v>23</v>
      </c>
      <c r="D26" s="9" t="s">
        <v>24</v>
      </c>
      <c r="E26" s="9" t="s">
        <v>22</v>
      </c>
      <c r="F26" s="9" t="s">
        <v>25</v>
      </c>
    </row>
    <row r="27" spans="1:6" ht="12.75">
      <c r="A27" s="4" t="s">
        <v>26</v>
      </c>
      <c r="B27" s="9" t="s">
        <v>27</v>
      </c>
      <c r="C27" s="9" t="s">
        <v>28</v>
      </c>
      <c r="D27" s="9" t="s">
        <v>29</v>
      </c>
      <c r="E27" s="9" t="s">
        <v>30</v>
      </c>
      <c r="F27" s="9" t="s">
        <v>31</v>
      </c>
    </row>
    <row r="28" spans="1:6" ht="12.75">
      <c r="A28" s="4" t="s">
        <v>32</v>
      </c>
      <c r="B28" s="8" t="s">
        <v>33</v>
      </c>
      <c r="C28" s="8" t="s">
        <v>34</v>
      </c>
      <c r="D28" s="8" t="s">
        <v>35</v>
      </c>
      <c r="E28" s="8" t="s">
        <v>36</v>
      </c>
      <c r="F28" s="8" t="s">
        <v>37</v>
      </c>
    </row>
    <row r="29" spans="1:6" ht="13.5" thickBot="1">
      <c r="A29" s="10" t="s">
        <v>38</v>
      </c>
      <c r="B29" s="11" t="s">
        <v>39</v>
      </c>
      <c r="C29" s="11" t="s">
        <v>40</v>
      </c>
      <c r="D29" s="11" t="s">
        <v>41</v>
      </c>
      <c r="E29" s="11" t="s">
        <v>42</v>
      </c>
      <c r="F29" s="11" t="s">
        <v>43</v>
      </c>
    </row>
    <row r="30" spans="1:6" ht="12.75">
      <c r="A30" s="4" t="s">
        <v>44</v>
      </c>
      <c r="B30" s="8" t="s">
        <v>45</v>
      </c>
      <c r="C30" s="8">
        <v>140</v>
      </c>
      <c r="D30" s="8" t="s">
        <v>45</v>
      </c>
      <c r="E30" s="8" t="s">
        <v>45</v>
      </c>
      <c r="F30" s="8">
        <v>1</v>
      </c>
    </row>
    <row r="31" spans="1:6" ht="12.75">
      <c r="A31" s="4" t="s">
        <v>46</v>
      </c>
      <c r="B31" s="8" t="s">
        <v>47</v>
      </c>
      <c r="C31" s="8" t="s">
        <v>48</v>
      </c>
      <c r="D31" s="8" t="s">
        <v>49</v>
      </c>
      <c r="E31" s="8" t="s">
        <v>50</v>
      </c>
      <c r="F31" s="8" t="s">
        <v>51</v>
      </c>
    </row>
    <row r="32" spans="1:6" ht="13.5" thickBot="1">
      <c r="A32" s="12" t="s">
        <v>52</v>
      </c>
      <c r="B32" s="13" t="s">
        <v>53</v>
      </c>
      <c r="C32" s="13">
        <v>7854</v>
      </c>
      <c r="D32" s="13" t="s">
        <v>53</v>
      </c>
      <c r="E32" s="13" t="s">
        <v>53</v>
      </c>
      <c r="F32" s="14">
        <v>20455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28125" style="0" bestFit="1" customWidth="1"/>
  </cols>
  <sheetData>
    <row r="1" spans="1:3" ht="12.75">
      <c r="A1" s="8" t="s">
        <v>54</v>
      </c>
      <c r="B1" s="8" t="s">
        <v>0</v>
      </c>
      <c r="C1" s="15"/>
    </row>
    <row r="2" spans="1:3" ht="12.75">
      <c r="A2" s="15" t="s">
        <v>55</v>
      </c>
      <c r="B2" s="8" t="s">
        <v>56</v>
      </c>
      <c r="C2" s="15" t="s">
        <v>1</v>
      </c>
    </row>
    <row r="3" spans="1:3" ht="12.75">
      <c r="A3" s="15" t="s">
        <v>57</v>
      </c>
      <c r="B3" s="8" t="s">
        <v>58</v>
      </c>
      <c r="C3" s="15" t="s">
        <v>1</v>
      </c>
    </row>
    <row r="4" spans="1:3" ht="12.75">
      <c r="A4" s="15" t="s">
        <v>59</v>
      </c>
      <c r="B4" s="8" t="s">
        <v>60</v>
      </c>
      <c r="C4" s="15" t="s">
        <v>1</v>
      </c>
    </row>
    <row r="5" spans="1:3" ht="12.75">
      <c r="A5" s="15" t="s">
        <v>61</v>
      </c>
      <c r="B5" s="8" t="s">
        <v>62</v>
      </c>
      <c r="C5" s="15" t="s">
        <v>1</v>
      </c>
    </row>
    <row r="6" spans="1:3" ht="12.75">
      <c r="A6" s="15" t="s">
        <v>63</v>
      </c>
      <c r="B6" s="8" t="s">
        <v>64</v>
      </c>
      <c r="C6" s="15" t="s">
        <v>1</v>
      </c>
    </row>
    <row r="7" spans="1:3" ht="12.75">
      <c r="A7" s="15" t="s">
        <v>65</v>
      </c>
      <c r="B7" s="8" t="s">
        <v>66</v>
      </c>
      <c r="C7" s="15" t="s">
        <v>1</v>
      </c>
    </row>
    <row r="8" spans="1:3" ht="12.75">
      <c r="A8" s="15" t="s">
        <v>67</v>
      </c>
      <c r="B8" s="8" t="s">
        <v>68</v>
      </c>
      <c r="C8" s="15" t="s">
        <v>1</v>
      </c>
    </row>
    <row r="9" spans="1:3" ht="12.75">
      <c r="A9" s="15" t="s">
        <v>69</v>
      </c>
      <c r="B9" s="8" t="s">
        <v>70</v>
      </c>
      <c r="C9" s="15" t="s">
        <v>1</v>
      </c>
    </row>
    <row r="10" spans="1:3" ht="12.75">
      <c r="A10" s="15" t="s">
        <v>71</v>
      </c>
      <c r="B10" s="8" t="s">
        <v>72</v>
      </c>
      <c r="C10" s="15" t="s">
        <v>1</v>
      </c>
    </row>
    <row r="11" spans="1:3" ht="12.75">
      <c r="A11" s="15" t="s">
        <v>73</v>
      </c>
      <c r="B11" s="16">
        <v>27211</v>
      </c>
      <c r="C11" s="15" t="s">
        <v>2</v>
      </c>
    </row>
    <row r="12" spans="1:3" ht="12.75">
      <c r="A12" s="15" t="s">
        <v>74</v>
      </c>
      <c r="B12" s="16">
        <v>20455</v>
      </c>
      <c r="C12" s="15" t="s">
        <v>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8" sqref="C28"/>
    </sheetView>
  </sheetViews>
  <sheetFormatPr defaultColWidth="9.140625" defaultRowHeight="12.75"/>
  <cols>
    <col min="1" max="1" width="39.57421875" style="0" customWidth="1"/>
    <col min="2" max="2" width="23.8515625" style="0" customWidth="1"/>
    <col min="3" max="3" width="22.8515625" style="0" customWidth="1"/>
    <col min="4" max="4" width="18.28125" style="0" bestFit="1" customWidth="1"/>
    <col min="5" max="5" width="24.57421875" style="0" bestFit="1" customWidth="1"/>
  </cols>
  <sheetData>
    <row r="1" spans="1:6" ht="51">
      <c r="A1" s="3" t="s">
        <v>75</v>
      </c>
      <c r="B1" s="3" t="s">
        <v>76</v>
      </c>
      <c r="C1" s="3" t="s">
        <v>77</v>
      </c>
      <c r="D1" s="3" t="s">
        <v>78</v>
      </c>
      <c r="E1" s="3" t="s">
        <v>79</v>
      </c>
      <c r="F1" s="24" t="s">
        <v>112</v>
      </c>
    </row>
    <row r="2" spans="1:6" ht="12.75">
      <c r="A2" s="17" t="s">
        <v>80</v>
      </c>
      <c r="B2" s="18">
        <v>12</v>
      </c>
      <c r="C2" s="18">
        <v>105</v>
      </c>
      <c r="D2" s="18">
        <v>21</v>
      </c>
      <c r="E2" s="18" t="s">
        <v>81</v>
      </c>
      <c r="F2" s="25">
        <f>B2*C2*D2</f>
        <v>26460</v>
      </c>
    </row>
    <row r="3" spans="1:6" ht="12.75">
      <c r="A3" s="17" t="s">
        <v>82</v>
      </c>
      <c r="B3" s="18">
        <v>23</v>
      </c>
      <c r="C3" s="18">
        <v>380</v>
      </c>
      <c r="D3" s="18">
        <v>21</v>
      </c>
      <c r="E3" s="18" t="s">
        <v>83</v>
      </c>
      <c r="F3" s="25">
        <f aca="true" t="shared" si="0" ref="F3:F9">B3*C3*D3</f>
        <v>183540</v>
      </c>
    </row>
    <row r="4" spans="1:6" ht="13.5" customHeight="1">
      <c r="A4" s="17" t="s">
        <v>84</v>
      </c>
      <c r="B4" s="18">
        <v>20</v>
      </c>
      <c r="C4" s="18">
        <v>400</v>
      </c>
      <c r="D4" s="18">
        <v>21</v>
      </c>
      <c r="E4" s="18">
        <v>168</v>
      </c>
      <c r="F4" s="25">
        <f t="shared" si="0"/>
        <v>168000</v>
      </c>
    </row>
    <row r="5" spans="1:6" ht="12.75">
      <c r="A5" s="17" t="s">
        <v>85</v>
      </c>
      <c r="B5" s="18">
        <v>29</v>
      </c>
      <c r="C5" s="18">
        <v>425</v>
      </c>
      <c r="D5" s="18">
        <v>33</v>
      </c>
      <c r="E5" s="18" t="s">
        <v>86</v>
      </c>
      <c r="F5" s="25">
        <f t="shared" si="0"/>
        <v>406725</v>
      </c>
    </row>
    <row r="6" spans="1:6" ht="12.75">
      <c r="A6" s="17" t="s">
        <v>87</v>
      </c>
      <c r="B6" s="18">
        <v>18</v>
      </c>
      <c r="C6" s="18">
        <v>450</v>
      </c>
      <c r="D6" s="18">
        <v>33</v>
      </c>
      <c r="E6" s="18" t="s">
        <v>88</v>
      </c>
      <c r="F6" s="25">
        <f t="shared" si="0"/>
        <v>267300</v>
      </c>
    </row>
    <row r="7" spans="1:6" ht="12.75">
      <c r="A7" s="17" t="s">
        <v>89</v>
      </c>
      <c r="B7" s="18">
        <v>30</v>
      </c>
      <c r="C7" s="18">
        <v>397</v>
      </c>
      <c r="D7" s="18">
        <v>34</v>
      </c>
      <c r="E7" s="18" t="s">
        <v>90</v>
      </c>
      <c r="F7" s="25">
        <f t="shared" si="0"/>
        <v>404940</v>
      </c>
    </row>
    <row r="8" spans="1:6" ht="12.75">
      <c r="A8" s="17" t="s">
        <v>91</v>
      </c>
      <c r="B8" s="18">
        <v>18</v>
      </c>
      <c r="C8" s="18">
        <v>457</v>
      </c>
      <c r="D8" s="18">
        <v>34</v>
      </c>
      <c r="E8" s="18" t="s">
        <v>92</v>
      </c>
      <c r="F8" s="25">
        <f t="shared" si="0"/>
        <v>279684</v>
      </c>
    </row>
    <row r="9" spans="1:6" ht="12.75">
      <c r="A9" s="17" t="s">
        <v>93</v>
      </c>
      <c r="B9" s="18">
        <v>30</v>
      </c>
      <c r="C9" s="18">
        <v>440</v>
      </c>
      <c r="D9" s="18">
        <v>34</v>
      </c>
      <c r="E9" s="18" t="s">
        <v>94</v>
      </c>
      <c r="F9" s="25">
        <f t="shared" si="0"/>
        <v>448800</v>
      </c>
    </row>
    <row r="11" ht="12.75">
      <c r="C11" s="2"/>
    </row>
    <row r="12" spans="3:4" ht="12.75">
      <c r="C12" s="2"/>
      <c r="D12" s="2"/>
    </row>
    <row r="16" ht="12.75">
      <c r="B16" s="23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" sqref="I9"/>
    </sheetView>
  </sheetViews>
  <sheetFormatPr defaultColWidth="9.140625" defaultRowHeight="12.75"/>
  <cols>
    <col min="1" max="1" width="35.421875" style="0" customWidth="1"/>
    <col min="2" max="2" width="17.421875" style="0" bestFit="1" customWidth="1"/>
    <col min="3" max="3" width="19.8515625" style="0" bestFit="1" customWidth="1"/>
    <col min="4" max="4" width="19.421875" style="0" bestFit="1" customWidth="1"/>
    <col min="5" max="5" width="15.7109375" style="0" bestFit="1" customWidth="1"/>
  </cols>
  <sheetData>
    <row r="1" spans="1:5" ht="12.75">
      <c r="A1" s="35" t="s">
        <v>95</v>
      </c>
      <c r="B1" s="35"/>
      <c r="C1" s="35"/>
      <c r="D1" s="35"/>
      <c r="E1" s="35"/>
    </row>
    <row r="2" spans="1:5" ht="12.75">
      <c r="A2" s="19"/>
      <c r="B2" s="19"/>
      <c r="C2" s="19"/>
      <c r="D2" s="19"/>
      <c r="E2" s="19"/>
    </row>
    <row r="3" spans="1:5" ht="12.75">
      <c r="A3" s="20" t="s">
        <v>96</v>
      </c>
      <c r="B3" s="15" t="s">
        <v>97</v>
      </c>
      <c r="C3" s="15" t="s">
        <v>98</v>
      </c>
      <c r="D3" s="15" t="s">
        <v>99</v>
      </c>
      <c r="E3" s="15" t="s">
        <v>100</v>
      </c>
    </row>
    <row r="4" spans="1:8" ht="12.75">
      <c r="A4" s="17" t="s">
        <v>80</v>
      </c>
      <c r="B4" s="8" t="s">
        <v>81</v>
      </c>
      <c r="C4" s="8" t="s">
        <v>43</v>
      </c>
      <c r="D4" s="8" t="s">
        <v>101</v>
      </c>
      <c r="E4" s="8" t="s">
        <v>102</v>
      </c>
      <c r="F4" s="29">
        <v>26.46</v>
      </c>
      <c r="G4" s="29">
        <v>671.23</v>
      </c>
      <c r="H4" s="29">
        <f>G4/F4</f>
        <v>25.367724867724867</v>
      </c>
    </row>
    <row r="5" spans="1:5" ht="12.75">
      <c r="A5" s="17" t="s">
        <v>82</v>
      </c>
      <c r="B5" s="8" t="s">
        <v>83</v>
      </c>
      <c r="C5" s="8" t="s">
        <v>39</v>
      </c>
      <c r="D5" s="21">
        <v>40279</v>
      </c>
      <c r="E5" s="21">
        <v>40279</v>
      </c>
    </row>
    <row r="6" spans="1:5" ht="12.75">
      <c r="A6" s="17" t="s">
        <v>103</v>
      </c>
      <c r="B6" s="8">
        <v>168</v>
      </c>
      <c r="C6" s="8" t="s">
        <v>40</v>
      </c>
      <c r="D6" s="8" t="s">
        <v>104</v>
      </c>
      <c r="E6" s="8" t="s">
        <v>105</v>
      </c>
    </row>
    <row r="7" spans="1:5" ht="12.75">
      <c r="A7" s="17" t="s">
        <v>85</v>
      </c>
      <c r="B7" s="8" t="s">
        <v>86</v>
      </c>
      <c r="C7" s="8" t="s">
        <v>41</v>
      </c>
      <c r="D7" s="8" t="s">
        <v>106</v>
      </c>
      <c r="E7" s="8" t="s">
        <v>107</v>
      </c>
    </row>
    <row r="8" spans="1:5" ht="12.75">
      <c r="A8" s="17" t="s">
        <v>87</v>
      </c>
      <c r="B8" s="8" t="s">
        <v>88</v>
      </c>
      <c r="C8" s="8" t="s">
        <v>42</v>
      </c>
      <c r="D8" s="21">
        <v>40211</v>
      </c>
      <c r="E8" s="8" t="s">
        <v>108</v>
      </c>
    </row>
    <row r="9" spans="1:5" ht="25.5">
      <c r="A9" s="17" t="s">
        <v>89</v>
      </c>
      <c r="B9" s="8" t="s">
        <v>90</v>
      </c>
      <c r="C9" s="8" t="s">
        <v>41</v>
      </c>
      <c r="D9" s="8" t="s">
        <v>109</v>
      </c>
      <c r="E9" s="8" t="s">
        <v>107</v>
      </c>
    </row>
    <row r="10" spans="1:5" ht="25.5">
      <c r="A10" s="17" t="s">
        <v>91</v>
      </c>
      <c r="B10" s="8" t="s">
        <v>92</v>
      </c>
      <c r="C10" s="8" t="s">
        <v>42</v>
      </c>
      <c r="D10" s="8" t="s">
        <v>110</v>
      </c>
      <c r="E10" s="8" t="s">
        <v>108</v>
      </c>
    </row>
    <row r="11" spans="1:5" ht="12.75">
      <c r="A11" s="17" t="s">
        <v>93</v>
      </c>
      <c r="B11" s="8" t="s">
        <v>94</v>
      </c>
      <c r="C11" s="8" t="s">
        <v>41</v>
      </c>
      <c r="D11" s="8" t="s">
        <v>111</v>
      </c>
      <c r="E11" s="8" t="s">
        <v>107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vargata</dc:creator>
  <cp:keywords/>
  <dc:description/>
  <cp:lastModifiedBy>matthpr</cp:lastModifiedBy>
  <cp:lastPrinted>2010-04-13T06:51:03Z</cp:lastPrinted>
  <dcterms:created xsi:type="dcterms:W3CDTF">2010-03-30T10:34:49Z</dcterms:created>
  <dcterms:modified xsi:type="dcterms:W3CDTF">2010-08-06T14:57:29Z</dcterms:modified>
  <cp:category/>
  <cp:version/>
  <cp:contentType/>
  <cp:contentStatus/>
</cp:coreProperties>
</file>