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6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7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8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9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0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1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12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13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4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5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16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7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8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19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20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21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22.xml" ContentType="application/vnd.openxmlformats-officedocument.drawing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23.xml" ContentType="application/vnd.openxmlformats-officedocument.drawing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drawings/drawing24.xml" ContentType="application/vnd.openxmlformats-officedocument.drawing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drawings/drawing25.xml" ContentType="application/vnd.openxmlformats-officedocument.drawing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drawings/drawing26.xml" ContentType="application/vnd.openxmlformats-officedocument.drawing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27.xml" ContentType="application/vnd.openxmlformats-officedocument.drawing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drawings/drawing28.xml" ContentType="application/vnd.openxmlformats-officedocument.drawing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drawings/drawing29.xml" ContentType="application/vnd.openxmlformats-officedocument.drawing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U:\Energy Market Observatory\Study on Energy Costs_Subsidies_Taxes_Investments\13 Final report\FINAL DATABASES\"/>
    </mc:Choice>
  </mc:AlternateContent>
  <bookViews>
    <workbookView xWindow="0" yWindow="0" windowWidth="19200" windowHeight="7050" tabRatio="852" firstSheet="3" activeTab="3"/>
  </bookViews>
  <sheets>
    <sheet name="Classifications" sheetId="192" state="hidden" r:id="rId1"/>
    <sheet name="codes" sheetId="35" state="hidden" r:id="rId2"/>
    <sheet name="country" sheetId="119" state="hidden" r:id="rId3"/>
    <sheet name="EU27" sheetId="298" r:id="rId4"/>
    <sheet name="AT" sheetId="256" r:id="rId5"/>
    <sheet name="BE" sheetId="257" r:id="rId6"/>
    <sheet name="BG" sheetId="258" r:id="rId7"/>
    <sheet name="HR" sheetId="259" r:id="rId8"/>
    <sheet name="CY" sheetId="260" r:id="rId9"/>
    <sheet name="CZ" sheetId="261" r:id="rId10"/>
    <sheet name="DK" sheetId="262" r:id="rId11"/>
    <sheet name="EE" sheetId="263" r:id="rId12"/>
    <sheet name="FI" sheetId="264" r:id="rId13"/>
    <sheet name="FR" sheetId="265" r:id="rId14"/>
    <sheet name="DE" sheetId="266" r:id="rId15"/>
    <sheet name="GR" sheetId="267" r:id="rId16"/>
    <sheet name="HU" sheetId="268" r:id="rId17"/>
    <sheet name="IE" sheetId="269" r:id="rId18"/>
    <sheet name="IT" sheetId="270" r:id="rId19"/>
    <sheet name="LV" sheetId="271" r:id="rId20"/>
    <sheet name="LT" sheetId="272" r:id="rId21"/>
    <sheet name="LU" sheetId="273" r:id="rId22"/>
    <sheet name="MT" sheetId="274" r:id="rId23"/>
    <sheet name="NL" sheetId="275" r:id="rId24"/>
    <sheet name="PL" sheetId="276" r:id="rId25"/>
    <sheet name="PT" sheetId="277" r:id="rId26"/>
    <sheet name="RO" sheetId="278" r:id="rId27"/>
    <sheet name="SK" sheetId="279" r:id="rId28"/>
    <sheet name="SI" sheetId="280" r:id="rId29"/>
    <sheet name="ES" sheetId="281" r:id="rId30"/>
    <sheet name="SE" sheetId="282" r:id="rId31"/>
  </sheets>
  <definedNames>
    <definedName name="_AMO_ContentDefinition_909831962" hidden="1">"'Partitions:10'"</definedName>
    <definedName name="_AMO_ContentDefinition_909831962.0" hidden="1">"'&lt;ContentDefinition name=""P:\Staat_ESVG\ESVG2010\Steuereinnahmen\SAS\DATA\Ergebnistabellen\steuern_klass.sas7bdat"" rsid=""909831962"" type=""DataSet"" format=""ReportXml"" imgfmt=""ActiveX"" created=""09/29/2014 13:23:49"" modifed=""09/27/2016 16:5'"</definedName>
    <definedName name="_AMO_ContentDefinition_909831962.1" hidden="1">"'7:08"" user=""HELPERSTORFER Christian"" apply=""False"" css=""C:\Program Files (x86)\SASHome\x86\SASAddinforMicrosoftOffice\6.1\Styles\AMODefault.css"" range=""P__Staat_ESVG_ESVG2010_Steuereinnahmen_SAS_DATA_Ergebnistabellen_steuern_klass_sas7bdat"" '"</definedName>
    <definedName name="_AMO_ContentDefinition_909831962.2" hidden="1">"'auto=""False"" xTime=""00:00:00"" rTime=""00:00:06.1464788"" bgnew=""False"" nFmt=""False"" grphSet=""False"" imgY=""0"" imgX=""0"" redirect=""False""&gt;_x000D_
  &lt;files /&gt;_x000D_
  &lt;parents /&gt;_x000D_
  &lt;children /&gt;_x000D_
  &lt;param n=""AMO_Version"" v=""6.1"" /&gt;_x000D_
  &lt;param n'"</definedName>
    <definedName name="_AMO_ContentDefinition_909831962.3" hidden="1">"'=""DisplayName"" v=""P:\Staat_ESVG\ESVG2010\Steuereinnahmen\SAS\DATA\Ergebnistabellen\steuern_klass.sas7bdat"" /&gt;_x000D_
  &lt;param n=""DisplayType"" v=""Datei"" /&gt;_x000D_
  &lt;param n=""DataSourceType"" v=""SAS DATASET"" /&gt;_x000D_
  &lt;param n=""SASFilter"" v="""" /&gt;_x000D_
  &lt;p'"</definedName>
    <definedName name="_AMO_ContentDefinition_909831962.4" hidden="1">"'aram n=""MoreSheetsForRows"" v=""True"" /&gt;_x000D_
  &lt;param n=""PageSize"" v=""500"" /&gt;_x000D_
  &lt;param n=""ShowRowNumbers"" v=""False"" /&gt;_x000D_
  &lt;param n=""ShowInfoInSheet"" v=""False"" /&gt;_x000D_
  &lt;param n=""CredKey"" v=""P:\Staat_ESVG\ESVG2010\Steuereinnahmen\SAS\DATA\E'"</definedName>
    <definedName name="_AMO_ContentDefinition_909831962.5" hidden="1">"'rgebnistabellen\steuern_klass.sas7bdat"" /&gt;_x000D_
  &lt;param n=""ClassName"" v=""SAS.OfficeAddin.DataViewItem"" /&gt;_x000D_
  &lt;param n=""ServerName"" v="""" /&gt;_x000D_
  &lt;param n=""DataSource"" v=""&amp;lt;SasDataSource Version=&amp;quot;4.2&amp;quot; Type=&amp;quot;SAS.Servers.Dataset&amp;qu'"</definedName>
    <definedName name="_AMO_ContentDefinition_909831962.6" hidden="1">"'ot;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Name=&amp;quot;P:\Staat_ESVG\ESVG2010'"</definedName>
    <definedName name="_AMO_ContentDefinition_909831962.7" hidden="1">"'\Steuereinnahmen\SAS\DATA\Ergebnistabellen\steuern_klass.sas7bdat&amp;quot; /&amp;gt;"" /&gt;_x000D_
  &lt;param n=""ExcelTableColumnCount"" v=""27"" /&gt;_x000D_
  &lt;param n=""ExcelTableRowCount"" v=""7580"" /&gt;_x000D_
  &lt;param n=""DataRowCount"" v=""7580"" /&gt;_x000D_
  &lt;param n=""DataColCo'"</definedName>
    <definedName name="_AMO_ContentDefinition_909831962.8" hidden="1">"'unt"" v=""27"" /&gt;_x000D_
  &lt;param n=""ObsColumn"" v=""false"" /&gt;_x000D_
  &lt;param n=""ExcelFormattingHash"" v=""-614629894"" /&gt;_x000D_
  &lt;param n=""ExcelFormatting"" v=""Automatic"" /&gt;_x000D_
  &lt;ExcelXMLOptions AdjColWidths=""True"" RowOpt=""InsertCells"" ColOpt=""InsertCell'"</definedName>
    <definedName name="_AMO_ContentDefinition_909831962.9" hidden="1">"'s"" /&gt;_x000D_
&lt;/ContentDefinition&gt;'"</definedName>
    <definedName name="_AMO_ContentLocation_909831962__A1" hidden="1">"'Partitions:2'"</definedName>
    <definedName name="_AMO_ContentLocation_909831962__A1.0" hidden="1">"'&lt;ContentLocation path=""A1"" rsid=""909831962"" tag="""" fid=""0""&gt;_x000D_
  &lt;param n=""_NumRows"" v=""7581"" /&gt;_x000D_
  &lt;param n=""_NumCols"" v=""27"" /&gt;_x000D_
  &lt;param n=""SASDataState"" v=""none"" /&gt;_x000D_
  &lt;param n=""SASDataStart"" v=""1"" /&gt;_x000D_
  &lt;param n=""SASData'"</definedName>
    <definedName name="_AMO_ContentLocation_909831962__A1.1" hidden="1">"'End"" v=""7580"" /&gt;_x000D_
&lt;/ContentLocation&gt;'"</definedName>
    <definedName name="_AMO_SingleObject_909831962__A1" hidden="1">#REF!</definedName>
    <definedName name="_AMO_XmlVersion" hidden="1">"'1'"</definedName>
    <definedName name="_xlnm._FilterDatabase" localSheetId="1" hidden="1">codes!$L$3:$AC$61</definedName>
    <definedName name="_Order1" hidden="1">255</definedName>
    <definedName name="_Order2" hidden="1">255</definedName>
    <definedName name="_xlnm.Print_Area" localSheetId="4">AT!$C$3:$U$318</definedName>
    <definedName name="_xlnm.Print_Area" localSheetId="5">BE!$C$3:$U$318</definedName>
    <definedName name="_xlnm.Print_Area" localSheetId="6">BG!$C$3:$U$318</definedName>
    <definedName name="_xlnm.Print_Area" localSheetId="2">country!$C$1:$U$316</definedName>
    <definedName name="_xlnm.Print_Area" localSheetId="8">CY!$C$3:$U$318</definedName>
    <definedName name="_xlnm.Print_Area" localSheetId="9">CZ!$C$3:$U$318</definedName>
    <definedName name="_xlnm.Print_Area" localSheetId="14">DE!$C$3:$U$318</definedName>
    <definedName name="_xlnm.Print_Area" localSheetId="10">DK!$C$3:$U$318</definedName>
    <definedName name="_xlnm.Print_Area" localSheetId="11">EE!$C$3:$U$318</definedName>
    <definedName name="_xlnm.Print_Area" localSheetId="29">ES!$C$3:$U$318</definedName>
    <definedName name="_xlnm.Print_Area" localSheetId="3">'EU27'!$C$3:$U$318</definedName>
    <definedName name="_xlnm.Print_Area" localSheetId="12">FI!$C$3:$U$318</definedName>
    <definedName name="_xlnm.Print_Area" localSheetId="13">FR!$C$3:$U$318</definedName>
    <definedName name="_xlnm.Print_Area" localSheetId="15">GR!$C$3:$U$318</definedName>
    <definedName name="_xlnm.Print_Area" localSheetId="7">HR!$C$3:$U$318</definedName>
    <definedName name="_xlnm.Print_Area" localSheetId="16">HU!$C$3:$U$318</definedName>
    <definedName name="_xlnm.Print_Area" localSheetId="17">IE!$C$3:$U$318</definedName>
    <definedName name="_xlnm.Print_Area" localSheetId="18">IT!$C$3:$U$318</definedName>
    <definedName name="_xlnm.Print_Area" localSheetId="20">LT!$C$3:$U$318</definedName>
    <definedName name="_xlnm.Print_Area" localSheetId="21">LU!$C$3:$U$318</definedName>
    <definedName name="_xlnm.Print_Area" localSheetId="19">LV!$C$3:$U$318</definedName>
    <definedName name="_xlnm.Print_Area" localSheetId="22">MT!$C$3:$U$318</definedName>
    <definedName name="_xlnm.Print_Area" localSheetId="23">NL!$C$3:$U$318</definedName>
    <definedName name="_xlnm.Print_Area" localSheetId="24">PL!$C$3:$U$318</definedName>
    <definedName name="_xlnm.Print_Area" localSheetId="25">PT!$C$3:$U$318</definedName>
    <definedName name="_xlnm.Print_Area" localSheetId="26">RO!$C$3:$U$318</definedName>
    <definedName name="_xlnm.Print_Area" localSheetId="30">SE!$C$3:$U$318</definedName>
    <definedName name="_xlnm.Print_Area" localSheetId="28">SI!$C$3:$U$318</definedName>
    <definedName name="_xlnm.Print_Area" localSheetId="27">SK!$C$3:$U$318</definedName>
    <definedName name="_xlnm.Print_Titles" localSheetId="4">AT!$3:$4</definedName>
    <definedName name="_xlnm.Print_Titles" localSheetId="5">BE!$3:$4</definedName>
    <definedName name="_xlnm.Print_Titles" localSheetId="6">BG!$3:$4</definedName>
    <definedName name="_xlnm.Print_Titles" localSheetId="2">country!$1:$2</definedName>
    <definedName name="_xlnm.Print_Titles" localSheetId="8">CY!$3:$4</definedName>
    <definedName name="_xlnm.Print_Titles" localSheetId="9">CZ!$3:$4</definedName>
    <definedName name="_xlnm.Print_Titles" localSheetId="14">DE!$3:$4</definedName>
    <definedName name="_xlnm.Print_Titles" localSheetId="10">DK!$3:$4</definedName>
    <definedName name="_xlnm.Print_Titles" localSheetId="11">EE!$3:$4</definedName>
    <definedName name="_xlnm.Print_Titles" localSheetId="29">ES!$3:$4</definedName>
    <definedName name="_xlnm.Print_Titles" localSheetId="3">'EU27'!$3:$4</definedName>
    <definedName name="_xlnm.Print_Titles" localSheetId="12">FI!$3:$4</definedName>
    <definedName name="_xlnm.Print_Titles" localSheetId="13">FR!$3:$4</definedName>
    <definedName name="_xlnm.Print_Titles" localSheetId="15">GR!$3:$4</definedName>
    <definedName name="_xlnm.Print_Titles" localSheetId="7">HR!$3:$4</definedName>
    <definedName name="_xlnm.Print_Titles" localSheetId="16">HU!$3:$4</definedName>
    <definedName name="_xlnm.Print_Titles" localSheetId="17">IE!$3:$4</definedName>
    <definedName name="_xlnm.Print_Titles" localSheetId="18">IT!$3:$4</definedName>
    <definedName name="_xlnm.Print_Titles" localSheetId="20">LT!$3:$4</definedName>
    <definedName name="_xlnm.Print_Titles" localSheetId="21">LU!$3:$4</definedName>
    <definedName name="_xlnm.Print_Titles" localSheetId="19">LV!$3:$4</definedName>
    <definedName name="_xlnm.Print_Titles" localSheetId="22">MT!$3:$4</definedName>
    <definedName name="_xlnm.Print_Titles" localSheetId="23">NL!$3:$4</definedName>
    <definedName name="_xlnm.Print_Titles" localSheetId="24">PL!$3:$4</definedName>
    <definedName name="_xlnm.Print_Titles" localSheetId="25">PT!$3:$4</definedName>
    <definedName name="_xlnm.Print_Titles" localSheetId="26">RO!$3:$4</definedName>
    <definedName name="_xlnm.Print_Titles" localSheetId="30">SE!$3:$4</definedName>
    <definedName name="_xlnm.Print_Titles" localSheetId="28">SI!$3:$4</definedName>
    <definedName name="_xlnm.Print_Titles" localSheetId="27">SK!$3:$4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9" i="119" l="1"/>
  <c r="D48" i="119"/>
  <c r="D138" i="119" l="1"/>
  <c r="D294" i="119" l="1"/>
  <c r="Q293" i="119"/>
  <c r="P293" i="119"/>
  <c r="O293" i="119"/>
  <c r="N293" i="119"/>
  <c r="M293" i="119"/>
  <c r="L293" i="119"/>
  <c r="K293" i="119"/>
  <c r="J293" i="119"/>
  <c r="I293" i="119"/>
  <c r="H293" i="119"/>
  <c r="G293" i="119"/>
  <c r="D293" i="119"/>
  <c r="D291" i="119"/>
  <c r="D290" i="119"/>
  <c r="D289" i="119"/>
  <c r="D287" i="119"/>
  <c r="D286" i="119"/>
  <c r="D285" i="119"/>
  <c r="D284" i="119"/>
  <c r="D283" i="119"/>
  <c r="D282" i="119"/>
  <c r="D281" i="119"/>
  <c r="D280" i="119"/>
  <c r="Q278" i="119"/>
  <c r="P278" i="119"/>
  <c r="O278" i="119"/>
  <c r="N278" i="119"/>
  <c r="M278" i="119"/>
  <c r="L278" i="119"/>
  <c r="K278" i="119"/>
  <c r="J278" i="119"/>
  <c r="I278" i="119"/>
  <c r="H278" i="119"/>
  <c r="G278" i="119"/>
  <c r="D278" i="119"/>
  <c r="Q277" i="119"/>
  <c r="P277" i="119"/>
  <c r="O277" i="119"/>
  <c r="N277" i="119"/>
  <c r="M277" i="119"/>
  <c r="L277" i="119"/>
  <c r="K277" i="119"/>
  <c r="J277" i="119"/>
  <c r="I277" i="119"/>
  <c r="H277" i="119"/>
  <c r="G277" i="119"/>
  <c r="D277" i="119"/>
  <c r="Q276" i="119"/>
  <c r="P276" i="119"/>
  <c r="O276" i="119"/>
  <c r="N276" i="119"/>
  <c r="M276" i="119"/>
  <c r="L276" i="119"/>
  <c r="K276" i="119"/>
  <c r="J276" i="119"/>
  <c r="I276" i="119"/>
  <c r="H276" i="119"/>
  <c r="G276" i="119"/>
  <c r="D276" i="119"/>
  <c r="D275" i="119"/>
  <c r="D274" i="119"/>
  <c r="D272" i="119"/>
  <c r="Q271" i="119"/>
  <c r="P271" i="119"/>
  <c r="O271" i="119"/>
  <c r="N271" i="119"/>
  <c r="M271" i="119"/>
  <c r="L271" i="119"/>
  <c r="K271" i="119"/>
  <c r="J271" i="119"/>
  <c r="I271" i="119"/>
  <c r="H271" i="119"/>
  <c r="G271" i="119"/>
  <c r="D271" i="119"/>
  <c r="D270" i="119"/>
  <c r="Q269" i="119"/>
  <c r="P269" i="119"/>
  <c r="O269" i="119"/>
  <c r="N269" i="119"/>
  <c r="M269" i="119"/>
  <c r="L269" i="119"/>
  <c r="K269" i="119"/>
  <c r="J269" i="119"/>
  <c r="I269" i="119"/>
  <c r="H269" i="119"/>
  <c r="G269" i="119"/>
  <c r="D269" i="119"/>
  <c r="D268" i="119"/>
  <c r="D267" i="119"/>
  <c r="D265" i="119"/>
  <c r="D264" i="119"/>
  <c r="D263" i="119"/>
  <c r="D262" i="119"/>
  <c r="D261" i="119"/>
  <c r="D260" i="119"/>
  <c r="D259" i="119"/>
  <c r="D258" i="119"/>
  <c r="D257" i="119"/>
  <c r="Q256" i="119"/>
  <c r="P256" i="119"/>
  <c r="O256" i="119"/>
  <c r="N256" i="119"/>
  <c r="M256" i="119"/>
  <c r="L256" i="119"/>
  <c r="K256" i="119"/>
  <c r="J256" i="119"/>
  <c r="I256" i="119"/>
  <c r="H256" i="119"/>
  <c r="G256" i="119"/>
  <c r="D256" i="119"/>
  <c r="D255" i="119"/>
  <c r="D254" i="119"/>
  <c r="D253" i="119"/>
  <c r="D252" i="119"/>
  <c r="D251" i="119"/>
  <c r="D250" i="119"/>
  <c r="D249" i="119"/>
  <c r="Q248" i="119"/>
  <c r="P248" i="119"/>
  <c r="O248" i="119"/>
  <c r="N248" i="119"/>
  <c r="M248" i="119"/>
  <c r="L248" i="119"/>
  <c r="K248" i="119"/>
  <c r="J248" i="119"/>
  <c r="I248" i="119"/>
  <c r="H248" i="119"/>
  <c r="G248" i="119"/>
  <c r="D248" i="119"/>
  <c r="D247" i="119"/>
  <c r="D246" i="119"/>
  <c r="D201" i="119"/>
  <c r="D200" i="119"/>
  <c r="D197" i="119"/>
  <c r="D195" i="119"/>
  <c r="D194" i="119"/>
  <c r="Q191" i="119"/>
  <c r="P191" i="119"/>
  <c r="O191" i="119"/>
  <c r="N191" i="119"/>
  <c r="M191" i="119"/>
  <c r="L191" i="119"/>
  <c r="K191" i="119"/>
  <c r="J191" i="119"/>
  <c r="I191" i="119"/>
  <c r="H191" i="119"/>
  <c r="G191" i="119"/>
  <c r="D191" i="119"/>
  <c r="D190" i="119"/>
  <c r="D187" i="119"/>
  <c r="D186" i="119"/>
  <c r="D185" i="119"/>
  <c r="Q184" i="119"/>
  <c r="P184" i="119"/>
  <c r="O184" i="119"/>
  <c r="N184" i="119"/>
  <c r="M184" i="119"/>
  <c r="L184" i="119"/>
  <c r="K184" i="119"/>
  <c r="J184" i="119"/>
  <c r="I184" i="119"/>
  <c r="H184" i="119"/>
  <c r="G184" i="119"/>
  <c r="D184" i="119"/>
  <c r="Q183" i="119"/>
  <c r="P183" i="119"/>
  <c r="O183" i="119"/>
  <c r="N183" i="119"/>
  <c r="M183" i="119"/>
  <c r="L183" i="119"/>
  <c r="K183" i="119"/>
  <c r="J183" i="119"/>
  <c r="I183" i="119"/>
  <c r="H183" i="119"/>
  <c r="G183" i="119"/>
  <c r="D183" i="119"/>
  <c r="D182" i="119"/>
  <c r="Q181" i="119"/>
  <c r="P181" i="119"/>
  <c r="O181" i="119"/>
  <c r="N181" i="119"/>
  <c r="M181" i="119"/>
  <c r="L181" i="119"/>
  <c r="K181" i="119"/>
  <c r="J181" i="119"/>
  <c r="I181" i="119"/>
  <c r="H181" i="119"/>
  <c r="G181" i="119"/>
  <c r="D181" i="119"/>
  <c r="Q180" i="119"/>
  <c r="P180" i="119"/>
  <c r="O180" i="119"/>
  <c r="N180" i="119"/>
  <c r="M180" i="119"/>
  <c r="L180" i="119"/>
  <c r="K180" i="119"/>
  <c r="J180" i="119"/>
  <c r="I180" i="119"/>
  <c r="H180" i="119"/>
  <c r="G180" i="119"/>
  <c r="D180" i="119"/>
  <c r="D178" i="119"/>
  <c r="D177" i="119"/>
  <c r="Q176" i="119"/>
  <c r="P176" i="119"/>
  <c r="O176" i="119"/>
  <c r="N176" i="119"/>
  <c r="M176" i="119"/>
  <c r="L176" i="119"/>
  <c r="K176" i="119"/>
  <c r="J176" i="119"/>
  <c r="I176" i="119"/>
  <c r="H176" i="119"/>
  <c r="G176" i="119"/>
  <c r="D176" i="119"/>
  <c r="D175" i="119"/>
  <c r="D174" i="119"/>
  <c r="D173" i="119"/>
  <c r="D172" i="119"/>
  <c r="D171" i="119"/>
  <c r="Q170" i="119"/>
  <c r="P170" i="119"/>
  <c r="O170" i="119"/>
  <c r="N170" i="119"/>
  <c r="M170" i="119"/>
  <c r="L170" i="119"/>
  <c r="K170" i="119"/>
  <c r="J170" i="119"/>
  <c r="I170" i="119"/>
  <c r="H170" i="119"/>
  <c r="G170" i="119"/>
  <c r="D170" i="119"/>
  <c r="D169" i="119"/>
  <c r="Q168" i="119"/>
  <c r="P168" i="119"/>
  <c r="O168" i="119"/>
  <c r="N168" i="119"/>
  <c r="M168" i="119"/>
  <c r="L168" i="119"/>
  <c r="K168" i="119"/>
  <c r="J168" i="119"/>
  <c r="I168" i="119"/>
  <c r="H168" i="119"/>
  <c r="G168" i="119"/>
  <c r="D168" i="119"/>
  <c r="D167" i="119"/>
  <c r="D166" i="119"/>
  <c r="D165" i="119"/>
  <c r="D164" i="119"/>
  <c r="D160" i="119"/>
  <c r="D159" i="119"/>
  <c r="D158" i="119"/>
  <c r="D157" i="119"/>
  <c r="D156" i="119"/>
  <c r="D155" i="119"/>
  <c r="D152" i="119"/>
  <c r="D151" i="119"/>
  <c r="D149" i="119"/>
  <c r="D148" i="119"/>
  <c r="D146" i="119"/>
  <c r="D143" i="119"/>
  <c r="D142" i="119"/>
  <c r="Q141" i="119"/>
  <c r="P141" i="119"/>
  <c r="O141" i="119"/>
  <c r="N141" i="119"/>
  <c r="M141" i="119"/>
  <c r="L141" i="119"/>
  <c r="K141" i="119"/>
  <c r="J141" i="119"/>
  <c r="I141" i="119"/>
  <c r="H141" i="119"/>
  <c r="G141" i="119"/>
  <c r="D141" i="119"/>
  <c r="Q139" i="119"/>
  <c r="P139" i="119"/>
  <c r="O139" i="119"/>
  <c r="N139" i="119"/>
  <c r="M139" i="119"/>
  <c r="L139" i="119"/>
  <c r="K139" i="119"/>
  <c r="J139" i="119"/>
  <c r="I139" i="119"/>
  <c r="H139" i="119"/>
  <c r="G139" i="119"/>
  <c r="D139" i="119"/>
  <c r="Q137" i="119"/>
  <c r="P137" i="119"/>
  <c r="O137" i="119"/>
  <c r="N137" i="119"/>
  <c r="M137" i="119"/>
  <c r="L137" i="119"/>
  <c r="K137" i="119"/>
  <c r="J137" i="119"/>
  <c r="I137" i="119"/>
  <c r="H137" i="119"/>
  <c r="G137" i="119"/>
  <c r="D137" i="119"/>
  <c r="D136" i="119"/>
  <c r="Q134" i="119"/>
  <c r="P134" i="119"/>
  <c r="O134" i="119"/>
  <c r="N134" i="119"/>
  <c r="M134" i="119"/>
  <c r="L134" i="119"/>
  <c r="K134" i="119"/>
  <c r="J134" i="119"/>
  <c r="I134" i="119"/>
  <c r="H134" i="119"/>
  <c r="G134" i="119"/>
  <c r="D134" i="119"/>
  <c r="D133" i="119"/>
  <c r="D132" i="119"/>
  <c r="D131" i="119"/>
  <c r="Q130" i="119"/>
  <c r="P130" i="119"/>
  <c r="O130" i="119"/>
  <c r="N130" i="119"/>
  <c r="M130" i="119"/>
  <c r="L130" i="119"/>
  <c r="K130" i="119"/>
  <c r="J130" i="119"/>
  <c r="I130" i="119"/>
  <c r="H130" i="119"/>
  <c r="G130" i="119"/>
  <c r="D130" i="119"/>
  <c r="D129" i="119"/>
  <c r="Q128" i="119"/>
  <c r="P128" i="119"/>
  <c r="O128" i="119"/>
  <c r="N128" i="119"/>
  <c r="M128" i="119"/>
  <c r="L128" i="119"/>
  <c r="K128" i="119"/>
  <c r="J128" i="119"/>
  <c r="I128" i="119"/>
  <c r="H128" i="119"/>
  <c r="G128" i="119"/>
  <c r="D128" i="119"/>
  <c r="Q127" i="119"/>
  <c r="P127" i="119"/>
  <c r="O127" i="119"/>
  <c r="N127" i="119"/>
  <c r="M127" i="119"/>
  <c r="L127" i="119"/>
  <c r="K127" i="119"/>
  <c r="J127" i="119"/>
  <c r="I127" i="119"/>
  <c r="H127" i="119"/>
  <c r="G127" i="119"/>
  <c r="D127" i="119"/>
  <c r="Q126" i="119"/>
  <c r="P126" i="119"/>
  <c r="O126" i="119"/>
  <c r="N126" i="119"/>
  <c r="M126" i="119"/>
  <c r="L126" i="119"/>
  <c r="K126" i="119"/>
  <c r="J126" i="119"/>
  <c r="I126" i="119"/>
  <c r="H126" i="119"/>
  <c r="G126" i="119"/>
  <c r="D126" i="119"/>
  <c r="D125" i="119"/>
  <c r="D123" i="119"/>
  <c r="D122" i="119"/>
  <c r="D118" i="119"/>
  <c r="Q116" i="119"/>
  <c r="P116" i="119"/>
  <c r="O116" i="119"/>
  <c r="N116" i="119"/>
  <c r="M116" i="119"/>
  <c r="L116" i="119"/>
  <c r="K116" i="119"/>
  <c r="J116" i="119"/>
  <c r="I116" i="119"/>
  <c r="H116" i="119"/>
  <c r="G116" i="119"/>
  <c r="D116" i="119"/>
  <c r="D115" i="119"/>
  <c r="D113" i="119"/>
  <c r="Q110" i="119"/>
  <c r="P110" i="119"/>
  <c r="O110" i="119"/>
  <c r="N110" i="119"/>
  <c r="M110" i="119"/>
  <c r="L110" i="119"/>
  <c r="K110" i="119"/>
  <c r="J110" i="119"/>
  <c r="I110" i="119"/>
  <c r="H110" i="119"/>
  <c r="G110" i="119"/>
  <c r="D110" i="119"/>
  <c r="Q109" i="119"/>
  <c r="P109" i="119"/>
  <c r="O109" i="119"/>
  <c r="N109" i="119"/>
  <c r="M109" i="119"/>
  <c r="L109" i="119"/>
  <c r="K109" i="119"/>
  <c r="J109" i="119"/>
  <c r="I109" i="119"/>
  <c r="H109" i="119"/>
  <c r="G109" i="119"/>
  <c r="D109" i="119"/>
  <c r="Q107" i="119"/>
  <c r="P107" i="119"/>
  <c r="O107" i="119"/>
  <c r="N107" i="119"/>
  <c r="M107" i="119"/>
  <c r="L107" i="119"/>
  <c r="K107" i="119"/>
  <c r="J107" i="119"/>
  <c r="I107" i="119"/>
  <c r="H107" i="119"/>
  <c r="G107" i="119"/>
  <c r="D107" i="119"/>
  <c r="D106" i="119"/>
  <c r="D104" i="119"/>
  <c r="D101" i="119"/>
  <c r="D52" i="119"/>
  <c r="D51" i="119"/>
  <c r="D50" i="119"/>
  <c r="D19" i="119"/>
  <c r="D18" i="119"/>
  <c r="D17" i="119"/>
  <c r="D16" i="119"/>
  <c r="D15" i="119"/>
  <c r="D14" i="119"/>
  <c r="D5" i="119"/>
  <c r="D4" i="119"/>
  <c r="E48" i="119" l="1"/>
  <c r="E49" i="119"/>
  <c r="D6" i="119" l="1"/>
  <c r="D7" i="119"/>
  <c r="AX31" i="35" l="1"/>
  <c r="AW31" i="35"/>
  <c r="AY31" i="35"/>
  <c r="AZ31" i="35"/>
  <c r="BA31" i="35"/>
  <c r="BB31" i="35"/>
  <c r="BC31" i="35"/>
  <c r="BD31" i="35"/>
  <c r="BE31" i="35"/>
  <c r="BF31" i="35"/>
  <c r="BG31" i="35"/>
  <c r="D87" i="119" l="1"/>
  <c r="D92" i="119"/>
  <c r="D117" i="119"/>
  <c r="D81" i="119"/>
  <c r="D114" i="119" l="1"/>
  <c r="D112" i="119" s="1"/>
  <c r="D84" i="119" s="1"/>
  <c r="E84" i="119" s="1"/>
  <c r="S278" i="119"/>
  <c r="S293" i="119"/>
  <c r="U277" i="119"/>
  <c r="S277" i="119"/>
  <c r="U293" i="119"/>
  <c r="T278" i="119"/>
  <c r="D189" i="119"/>
  <c r="D86" i="119" s="1"/>
  <c r="E86" i="119" s="1"/>
  <c r="E92" i="119"/>
  <c r="E87" i="119"/>
  <c r="T277" i="119"/>
  <c r="U278" i="119"/>
  <c r="T293" i="119"/>
  <c r="D147" i="119"/>
  <c r="D91" i="119"/>
  <c r="E91" i="119" s="1"/>
  <c r="D94" i="119"/>
  <c r="E94" i="119" s="1"/>
  <c r="D193" i="119"/>
  <c r="D88" i="119" s="1"/>
  <c r="E88" i="119" s="1"/>
  <c r="D135" i="119"/>
  <c r="D150" i="119"/>
  <c r="D163" i="119"/>
  <c r="D93" i="119"/>
  <c r="E93" i="119" s="1"/>
  <c r="D124" i="119"/>
  <c r="D121" i="119" s="1"/>
  <c r="D154" i="119"/>
  <c r="D179" i="119"/>
  <c r="D199" i="119"/>
  <c r="D96" i="119" s="1"/>
  <c r="E96" i="119" s="1"/>
  <c r="D140" i="119"/>
  <c r="D108" i="119"/>
  <c r="D105" i="119"/>
  <c r="D103" i="119" l="1"/>
  <c r="D83" i="119" s="1"/>
  <c r="E83" i="119" s="1"/>
  <c r="D145" i="119"/>
  <c r="D162" i="119"/>
  <c r="D90" i="119" s="1"/>
  <c r="D89" i="119"/>
  <c r="E89" i="119" s="1"/>
  <c r="D120" i="119"/>
  <c r="D95" i="119" l="1"/>
  <c r="E95" i="119" s="1"/>
  <c r="E90" i="119"/>
  <c r="D202" i="119"/>
  <c r="D85" i="119"/>
  <c r="E120" i="119" l="1"/>
  <c r="E138" i="119"/>
  <c r="D82" i="119"/>
  <c r="E85" i="119"/>
  <c r="E196" i="119"/>
  <c r="E192" i="119"/>
  <c r="E188" i="119"/>
  <c r="E144" i="119"/>
  <c r="E119" i="119"/>
  <c r="E111" i="119"/>
  <c r="E102" i="119"/>
  <c r="E202" i="119"/>
  <c r="E198" i="119"/>
  <c r="E190" i="119"/>
  <c r="E178" i="119"/>
  <c r="E109" i="119"/>
  <c r="E161" i="119"/>
  <c r="E153" i="119"/>
  <c r="E104" i="119"/>
  <c r="E142" i="119"/>
  <c r="E176" i="119"/>
  <c r="E201" i="119"/>
  <c r="E128" i="119"/>
  <c r="E152" i="119"/>
  <c r="E182" i="119"/>
  <c r="E114" i="119"/>
  <c r="E139" i="119"/>
  <c r="E170" i="119"/>
  <c r="E195" i="119"/>
  <c r="E126" i="119"/>
  <c r="E149" i="119"/>
  <c r="E175" i="119"/>
  <c r="E136" i="119"/>
  <c r="E197" i="119"/>
  <c r="E155" i="119"/>
  <c r="E180" i="119"/>
  <c r="E191" i="119"/>
  <c r="E117" i="119"/>
  <c r="E173" i="119"/>
  <c r="E133" i="119"/>
  <c r="E146" i="119"/>
  <c r="E189" i="119"/>
  <c r="E193" i="119"/>
  <c r="E116" i="119"/>
  <c r="E157" i="119"/>
  <c r="E181" i="119"/>
  <c r="E110" i="119"/>
  <c r="E132" i="119"/>
  <c r="E158" i="119"/>
  <c r="E186" i="119"/>
  <c r="E125" i="119"/>
  <c r="E147" i="119"/>
  <c r="E174" i="119"/>
  <c r="E107" i="119"/>
  <c r="E130" i="119"/>
  <c r="E156" i="119"/>
  <c r="E184" i="119"/>
  <c r="E165" i="119"/>
  <c r="E171" i="119"/>
  <c r="E115" i="119"/>
  <c r="E200" i="119"/>
  <c r="E172" i="119"/>
  <c r="E143" i="119"/>
  <c r="E122" i="119"/>
  <c r="E187" i="119"/>
  <c r="E141" i="119"/>
  <c r="E112" i="119"/>
  <c r="E151" i="119"/>
  <c r="E164" i="119"/>
  <c r="E127" i="119"/>
  <c r="E168" i="119"/>
  <c r="E185" i="119"/>
  <c r="E113" i="119"/>
  <c r="E137" i="119"/>
  <c r="E169" i="119"/>
  <c r="E106" i="119"/>
  <c r="E129" i="119"/>
  <c r="E159" i="119"/>
  <c r="E183" i="119"/>
  <c r="E123" i="119"/>
  <c r="E134" i="119"/>
  <c r="E160" i="119"/>
  <c r="E177" i="119"/>
  <c r="E101" i="119"/>
  <c r="E118" i="119"/>
  <c r="E148" i="119"/>
  <c r="E131" i="119"/>
  <c r="E166" i="119"/>
  <c r="E167" i="119"/>
  <c r="E194" i="119"/>
  <c r="E150" i="119"/>
  <c r="E199" i="119"/>
  <c r="E154" i="119"/>
  <c r="E108" i="119"/>
  <c r="E162" i="119"/>
  <c r="E145" i="119"/>
  <c r="E105" i="119"/>
  <c r="E179" i="119"/>
  <c r="E124" i="119"/>
  <c r="E103" i="119"/>
  <c r="E140" i="119"/>
  <c r="E163" i="119"/>
  <c r="E135" i="119"/>
  <c r="E121" i="119"/>
  <c r="D97" i="119" l="1"/>
  <c r="E97" i="119" s="1"/>
  <c r="E82" i="119"/>
  <c r="AR31" i="35" l="1"/>
  <c r="AF77" i="35"/>
  <c r="AG77" i="35"/>
  <c r="AH77" i="35"/>
  <c r="AI77" i="35"/>
  <c r="AJ77" i="35"/>
  <c r="AK77" i="35"/>
  <c r="AL77" i="35"/>
  <c r="AM77" i="35"/>
  <c r="AN77" i="35"/>
  <c r="AO77" i="35"/>
  <c r="AP77" i="35"/>
  <c r="U176" i="119" l="1"/>
  <c r="U170" i="119"/>
  <c r="S188" i="119"/>
  <c r="S161" i="119"/>
  <c r="S184" i="119"/>
  <c r="U184" i="119"/>
  <c r="U183" i="119"/>
  <c r="S183" i="119"/>
  <c r="T180" i="119"/>
  <c r="U180" i="119"/>
  <c r="T141" i="119"/>
  <c r="T184" i="119"/>
  <c r="T183" i="119"/>
  <c r="S180" i="119"/>
  <c r="U141" i="119"/>
  <c r="S141" i="119"/>
  <c r="S153" i="119"/>
  <c r="S144" i="119"/>
  <c r="S111" i="119"/>
  <c r="S102" i="119"/>
  <c r="AP93" i="35"/>
  <c r="AO93" i="35"/>
  <c r="AN93" i="35"/>
  <c r="AM93" i="35"/>
  <c r="AL93" i="35"/>
  <c r="AK93" i="35"/>
  <c r="AJ93" i="35"/>
  <c r="AI93" i="35"/>
  <c r="AH93" i="35"/>
  <c r="AG93" i="35"/>
  <c r="AP92" i="35"/>
  <c r="AO92" i="35"/>
  <c r="AN92" i="35"/>
  <c r="AM92" i="35"/>
  <c r="AL92" i="35"/>
  <c r="AK92" i="35"/>
  <c r="AJ92" i="35"/>
  <c r="AI92" i="35"/>
  <c r="AH92" i="35"/>
  <c r="AG92" i="35"/>
  <c r="AP91" i="35"/>
  <c r="AO91" i="35"/>
  <c r="AN91" i="35"/>
  <c r="AM91" i="35"/>
  <c r="AL91" i="35"/>
  <c r="AK91" i="35"/>
  <c r="AJ91" i="35"/>
  <c r="AI91" i="35"/>
  <c r="AH91" i="35"/>
  <c r="AG91" i="35"/>
  <c r="AP90" i="35"/>
  <c r="AO90" i="35"/>
  <c r="AN90" i="35"/>
  <c r="AM90" i="35"/>
  <c r="AL90" i="35"/>
  <c r="AK90" i="35"/>
  <c r="AJ90" i="35"/>
  <c r="AI90" i="35"/>
  <c r="AH90" i="35"/>
  <c r="AG90" i="35"/>
  <c r="AP89" i="35"/>
  <c r="AO89" i="35"/>
  <c r="AN89" i="35"/>
  <c r="AM89" i="35"/>
  <c r="AL89" i="35"/>
  <c r="AK89" i="35"/>
  <c r="AJ89" i="35"/>
  <c r="AI89" i="35"/>
  <c r="AH89" i="35"/>
  <c r="AG89" i="35"/>
  <c r="AP88" i="35"/>
  <c r="AO88" i="35"/>
  <c r="AN88" i="35"/>
  <c r="AM88" i="35"/>
  <c r="AL88" i="35"/>
  <c r="AK88" i="35"/>
  <c r="AJ88" i="35"/>
  <c r="AI88" i="35"/>
  <c r="AH88" i="35"/>
  <c r="AG88" i="35"/>
  <c r="AP87" i="35"/>
  <c r="AO87" i="35"/>
  <c r="AN87" i="35"/>
  <c r="AM87" i="35"/>
  <c r="AL87" i="35"/>
  <c r="AK87" i="35"/>
  <c r="AJ87" i="35"/>
  <c r="AI87" i="35"/>
  <c r="AH87" i="35"/>
  <c r="AG87" i="35"/>
  <c r="AP86" i="35"/>
  <c r="AO86" i="35"/>
  <c r="AN86" i="35"/>
  <c r="AM86" i="35"/>
  <c r="AL86" i="35"/>
  <c r="AK86" i="35"/>
  <c r="AJ86" i="35"/>
  <c r="AI86" i="35"/>
  <c r="AH86" i="35"/>
  <c r="AG86" i="35"/>
  <c r="AP85" i="35"/>
  <c r="AO85" i="35"/>
  <c r="AN85" i="35"/>
  <c r="AM85" i="35"/>
  <c r="AL85" i="35"/>
  <c r="AK85" i="35"/>
  <c r="AJ85" i="35"/>
  <c r="AI85" i="35"/>
  <c r="AH85" i="35"/>
  <c r="AG85" i="35"/>
  <c r="AP84" i="35"/>
  <c r="AO84" i="35"/>
  <c r="AN84" i="35"/>
  <c r="AM84" i="35"/>
  <c r="AL84" i="35"/>
  <c r="AK84" i="35"/>
  <c r="AJ84" i="35"/>
  <c r="AI84" i="35"/>
  <c r="AH84" i="35"/>
  <c r="AG84" i="35"/>
  <c r="AP83" i="35"/>
  <c r="AO83" i="35"/>
  <c r="AN83" i="35"/>
  <c r="AM83" i="35"/>
  <c r="AL83" i="35"/>
  <c r="AK83" i="35"/>
  <c r="AJ83" i="35"/>
  <c r="AI83" i="35"/>
  <c r="AH83" i="35"/>
  <c r="AG83" i="35"/>
  <c r="AP82" i="35"/>
  <c r="AO82" i="35"/>
  <c r="AN82" i="35"/>
  <c r="AM82" i="35"/>
  <c r="AL82" i="35"/>
  <c r="AK82" i="35"/>
  <c r="AJ82" i="35"/>
  <c r="AI82" i="35"/>
  <c r="AH82" i="35"/>
  <c r="AG82" i="35"/>
  <c r="AP81" i="35"/>
  <c r="AO81" i="35"/>
  <c r="AN81" i="35"/>
  <c r="AM81" i="35"/>
  <c r="AL81" i="35"/>
  <c r="AK81" i="35"/>
  <c r="AJ81" i="35"/>
  <c r="AI81" i="35"/>
  <c r="AH81" i="35"/>
  <c r="AG81" i="35"/>
  <c r="AP80" i="35"/>
  <c r="AO80" i="35"/>
  <c r="AN80" i="35"/>
  <c r="AM80" i="35"/>
  <c r="AL80" i="35"/>
  <c r="AK80" i="35"/>
  <c r="AJ80" i="35"/>
  <c r="AI80" i="35"/>
  <c r="AH80" i="35"/>
  <c r="AG80" i="35"/>
  <c r="AP79" i="35"/>
  <c r="AO79" i="35"/>
  <c r="AN79" i="35"/>
  <c r="AM79" i="35"/>
  <c r="AL79" i="35"/>
  <c r="AK79" i="35"/>
  <c r="AJ79" i="35"/>
  <c r="AI79" i="35"/>
  <c r="AH79" i="35"/>
  <c r="AG79" i="35"/>
  <c r="AP78" i="35"/>
  <c r="AO78" i="35"/>
  <c r="AN78" i="35"/>
  <c r="AM78" i="35"/>
  <c r="AL78" i="35"/>
  <c r="AK78" i="35"/>
  <c r="AJ78" i="35"/>
  <c r="AI78" i="35"/>
  <c r="AH78" i="35"/>
  <c r="AG78" i="35"/>
  <c r="AP76" i="35"/>
  <c r="AO76" i="35"/>
  <c r="AN76" i="35"/>
  <c r="AM76" i="35"/>
  <c r="AL76" i="35"/>
  <c r="AK76" i="35"/>
  <c r="AJ76" i="35"/>
  <c r="AI76" i="35"/>
  <c r="AH76" i="35"/>
  <c r="AG76" i="35"/>
  <c r="AP75" i="35"/>
  <c r="AO75" i="35"/>
  <c r="AN75" i="35"/>
  <c r="AM75" i="35"/>
  <c r="AL75" i="35"/>
  <c r="AK75" i="35"/>
  <c r="AJ75" i="35"/>
  <c r="AI75" i="35"/>
  <c r="AH75" i="35"/>
  <c r="AG75" i="35"/>
  <c r="AP74" i="35"/>
  <c r="AO74" i="35"/>
  <c r="AN74" i="35"/>
  <c r="AM74" i="35"/>
  <c r="AL74" i="35"/>
  <c r="AK74" i="35"/>
  <c r="AJ74" i="35"/>
  <c r="AI74" i="35"/>
  <c r="AH74" i="35"/>
  <c r="AG74" i="35"/>
  <c r="AP73" i="35"/>
  <c r="AO73" i="35"/>
  <c r="AN73" i="35"/>
  <c r="AM73" i="35"/>
  <c r="AL73" i="35"/>
  <c r="AK73" i="35"/>
  <c r="AJ73" i="35"/>
  <c r="AI73" i="35"/>
  <c r="AH73" i="35"/>
  <c r="AG73" i="35"/>
  <c r="AP72" i="35"/>
  <c r="AO72" i="35"/>
  <c r="AN72" i="35"/>
  <c r="AM72" i="35"/>
  <c r="AL72" i="35"/>
  <c r="AK72" i="35"/>
  <c r="AJ72" i="35"/>
  <c r="AI72" i="35"/>
  <c r="AH72" i="35"/>
  <c r="AG72" i="35"/>
  <c r="AP71" i="35"/>
  <c r="AO71" i="35"/>
  <c r="AN71" i="35"/>
  <c r="AM71" i="35"/>
  <c r="AL71" i="35"/>
  <c r="AK71" i="35"/>
  <c r="AJ71" i="35"/>
  <c r="AI71" i="35"/>
  <c r="AH71" i="35"/>
  <c r="AG71" i="35"/>
  <c r="AP70" i="35"/>
  <c r="AO70" i="35"/>
  <c r="AN70" i="35"/>
  <c r="AM70" i="35"/>
  <c r="AL70" i="35"/>
  <c r="AK70" i="35"/>
  <c r="AJ70" i="35"/>
  <c r="AI70" i="35"/>
  <c r="AH70" i="35"/>
  <c r="AG70" i="35"/>
  <c r="AP69" i="35"/>
  <c r="AO69" i="35"/>
  <c r="AN69" i="35"/>
  <c r="AM69" i="35"/>
  <c r="AL69" i="35"/>
  <c r="AK69" i="35"/>
  <c r="AJ69" i="35"/>
  <c r="AI69" i="35"/>
  <c r="AH69" i="35"/>
  <c r="AG69" i="35"/>
  <c r="AP68" i="35"/>
  <c r="AO68" i="35"/>
  <c r="AN68" i="35"/>
  <c r="AM68" i="35"/>
  <c r="AL68" i="35"/>
  <c r="AK68" i="35"/>
  <c r="AJ68" i="35"/>
  <c r="AI68" i="35"/>
  <c r="AH68" i="35"/>
  <c r="AG68" i="35"/>
  <c r="AP67" i="35"/>
  <c r="AO67" i="35"/>
  <c r="AN67" i="35"/>
  <c r="AM67" i="35"/>
  <c r="AL67" i="35"/>
  <c r="AK67" i="35"/>
  <c r="AJ67" i="35"/>
  <c r="AI67" i="35"/>
  <c r="AH67" i="35"/>
  <c r="AG67" i="35"/>
  <c r="AP66" i="35"/>
  <c r="AO66" i="35"/>
  <c r="AN66" i="35"/>
  <c r="AM66" i="35"/>
  <c r="AL66" i="35"/>
  <c r="AK66" i="35"/>
  <c r="AJ66" i="35"/>
  <c r="AI66" i="35"/>
  <c r="AH66" i="35"/>
  <c r="AG66" i="35"/>
  <c r="AP65" i="35"/>
  <c r="AO65" i="35"/>
  <c r="AN65" i="35"/>
  <c r="AM65" i="35"/>
  <c r="AL65" i="35"/>
  <c r="AK65" i="35"/>
  <c r="AJ65" i="35"/>
  <c r="AI65" i="35"/>
  <c r="AH65" i="35"/>
  <c r="AG65" i="35"/>
  <c r="AP64" i="35"/>
  <c r="AO64" i="35"/>
  <c r="AN64" i="35"/>
  <c r="AM64" i="35"/>
  <c r="AL64" i="35"/>
  <c r="AK64" i="35"/>
  <c r="AJ64" i="35"/>
  <c r="AI64" i="35"/>
  <c r="AH64" i="35"/>
  <c r="AG64" i="35"/>
  <c r="AP63" i="35"/>
  <c r="AO63" i="35"/>
  <c r="AN63" i="35"/>
  <c r="AM63" i="35"/>
  <c r="AL63" i="35"/>
  <c r="AK63" i="35"/>
  <c r="AJ63" i="35"/>
  <c r="AI63" i="35"/>
  <c r="AH63" i="35"/>
  <c r="AG63" i="35"/>
  <c r="AP62" i="35"/>
  <c r="AO62" i="35"/>
  <c r="AN62" i="35"/>
  <c r="AM62" i="35"/>
  <c r="AL62" i="35"/>
  <c r="AK62" i="35"/>
  <c r="AJ62" i="35"/>
  <c r="AI62" i="35"/>
  <c r="AH62" i="35"/>
  <c r="AG62" i="35"/>
  <c r="AP61" i="35"/>
  <c r="AO61" i="35"/>
  <c r="AN61" i="35"/>
  <c r="AM61" i="35"/>
  <c r="AL61" i="35"/>
  <c r="AK61" i="35"/>
  <c r="AJ61" i="35"/>
  <c r="AI61" i="35"/>
  <c r="AH61" i="35"/>
  <c r="AG61" i="35"/>
  <c r="AP60" i="35"/>
  <c r="AO60" i="35"/>
  <c r="AN60" i="35"/>
  <c r="AM60" i="35"/>
  <c r="AL60" i="35"/>
  <c r="AK60" i="35"/>
  <c r="AJ60" i="35"/>
  <c r="AI60" i="35"/>
  <c r="AH60" i="35"/>
  <c r="AG60" i="35"/>
  <c r="AP59" i="35"/>
  <c r="AO59" i="35"/>
  <c r="AN59" i="35"/>
  <c r="AM59" i="35"/>
  <c r="AL59" i="35"/>
  <c r="AK59" i="35"/>
  <c r="AJ59" i="35"/>
  <c r="AI59" i="35"/>
  <c r="AH59" i="35"/>
  <c r="AG59" i="35"/>
  <c r="AP58" i="35"/>
  <c r="AO58" i="35"/>
  <c r="AN58" i="35"/>
  <c r="AM58" i="35"/>
  <c r="AL58" i="35"/>
  <c r="AK58" i="35"/>
  <c r="AJ58" i="35"/>
  <c r="AI58" i="35"/>
  <c r="AH58" i="35"/>
  <c r="AG58" i="35"/>
  <c r="AP57" i="35"/>
  <c r="AO57" i="35"/>
  <c r="AN57" i="35"/>
  <c r="AM57" i="35"/>
  <c r="AL57" i="35"/>
  <c r="AK57" i="35"/>
  <c r="AJ57" i="35"/>
  <c r="AI57" i="35"/>
  <c r="AH57" i="35"/>
  <c r="AG57" i="35"/>
  <c r="AP56" i="35"/>
  <c r="AO56" i="35"/>
  <c r="AN56" i="35"/>
  <c r="AM56" i="35"/>
  <c r="AL56" i="35"/>
  <c r="AK56" i="35"/>
  <c r="AJ56" i="35"/>
  <c r="AI56" i="35"/>
  <c r="AH56" i="35"/>
  <c r="AG56" i="35"/>
  <c r="AP55" i="35"/>
  <c r="AO55" i="35"/>
  <c r="AN55" i="35"/>
  <c r="AM55" i="35"/>
  <c r="AL55" i="35"/>
  <c r="AK55" i="35"/>
  <c r="AJ55" i="35"/>
  <c r="AI55" i="35"/>
  <c r="AH55" i="35"/>
  <c r="AG55" i="35"/>
  <c r="AP54" i="35"/>
  <c r="AO54" i="35"/>
  <c r="AN54" i="35"/>
  <c r="AM54" i="35"/>
  <c r="AL54" i="35"/>
  <c r="AK54" i="35"/>
  <c r="AJ54" i="35"/>
  <c r="AI54" i="35"/>
  <c r="AH54" i="35"/>
  <c r="AG54" i="35"/>
  <c r="AP53" i="35"/>
  <c r="AO53" i="35"/>
  <c r="AN53" i="35"/>
  <c r="AM53" i="35"/>
  <c r="AL53" i="35"/>
  <c r="AK53" i="35"/>
  <c r="AJ53" i="35"/>
  <c r="AI53" i="35"/>
  <c r="AH53" i="35"/>
  <c r="AG53" i="35"/>
  <c r="AP52" i="35"/>
  <c r="AO52" i="35"/>
  <c r="AN52" i="35"/>
  <c r="AM52" i="35"/>
  <c r="AL52" i="35"/>
  <c r="AK52" i="35"/>
  <c r="AJ52" i="35"/>
  <c r="AI52" i="35"/>
  <c r="AH52" i="35"/>
  <c r="AG52" i="35"/>
  <c r="AP51" i="35"/>
  <c r="AO51" i="35"/>
  <c r="AN51" i="35"/>
  <c r="AM51" i="35"/>
  <c r="AL51" i="35"/>
  <c r="AK51" i="35"/>
  <c r="AJ51" i="35"/>
  <c r="AI51" i="35"/>
  <c r="AH51" i="35"/>
  <c r="AG51" i="35"/>
  <c r="AP50" i="35"/>
  <c r="AO50" i="35"/>
  <c r="AN50" i="35"/>
  <c r="AM50" i="35"/>
  <c r="AL50" i="35"/>
  <c r="AK50" i="35"/>
  <c r="AJ50" i="35"/>
  <c r="AI50" i="35"/>
  <c r="AH50" i="35"/>
  <c r="AG50" i="35"/>
  <c r="S176" i="119" l="1"/>
  <c r="G108" i="119"/>
  <c r="K108" i="119"/>
  <c r="O108" i="119"/>
  <c r="U109" i="119"/>
  <c r="J108" i="119"/>
  <c r="N108" i="119"/>
  <c r="S110" i="119"/>
  <c r="U110" i="119"/>
  <c r="U168" i="119"/>
  <c r="S170" i="119"/>
  <c r="S168" i="119"/>
  <c r="I108" i="119"/>
  <c r="M108" i="119"/>
  <c r="Q108" i="119"/>
  <c r="T109" i="119"/>
  <c r="T176" i="119"/>
  <c r="T168" i="119"/>
  <c r="T170" i="119"/>
  <c r="H108" i="119"/>
  <c r="L108" i="119"/>
  <c r="P108" i="119"/>
  <c r="T110" i="119"/>
  <c r="S109" i="119"/>
  <c r="U127" i="119"/>
  <c r="U128" i="119"/>
  <c r="U130" i="119"/>
  <c r="S127" i="119"/>
  <c r="S128" i="119"/>
  <c r="S130" i="119"/>
  <c r="S134" i="119"/>
  <c r="U134" i="119"/>
  <c r="T127" i="119"/>
  <c r="T128" i="119"/>
  <c r="T130" i="119"/>
  <c r="T134" i="119"/>
  <c r="T116" i="119"/>
  <c r="S116" i="119"/>
  <c r="U116" i="119"/>
  <c r="AF50" i="35" l="1"/>
  <c r="AF51" i="35"/>
  <c r="AF52" i="35"/>
  <c r="AF53" i="35"/>
  <c r="AF54" i="35"/>
  <c r="AF55" i="35"/>
  <c r="AF56" i="35"/>
  <c r="AF57" i="35"/>
  <c r="AF58" i="35"/>
  <c r="AF59" i="35"/>
  <c r="AF60" i="35"/>
  <c r="AF61" i="35"/>
  <c r="AF62" i="35"/>
  <c r="AF63" i="35"/>
  <c r="AF64" i="35"/>
  <c r="AF65" i="35"/>
  <c r="AF66" i="35"/>
  <c r="AF67" i="35"/>
  <c r="AF68" i="35"/>
  <c r="AF69" i="35"/>
  <c r="AF70" i="35"/>
  <c r="AF71" i="35"/>
  <c r="AF72" i="35"/>
  <c r="AF73" i="35"/>
  <c r="AF74" i="35"/>
  <c r="AF75" i="35"/>
  <c r="AF76" i="35"/>
  <c r="AF78" i="35"/>
  <c r="AF79" i="35"/>
  <c r="AF80" i="35"/>
  <c r="AF81" i="35"/>
  <c r="AF82" i="35"/>
  <c r="AF83" i="35"/>
  <c r="AF84" i="35"/>
  <c r="AF85" i="35"/>
  <c r="AF86" i="35"/>
  <c r="AF87" i="35"/>
  <c r="AF88" i="35"/>
  <c r="AF89" i="35"/>
  <c r="AF90" i="35"/>
  <c r="AF91" i="35"/>
  <c r="AF92" i="35"/>
  <c r="AF93" i="35"/>
  <c r="AR4" i="35"/>
  <c r="AR5" i="35"/>
  <c r="AR6" i="35"/>
  <c r="AR7" i="35"/>
  <c r="AR8" i="35"/>
  <c r="AR9" i="35"/>
  <c r="AR10" i="35"/>
  <c r="AR11" i="35"/>
  <c r="AR12" i="35"/>
  <c r="AR13" i="35"/>
  <c r="AR14" i="35"/>
  <c r="AR15" i="35"/>
  <c r="AR16" i="35"/>
  <c r="AR17" i="35"/>
  <c r="AR18" i="35"/>
  <c r="AR19" i="35"/>
  <c r="AR20" i="35"/>
  <c r="AR21" i="35"/>
  <c r="AR22" i="35"/>
  <c r="AR23" i="35"/>
  <c r="AR24" i="35"/>
  <c r="AR25" i="35"/>
  <c r="AR26" i="35"/>
  <c r="AR27" i="35"/>
  <c r="AR28" i="35"/>
  <c r="AR29" i="35"/>
  <c r="AR30" i="35"/>
  <c r="AR32" i="35"/>
  <c r="AR33" i="35"/>
  <c r="AR34" i="35"/>
  <c r="AR35" i="35"/>
  <c r="AR36" i="35"/>
  <c r="AR37" i="35"/>
  <c r="AR38" i="35"/>
  <c r="AR39" i="35"/>
  <c r="AR40" i="35"/>
  <c r="AR41" i="35"/>
  <c r="AR42" i="35"/>
  <c r="AR43" i="35"/>
  <c r="AR44" i="35"/>
  <c r="AR45" i="35"/>
  <c r="AR46" i="35"/>
  <c r="AR47" i="35"/>
  <c r="S328" i="119"/>
  <c r="U328" i="119"/>
  <c r="S331" i="119"/>
  <c r="U331" i="119"/>
  <c r="T331" i="119"/>
  <c r="T328" i="119"/>
  <c r="U327" i="119"/>
  <c r="T327" i="119"/>
  <c r="U329" i="119"/>
  <c r="T329" i="119"/>
  <c r="U326" i="119"/>
  <c r="T326" i="119"/>
  <c r="S333" i="119"/>
  <c r="U324" i="119"/>
  <c r="T324" i="119"/>
  <c r="U333" i="119"/>
  <c r="T333" i="119"/>
  <c r="S327" i="119"/>
  <c r="S326" i="119"/>
  <c r="S325" i="119"/>
  <c r="S329" i="119"/>
  <c r="S330" i="119"/>
  <c r="S324" i="119"/>
  <c r="S332" i="119"/>
  <c r="U325" i="119"/>
  <c r="T325" i="119"/>
  <c r="U332" i="119"/>
  <c r="T332" i="119"/>
  <c r="U330" i="119"/>
  <c r="T330" i="119"/>
  <c r="U323" i="119"/>
  <c r="T323" i="119"/>
  <c r="S323" i="119"/>
  <c r="AC5" i="35"/>
  <c r="AC6" i="35"/>
  <c r="AC7" i="35"/>
  <c r="AC8" i="35"/>
  <c r="AC9" i="35"/>
  <c r="AC10" i="35"/>
  <c r="AC11" i="35"/>
  <c r="AC12" i="35"/>
  <c r="AC13" i="35"/>
  <c r="AC14" i="35"/>
  <c r="AC15" i="35"/>
  <c r="AC16" i="35"/>
  <c r="AC17" i="35"/>
  <c r="AC18" i="35"/>
  <c r="AC19" i="35"/>
  <c r="AC20" i="35"/>
  <c r="AC21" i="35"/>
  <c r="AC22" i="35"/>
  <c r="AC23" i="35"/>
  <c r="AC24" i="35"/>
  <c r="AC25" i="35"/>
  <c r="AC26" i="35"/>
  <c r="AC27" i="35"/>
  <c r="AC28" i="35"/>
  <c r="AC29" i="35"/>
  <c r="AC30" i="35"/>
  <c r="AC32" i="35"/>
  <c r="AC33" i="35"/>
  <c r="AC34" i="35"/>
  <c r="AC35" i="35"/>
  <c r="AC36" i="35"/>
  <c r="AC37" i="35"/>
  <c r="AC38" i="35"/>
  <c r="AC39" i="35"/>
  <c r="AC40" i="35"/>
  <c r="AC41" i="35"/>
  <c r="AC42" i="35"/>
  <c r="AC43" i="35"/>
  <c r="AC44" i="35"/>
  <c r="AC45" i="35"/>
  <c r="AC46" i="35"/>
  <c r="AC47" i="35"/>
  <c r="AC4" i="35"/>
  <c r="E51" i="119" l="1"/>
  <c r="D288" i="119"/>
  <c r="E288" i="119" s="1"/>
  <c r="E16" i="119"/>
  <c r="E256" i="119"/>
  <c r="E257" i="119"/>
  <c r="E258" i="119"/>
  <c r="E255" i="119"/>
  <c r="E284" i="119"/>
  <c r="E254" i="119"/>
  <c r="E271" i="119"/>
  <c r="E290" i="119"/>
  <c r="E274" i="119"/>
  <c r="E326" i="119"/>
  <c r="E333" i="119"/>
  <c r="E331" i="119"/>
  <c r="E325" i="119"/>
  <c r="E272" i="119"/>
  <c r="E269" i="119"/>
  <c r="E270" i="119"/>
  <c r="E19" i="119"/>
  <c r="E4" i="119"/>
  <c r="E283" i="119"/>
  <c r="E275" i="119"/>
  <c r="E323" i="119"/>
  <c r="E335" i="119" s="1"/>
  <c r="E324" i="119"/>
  <c r="E327" i="119"/>
  <c r="E330" i="119"/>
  <c r="E329" i="119"/>
  <c r="E282" i="119"/>
  <c r="E328" i="119"/>
  <c r="E291" i="119"/>
  <c r="E332" i="119"/>
  <c r="E15" i="119"/>
  <c r="E259" i="119"/>
  <c r="E260" i="119"/>
  <c r="E261" i="119"/>
  <c r="E262" i="119"/>
  <c r="E263" i="119"/>
  <c r="E264" i="119"/>
  <c r="E281" i="119"/>
  <c r="E50" i="119"/>
  <c r="E268" i="119"/>
  <c r="E248" i="119"/>
  <c r="E249" i="119"/>
  <c r="E250" i="119"/>
  <c r="E251" i="119"/>
  <c r="E252" i="119"/>
  <c r="E265" i="119"/>
  <c r="E267" i="119"/>
  <c r="D266" i="119"/>
  <c r="E266" i="119" s="1"/>
  <c r="D273" i="119"/>
  <c r="E273" i="119" s="1"/>
  <c r="E276" i="119"/>
  <c r="E277" i="119"/>
  <c r="E278" i="119"/>
  <c r="E280" i="119"/>
  <c r="D279" i="119"/>
  <c r="E279" i="119" s="1"/>
  <c r="E285" i="119"/>
  <c r="E286" i="119"/>
  <c r="D335" i="119"/>
  <c r="D334" i="119" s="1"/>
  <c r="E334" i="119" s="1"/>
  <c r="E287" i="119"/>
  <c r="D292" i="119"/>
  <c r="E292" i="119" s="1"/>
  <c r="E293" i="119"/>
  <c r="E294" i="119"/>
  <c r="E289" i="119"/>
  <c r="E246" i="119"/>
  <c r="E247" i="119"/>
  <c r="D245" i="119"/>
  <c r="E245" i="119" s="1"/>
  <c r="E253" i="119"/>
  <c r="E81" i="119"/>
  <c r="E5" i="119"/>
  <c r="E14" i="119"/>
  <c r="E18" i="119"/>
  <c r="E52" i="119"/>
  <c r="D53" i="119"/>
  <c r="D20" i="119"/>
  <c r="E17" i="119"/>
  <c r="L190" i="119" l="1"/>
  <c r="M190" i="119"/>
  <c r="I142" i="119"/>
  <c r="K142" i="119"/>
  <c r="Q190" i="119"/>
  <c r="K143" i="119"/>
  <c r="G143" i="119"/>
  <c r="Q142" i="119"/>
  <c r="I143" i="119"/>
  <c r="P142" i="119"/>
  <c r="H190" i="119"/>
  <c r="P143" i="119"/>
  <c r="G142" i="119"/>
  <c r="N142" i="119"/>
  <c r="I190" i="119"/>
  <c r="K190" i="119"/>
  <c r="N190" i="119"/>
  <c r="G190" i="119"/>
  <c r="P190" i="119"/>
  <c r="M143" i="119"/>
  <c r="Q143" i="119"/>
  <c r="H142" i="119"/>
  <c r="L142" i="119"/>
  <c r="J190" i="119"/>
  <c r="M142" i="119"/>
  <c r="O142" i="119"/>
  <c r="J143" i="119"/>
  <c r="N143" i="119"/>
  <c r="J142" i="119"/>
  <c r="O143" i="119"/>
  <c r="O190" i="119"/>
  <c r="L143" i="119"/>
  <c r="H143" i="119"/>
  <c r="G265" i="119"/>
  <c r="I49" i="119"/>
  <c r="Q286" i="119"/>
  <c r="M49" i="119"/>
  <c r="J49" i="119"/>
  <c r="Q49" i="119"/>
  <c r="H286" i="119"/>
  <c r="H335" i="119" s="1"/>
  <c r="H334" i="119" s="1"/>
  <c r="M286" i="119"/>
  <c r="M335" i="119" s="1"/>
  <c r="M334" i="119" s="1"/>
  <c r="G286" i="119"/>
  <c r="M138" i="119"/>
  <c r="J265" i="119"/>
  <c r="L49" i="119"/>
  <c r="L138" i="119"/>
  <c r="O138" i="119"/>
  <c r="H138" i="119"/>
  <c r="L265" i="119"/>
  <c r="N265" i="119"/>
  <c r="P265" i="119"/>
  <c r="O265" i="119"/>
  <c r="P138" i="119"/>
  <c r="M265" i="119"/>
  <c r="P49" i="119"/>
  <c r="I286" i="119"/>
  <c r="I335" i="119" s="1"/>
  <c r="I334" i="119" s="1"/>
  <c r="K286" i="119"/>
  <c r="K335" i="119" s="1"/>
  <c r="K334" i="119" s="1"/>
  <c r="N286" i="119"/>
  <c r="N335" i="119" s="1"/>
  <c r="N334" i="119" s="1"/>
  <c r="O286" i="119"/>
  <c r="O335" i="119" s="1"/>
  <c r="O334" i="119" s="1"/>
  <c r="L286" i="119"/>
  <c r="L335" i="119" s="1"/>
  <c r="L334" i="119" s="1"/>
  <c r="K265" i="119"/>
  <c r="P286" i="119"/>
  <c r="P335" i="119" s="1"/>
  <c r="P334" i="119" s="1"/>
  <c r="J138" i="119"/>
  <c r="H49" i="119"/>
  <c r="Q138" i="119"/>
  <c r="I138" i="119"/>
  <c r="N138" i="119"/>
  <c r="G138" i="119"/>
  <c r="O49" i="119"/>
  <c r="I265" i="119"/>
  <c r="J286" i="119"/>
  <c r="J335" i="119" s="1"/>
  <c r="J334" i="119" s="1"/>
  <c r="G49" i="119"/>
  <c r="N49" i="119"/>
  <c r="K138" i="119"/>
  <c r="H265" i="119"/>
  <c r="Q265" i="119"/>
  <c r="K49" i="119"/>
  <c r="G272" i="119"/>
  <c r="P182" i="119"/>
  <c r="P280" i="119"/>
  <c r="J272" i="119"/>
  <c r="K255" i="119"/>
  <c r="Q19" i="119"/>
  <c r="K178" i="119"/>
  <c r="K258" i="119"/>
  <c r="N149" i="119"/>
  <c r="H187" i="119"/>
  <c r="M172" i="119"/>
  <c r="I118" i="119"/>
  <c r="I117" i="119" s="1"/>
  <c r="M255" i="119"/>
  <c r="M258" i="119"/>
  <c r="L172" i="119"/>
  <c r="I182" i="119"/>
  <c r="H182" i="119"/>
  <c r="I255" i="119"/>
  <c r="O262" i="119"/>
  <c r="P187" i="119"/>
  <c r="N264" i="119"/>
  <c r="M182" i="119"/>
  <c r="I133" i="119"/>
  <c r="O182" i="119"/>
  <c r="O133" i="119"/>
  <c r="Q133" i="119"/>
  <c r="P172" i="119"/>
  <c r="P264" i="119"/>
  <c r="O255" i="119"/>
  <c r="P262" i="119"/>
  <c r="M261" i="119"/>
  <c r="G262" i="119"/>
  <c r="Q261" i="119"/>
  <c r="G261" i="119"/>
  <c r="P118" i="119"/>
  <c r="P117" i="119" s="1"/>
  <c r="Q118" i="119"/>
  <c r="O118" i="119"/>
  <c r="O117" i="119" s="1"/>
  <c r="G270" i="119"/>
  <c r="N268" i="119"/>
  <c r="N270" i="119"/>
  <c r="Q268" i="119"/>
  <c r="J257" i="119"/>
  <c r="P270" i="119"/>
  <c r="I251" i="119"/>
  <c r="K251" i="119"/>
  <c r="Q270" i="119"/>
  <c r="J251" i="119"/>
  <c r="L270" i="119"/>
  <c r="Q257" i="119"/>
  <c r="M257" i="119"/>
  <c r="I178" i="119"/>
  <c r="J254" i="119"/>
  <c r="H255" i="119"/>
  <c r="O172" i="119"/>
  <c r="N254" i="119"/>
  <c r="I169" i="119"/>
  <c r="H280" i="119"/>
  <c r="H177" i="119"/>
  <c r="H249" i="119"/>
  <c r="Q291" i="119"/>
  <c r="N182" i="119"/>
  <c r="N249" i="119"/>
  <c r="J182" i="119"/>
  <c r="K155" i="119"/>
  <c r="J133" i="119"/>
  <c r="L255" i="119"/>
  <c r="G133" i="119"/>
  <c r="U133" i="119" s="1"/>
  <c r="L187" i="119"/>
  <c r="G187" i="119"/>
  <c r="I187" i="119"/>
  <c r="S187" i="119" s="1"/>
  <c r="L262" i="119"/>
  <c r="L261" i="119"/>
  <c r="M118" i="119"/>
  <c r="M117" i="119" s="1"/>
  <c r="M270" i="119"/>
  <c r="Q251" i="119"/>
  <c r="N251" i="119"/>
  <c r="O270" i="119"/>
  <c r="H251" i="119"/>
  <c r="H270" i="119"/>
  <c r="H268" i="119"/>
  <c r="G172" i="119"/>
  <c r="O272" i="119"/>
  <c r="M254" i="119"/>
  <c r="G177" i="119"/>
  <c r="K187" i="119"/>
  <c r="H169" i="119"/>
  <c r="Q249" i="119"/>
  <c r="N263" i="119"/>
  <c r="I262" i="119"/>
  <c r="H172" i="119"/>
  <c r="Q172" i="119"/>
  <c r="T172" i="119" s="1"/>
  <c r="I280" i="119"/>
  <c r="G182" i="119"/>
  <c r="I254" i="119"/>
  <c r="P177" i="119"/>
  <c r="K133" i="119"/>
  <c r="N177" i="119"/>
  <c r="N262" i="119"/>
  <c r="H123" i="119"/>
  <c r="N258" i="119"/>
  <c r="N187" i="119"/>
  <c r="J258" i="119"/>
  <c r="I172" i="119"/>
  <c r="N133" i="119"/>
  <c r="L158" i="119"/>
  <c r="J149" i="119"/>
  <c r="O261" i="119"/>
  <c r="L133" i="119"/>
  <c r="K261" i="119"/>
  <c r="J19" i="119"/>
  <c r="O187" i="119"/>
  <c r="I177" i="119"/>
  <c r="Q258" i="119"/>
  <c r="G19" i="119"/>
  <c r="L249" i="119"/>
  <c r="G255" i="119"/>
  <c r="O258" i="119"/>
  <c r="L182" i="119"/>
  <c r="M280" i="119"/>
  <c r="J177" i="119"/>
  <c r="J187" i="119"/>
  <c r="N261" i="119"/>
  <c r="Q187" i="119"/>
  <c r="U187" i="119" s="1"/>
  <c r="J261" i="119"/>
  <c r="K172" i="119"/>
  <c r="G118" i="119"/>
  <c r="G117" i="119" s="1"/>
  <c r="K118" i="119"/>
  <c r="K117" i="119" s="1"/>
  <c r="P257" i="119"/>
  <c r="O257" i="119"/>
  <c r="I268" i="119"/>
  <c r="L251" i="119"/>
  <c r="I257" i="119"/>
  <c r="O251" i="119"/>
  <c r="G257" i="119"/>
  <c r="J268" i="119"/>
  <c r="G291" i="119"/>
  <c r="M274" i="119"/>
  <c r="G159" i="119"/>
  <c r="G263" i="119"/>
  <c r="G284" i="119"/>
  <c r="M155" i="119"/>
  <c r="Q255" i="119"/>
  <c r="O169" i="119"/>
  <c r="M177" i="119"/>
  <c r="O123" i="119"/>
  <c r="O249" i="119"/>
  <c r="H284" i="119"/>
  <c r="P160" i="119"/>
  <c r="Q155" i="119"/>
  <c r="I258" i="119"/>
  <c r="P165" i="119"/>
  <c r="K272" i="119"/>
  <c r="H115" i="119"/>
  <c r="N284" i="119"/>
  <c r="M187" i="119"/>
  <c r="N165" i="119"/>
  <c r="P115" i="119"/>
  <c r="H118" i="119"/>
  <c r="H117" i="119" s="1"/>
  <c r="L149" i="119"/>
  <c r="J249" i="119"/>
  <c r="K19" i="119"/>
  <c r="M133" i="119"/>
  <c r="H133" i="119"/>
  <c r="K182" i="119"/>
  <c r="Q182" i="119"/>
  <c r="K249" i="119"/>
  <c r="L118" i="119"/>
  <c r="L117" i="119" s="1"/>
  <c r="H258" i="119"/>
  <c r="O177" i="119"/>
  <c r="L177" i="119"/>
  <c r="O165" i="119"/>
  <c r="J172" i="119"/>
  <c r="K264" i="119"/>
  <c r="Q177" i="119"/>
  <c r="N172" i="119"/>
  <c r="J118" i="119"/>
  <c r="J117" i="119" s="1"/>
  <c r="K177" i="119"/>
  <c r="P261" i="119"/>
  <c r="H262" i="119"/>
  <c r="H261" i="119"/>
  <c r="I261" i="119"/>
  <c r="N118" i="119"/>
  <c r="N117" i="119" s="1"/>
  <c r="N257" i="119"/>
  <c r="K270" i="119"/>
  <c r="P251" i="119"/>
  <c r="L257" i="119"/>
  <c r="K257" i="119"/>
  <c r="I270" i="119"/>
  <c r="H257" i="119"/>
  <c r="M251" i="119"/>
  <c r="G251" i="119"/>
  <c r="J270" i="119"/>
  <c r="G115" i="119"/>
  <c r="O164" i="119"/>
  <c r="I289" i="119"/>
  <c r="Q160" i="119"/>
  <c r="P178" i="119"/>
  <c r="P171" i="119"/>
  <c r="N272" i="119"/>
  <c r="J263" i="119"/>
  <c r="G283" i="119"/>
  <c r="Q178" i="119"/>
  <c r="H272" i="119"/>
  <c r="J160" i="119"/>
  <c r="I19" i="119"/>
  <c r="K167" i="119"/>
  <c r="H160" i="119"/>
  <c r="L263" i="119"/>
  <c r="N169" i="119"/>
  <c r="G165" i="119"/>
  <c r="M291" i="119"/>
  <c r="P19" i="119"/>
  <c r="I291" i="119"/>
  <c r="L169" i="119"/>
  <c r="M115" i="119"/>
  <c r="M160" i="119"/>
  <c r="K284" i="119"/>
  <c r="I272" i="119"/>
  <c r="K160" i="119"/>
  <c r="P272" i="119"/>
  <c r="M263" i="119"/>
  <c r="L272" i="119"/>
  <c r="K263" i="119"/>
  <c r="N160" i="119"/>
  <c r="P169" i="119"/>
  <c r="J165" i="119"/>
  <c r="I263" i="119"/>
  <c r="P263" i="119"/>
  <c r="Q263" i="119"/>
  <c r="L160" i="119"/>
  <c r="I160" i="119"/>
  <c r="M19" i="119"/>
  <c r="L19" i="119"/>
  <c r="O274" i="119"/>
  <c r="Q274" i="119"/>
  <c r="M272" i="119"/>
  <c r="O19" i="119"/>
  <c r="H19" i="119"/>
  <c r="N19" i="119"/>
  <c r="Q272" i="119"/>
  <c r="O263" i="119"/>
  <c r="G160" i="119"/>
  <c r="O160" i="119"/>
  <c r="H263" i="119"/>
  <c r="I151" i="119"/>
  <c r="Q136" i="119"/>
  <c r="O151" i="119"/>
  <c r="K151" i="119"/>
  <c r="O136" i="119"/>
  <c r="J151" i="119"/>
  <c r="L136" i="119"/>
  <c r="M151" i="119"/>
  <c r="K136" i="119"/>
  <c r="G151" i="119"/>
  <c r="P136" i="119"/>
  <c r="P151" i="119"/>
  <c r="N151" i="119"/>
  <c r="M136" i="119"/>
  <c r="H151" i="119"/>
  <c r="N136" i="119"/>
  <c r="I136" i="119"/>
  <c r="H136" i="119"/>
  <c r="Q151" i="119"/>
  <c r="G136" i="119"/>
  <c r="L151" i="119"/>
  <c r="J136" i="119"/>
  <c r="P159" i="119"/>
  <c r="K268" i="119"/>
  <c r="H48" i="119"/>
  <c r="N48" i="119"/>
  <c r="J48" i="119"/>
  <c r="G48" i="119"/>
  <c r="M48" i="119"/>
  <c r="L48" i="119"/>
  <c r="I48" i="119"/>
  <c r="J262" i="119"/>
  <c r="G268" i="119"/>
  <c r="K267" i="119"/>
  <c r="P249" i="119"/>
  <c r="K48" i="119"/>
  <c r="Q48" i="119"/>
  <c r="H267" i="119"/>
  <c r="L258" i="119"/>
  <c r="P48" i="119"/>
  <c r="O48" i="119"/>
  <c r="G259" i="119"/>
  <c r="P259" i="119"/>
  <c r="L16" i="119"/>
  <c r="L106" i="119"/>
  <c r="Q262" i="119"/>
  <c r="K158" i="119"/>
  <c r="N106" i="119"/>
  <c r="G16" i="119"/>
  <c r="J106" i="119"/>
  <c r="G166" i="119"/>
  <c r="G280" i="119"/>
  <c r="G106" i="119"/>
  <c r="K122" i="119"/>
  <c r="K250" i="119"/>
  <c r="I174" i="119"/>
  <c r="O166" i="119"/>
  <c r="P155" i="119"/>
  <c r="L122" i="119"/>
  <c r="L250" i="119"/>
  <c r="I106" i="119"/>
  <c r="I267" i="119"/>
  <c r="Q123" i="119"/>
  <c r="H166" i="119"/>
  <c r="I249" i="119"/>
  <c r="O247" i="119"/>
  <c r="G247" i="119"/>
  <c r="L166" i="119"/>
  <c r="L267" i="119"/>
  <c r="O122" i="119"/>
  <c r="O250" i="119"/>
  <c r="M106" i="119"/>
  <c r="L123" i="119"/>
  <c r="G249" i="119"/>
  <c r="Q166" i="119"/>
  <c r="H174" i="119"/>
  <c r="G122" i="119"/>
  <c r="G250" i="119"/>
  <c r="O267" i="119"/>
  <c r="K106" i="119"/>
  <c r="Q267" i="119"/>
  <c r="I171" i="119"/>
  <c r="N259" i="119"/>
  <c r="L280" i="119"/>
  <c r="L195" i="119"/>
  <c r="N267" i="119"/>
  <c r="I264" i="119"/>
  <c r="M249" i="119"/>
  <c r="P106" i="119"/>
  <c r="N174" i="119"/>
  <c r="N280" i="119"/>
  <c r="M166" i="119"/>
  <c r="O106" i="119"/>
  <c r="P247" i="119"/>
  <c r="M247" i="119"/>
  <c r="M159" i="119"/>
  <c r="J166" i="119"/>
  <c r="K259" i="119"/>
  <c r="J259" i="119"/>
  <c r="N159" i="119"/>
  <c r="J247" i="119"/>
  <c r="L264" i="119"/>
  <c r="J250" i="119"/>
  <c r="J122" i="119"/>
  <c r="M122" i="119"/>
  <c r="M250" i="119"/>
  <c r="H259" i="119"/>
  <c r="G174" i="119"/>
  <c r="N247" i="119"/>
  <c r="M262" i="119"/>
  <c r="J264" i="119"/>
  <c r="N167" i="119"/>
  <c r="M167" i="119"/>
  <c r="H247" i="119"/>
  <c r="M174" i="119"/>
  <c r="Q247" i="119"/>
  <c r="J255" i="119"/>
  <c r="N166" i="119"/>
  <c r="H122" i="119"/>
  <c r="H250" i="119"/>
  <c r="K262" i="119"/>
  <c r="Q122" i="119"/>
  <c r="Q250" i="119"/>
  <c r="P166" i="119"/>
  <c r="N250" i="119"/>
  <c r="N122" i="119"/>
  <c r="G264" i="119"/>
  <c r="P174" i="119"/>
  <c r="P122" i="119"/>
  <c r="P250" i="119"/>
  <c r="Q259" i="119"/>
  <c r="H158" i="119"/>
  <c r="I159" i="119"/>
  <c r="I247" i="119"/>
  <c r="O264" i="119"/>
  <c r="L159" i="119"/>
  <c r="P255" i="119"/>
  <c r="J267" i="119"/>
  <c r="Q159" i="119"/>
  <c r="K166" i="119"/>
  <c r="J159" i="119"/>
  <c r="M264" i="119"/>
  <c r="H106" i="119"/>
  <c r="P258" i="119"/>
  <c r="N255" i="119"/>
  <c r="I166" i="119"/>
  <c r="O259" i="119"/>
  <c r="Q106" i="119"/>
  <c r="H159" i="119"/>
  <c r="I122" i="119"/>
  <c r="I250" i="119"/>
  <c r="Q264" i="119"/>
  <c r="K159" i="119"/>
  <c r="K247" i="119"/>
  <c r="M268" i="119"/>
  <c r="Q280" i="119"/>
  <c r="O280" i="119"/>
  <c r="O159" i="119"/>
  <c r="L247" i="119"/>
  <c r="L259" i="119"/>
  <c r="I259" i="119"/>
  <c r="G258" i="119"/>
  <c r="M259" i="119"/>
  <c r="L174" i="119"/>
  <c r="H264" i="119"/>
  <c r="O174" i="119"/>
  <c r="Q174" i="119"/>
  <c r="J174" i="119"/>
  <c r="K174" i="119"/>
  <c r="L268" i="119"/>
  <c r="P268" i="119"/>
  <c r="O268" i="119"/>
  <c r="H149" i="119"/>
  <c r="N290" i="119"/>
  <c r="N152" i="119"/>
  <c r="O287" i="119"/>
  <c r="O155" i="119"/>
  <c r="N260" i="119"/>
  <c r="O152" i="119"/>
  <c r="O290" i="119"/>
  <c r="G194" i="119"/>
  <c r="O289" i="119"/>
  <c r="G195" i="119"/>
  <c r="K274" i="119"/>
  <c r="G167" i="119"/>
  <c r="I158" i="119"/>
  <c r="G290" i="119"/>
  <c r="G152" i="119"/>
  <c r="H289" i="119"/>
  <c r="Q158" i="119"/>
  <c r="K149" i="119"/>
  <c r="P133" i="119"/>
  <c r="P283" i="119"/>
  <c r="P290" i="119"/>
  <c r="P152" i="119"/>
  <c r="H194" i="119"/>
  <c r="M123" i="119"/>
  <c r="P291" i="119"/>
  <c r="O194" i="119"/>
  <c r="O171" i="119"/>
  <c r="K194" i="119"/>
  <c r="K169" i="119"/>
  <c r="J290" i="119"/>
  <c r="J152" i="119"/>
  <c r="I123" i="119"/>
  <c r="N158" i="119"/>
  <c r="K115" i="119"/>
  <c r="Q284" i="119"/>
  <c r="G260" i="119"/>
  <c r="M194" i="119"/>
  <c r="N155" i="119"/>
  <c r="K290" i="119"/>
  <c r="K152" i="119"/>
  <c r="L167" i="119"/>
  <c r="N291" i="119"/>
  <c r="M284" i="119"/>
  <c r="H260" i="119"/>
  <c r="O167" i="119"/>
  <c r="I260" i="119"/>
  <c r="H167" i="119"/>
  <c r="L284" i="119"/>
  <c r="M283" i="119"/>
  <c r="P260" i="119"/>
  <c r="N123" i="119"/>
  <c r="N287" i="119"/>
  <c r="M169" i="119"/>
  <c r="J155" i="119"/>
  <c r="N274" i="119"/>
  <c r="I290" i="119"/>
  <c r="I152" i="119"/>
  <c r="L287" i="119"/>
  <c r="L155" i="119"/>
  <c r="N194" i="119"/>
  <c r="G149" i="119"/>
  <c r="P149" i="119"/>
  <c r="I115" i="119"/>
  <c r="I155" i="119"/>
  <c r="O284" i="119"/>
  <c r="P123" i="119"/>
  <c r="I149" i="119"/>
  <c r="Q152" i="119"/>
  <c r="Q290" i="119"/>
  <c r="M158" i="119"/>
  <c r="K123" i="119"/>
  <c r="O178" i="119"/>
  <c r="G123" i="119"/>
  <c r="L115" i="119"/>
  <c r="J123" i="119"/>
  <c r="N283" i="119"/>
  <c r="L283" i="119"/>
  <c r="J167" i="119"/>
  <c r="H155" i="119"/>
  <c r="H291" i="119"/>
  <c r="M149" i="119"/>
  <c r="H283" i="119"/>
  <c r="J260" i="119"/>
  <c r="N115" i="119"/>
  <c r="M113" i="119"/>
  <c r="L194" i="119"/>
  <c r="J274" i="119"/>
  <c r="O283" i="119"/>
  <c r="Q260" i="119"/>
  <c r="J194" i="119"/>
  <c r="Q194" i="119"/>
  <c r="G155" i="119"/>
  <c r="J289" i="119"/>
  <c r="J169" i="119"/>
  <c r="Q115" i="119"/>
  <c r="K171" i="119"/>
  <c r="P284" i="119"/>
  <c r="I194" i="119"/>
  <c r="G113" i="119"/>
  <c r="O291" i="119"/>
  <c r="K260" i="119"/>
  <c r="O115" i="119"/>
  <c r="Q167" i="119"/>
  <c r="J283" i="119"/>
  <c r="J291" i="119"/>
  <c r="P113" i="119"/>
  <c r="K291" i="119"/>
  <c r="I284" i="119"/>
  <c r="O149" i="119"/>
  <c r="L260" i="119"/>
  <c r="P194" i="119"/>
  <c r="M152" i="119"/>
  <c r="M290" i="119"/>
  <c r="Q169" i="119"/>
  <c r="I274" i="119"/>
  <c r="M175" i="119"/>
  <c r="I283" i="119"/>
  <c r="P274" i="119"/>
  <c r="L290" i="119"/>
  <c r="L152" i="119"/>
  <c r="L150" i="119" s="1"/>
  <c r="H274" i="119"/>
  <c r="O260" i="119"/>
  <c r="H290" i="119"/>
  <c r="H152" i="119"/>
  <c r="J284" i="119"/>
  <c r="I167" i="119"/>
  <c r="M260" i="119"/>
  <c r="K283" i="119"/>
  <c r="T187" i="119"/>
  <c r="Q149" i="119"/>
  <c r="J115" i="119"/>
  <c r="P167" i="119"/>
  <c r="G274" i="119"/>
  <c r="Q283" i="119"/>
  <c r="L274" i="119"/>
  <c r="L291" i="119"/>
  <c r="L197" i="119"/>
  <c r="Q146" i="119"/>
  <c r="G178" i="119"/>
  <c r="M197" i="119"/>
  <c r="K201" i="119"/>
  <c r="O197" i="119"/>
  <c r="H156" i="119"/>
  <c r="O156" i="119"/>
  <c r="M146" i="119"/>
  <c r="H104" i="119"/>
  <c r="K254" i="119"/>
  <c r="Q157" i="119"/>
  <c r="M156" i="119"/>
  <c r="K164" i="119"/>
  <c r="O104" i="119"/>
  <c r="L254" i="119"/>
  <c r="Q164" i="119"/>
  <c r="K200" i="119"/>
  <c r="O254" i="119"/>
  <c r="H197" i="119"/>
  <c r="K175" i="119"/>
  <c r="M195" i="119"/>
  <c r="G173" i="119"/>
  <c r="O200" i="119"/>
  <c r="Q175" i="119"/>
  <c r="Q93" i="119" s="1"/>
  <c r="M171" i="119"/>
  <c r="I200" i="119"/>
  <c r="P104" i="119"/>
  <c r="J16" i="119"/>
  <c r="J104" i="119"/>
  <c r="K287" i="119"/>
  <c r="J173" i="119"/>
  <c r="L289" i="119"/>
  <c r="J157" i="119"/>
  <c r="P195" i="119"/>
  <c r="N164" i="119"/>
  <c r="L156" i="119"/>
  <c r="I165" i="119"/>
  <c r="J158" i="119"/>
  <c r="O16" i="119"/>
  <c r="H113" i="119"/>
  <c r="K195" i="119"/>
  <c r="I195" i="119"/>
  <c r="I287" i="119"/>
  <c r="I201" i="119"/>
  <c r="I104" i="119"/>
  <c r="I157" i="119"/>
  <c r="L104" i="119"/>
  <c r="G158" i="119"/>
  <c r="K113" i="119"/>
  <c r="L200" i="119"/>
  <c r="I164" i="119"/>
  <c r="I113" i="119"/>
  <c r="O158" i="119"/>
  <c r="L146" i="119"/>
  <c r="I197" i="119"/>
  <c r="N201" i="119"/>
  <c r="O175" i="119"/>
  <c r="Q104" i="119"/>
  <c r="P173" i="119"/>
  <c r="P197" i="119"/>
  <c r="K197" i="119"/>
  <c r="Q156" i="119"/>
  <c r="K173" i="119"/>
  <c r="J195" i="119"/>
  <c r="G157" i="119"/>
  <c r="M287" i="119"/>
  <c r="G197" i="119"/>
  <c r="I146" i="119"/>
  <c r="K146" i="119"/>
  <c r="O113" i="119"/>
  <c r="M201" i="119"/>
  <c r="K289" i="119"/>
  <c r="N178" i="119"/>
  <c r="N16" i="119"/>
  <c r="H200" i="119"/>
  <c r="J201" i="119"/>
  <c r="K280" i="119"/>
  <c r="J280" i="119"/>
  <c r="J156" i="119"/>
  <c r="H157" i="119"/>
  <c r="J146" i="119"/>
  <c r="K156" i="119"/>
  <c r="N146" i="119"/>
  <c r="M173" i="119"/>
  <c r="M200" i="119"/>
  <c r="H173" i="119"/>
  <c r="P156" i="119"/>
  <c r="P200" i="119"/>
  <c r="P158" i="119"/>
  <c r="G169" i="119"/>
  <c r="P254" i="119"/>
  <c r="M267" i="119"/>
  <c r="P267" i="119"/>
  <c r="P164" i="119"/>
  <c r="J113" i="119"/>
  <c r="Q201" i="119"/>
  <c r="N175" i="119"/>
  <c r="L201" i="119"/>
  <c r="P175" i="119"/>
  <c r="H201" i="119"/>
  <c r="J197" i="119"/>
  <c r="G254" i="119"/>
  <c r="G156" i="119"/>
  <c r="L173" i="119"/>
  <c r="M104" i="119"/>
  <c r="P146" i="119"/>
  <c r="I175" i="119"/>
  <c r="N104" i="119"/>
  <c r="G171" i="119"/>
  <c r="G289" i="119"/>
  <c r="J175" i="119"/>
  <c r="H165" i="119"/>
  <c r="H178" i="119"/>
  <c r="L178" i="119"/>
  <c r="L157" i="119"/>
  <c r="H287" i="119"/>
  <c r="Q195" i="119"/>
  <c r="L113" i="119"/>
  <c r="N157" i="119"/>
  <c r="Q16" i="119"/>
  <c r="H171" i="119"/>
  <c r="L165" i="119"/>
  <c r="N195" i="119"/>
  <c r="K165" i="119"/>
  <c r="K104" i="119"/>
  <c r="Q173" i="119"/>
  <c r="G201" i="119"/>
  <c r="H254" i="119"/>
  <c r="H146" i="119"/>
  <c r="I156" i="119"/>
  <c r="G146" i="119"/>
  <c r="O173" i="119"/>
  <c r="N173" i="119"/>
  <c r="P16" i="119"/>
  <c r="N197" i="119"/>
  <c r="M164" i="119"/>
  <c r="K16" i="119"/>
  <c r="L175" i="119"/>
  <c r="O201" i="119"/>
  <c r="M157" i="119"/>
  <c r="G200" i="119"/>
  <c r="O146" i="119"/>
  <c r="Q171" i="119"/>
  <c r="Q92" i="119" s="1"/>
  <c r="I173" i="119"/>
  <c r="J200" i="119"/>
  <c r="N113" i="119"/>
  <c r="Q197" i="119"/>
  <c r="Q87" i="119" s="1"/>
  <c r="Q254" i="119"/>
  <c r="M289" i="119"/>
  <c r="G164" i="119"/>
  <c r="O157" i="119"/>
  <c r="P157" i="119"/>
  <c r="H175" i="119"/>
  <c r="G175" i="119"/>
  <c r="Q289" i="119"/>
  <c r="K157" i="119"/>
  <c r="Q200" i="119"/>
  <c r="P201" i="119"/>
  <c r="M178" i="119"/>
  <c r="Q113" i="119"/>
  <c r="J178" i="119"/>
  <c r="H164" i="119"/>
  <c r="J287" i="119"/>
  <c r="O195" i="119"/>
  <c r="N289" i="119"/>
  <c r="J164" i="119"/>
  <c r="Q287" i="119"/>
  <c r="N171" i="119"/>
  <c r="L164" i="119"/>
  <c r="I16" i="119"/>
  <c r="M165" i="119"/>
  <c r="G104" i="119"/>
  <c r="H195" i="119"/>
  <c r="N200" i="119"/>
  <c r="P289" i="119"/>
  <c r="L171" i="119"/>
  <c r="H16" i="119"/>
  <c r="G287" i="119"/>
  <c r="J171" i="119"/>
  <c r="M16" i="119"/>
  <c r="P287" i="119"/>
  <c r="G267" i="119"/>
  <c r="N156" i="119"/>
  <c r="Q165" i="119"/>
  <c r="G281" i="119"/>
  <c r="G131" i="119"/>
  <c r="G285" i="119"/>
  <c r="G132" i="119"/>
  <c r="G294" i="119"/>
  <c r="G185" i="119"/>
  <c r="G50" i="119"/>
  <c r="G17" i="119"/>
  <c r="G252" i="119"/>
  <c r="G148" i="119"/>
  <c r="G186" i="119"/>
  <c r="G14" i="119"/>
  <c r="G253" i="119"/>
  <c r="G51" i="119"/>
  <c r="Q285" i="119"/>
  <c r="Q132" i="119"/>
  <c r="M294" i="119"/>
  <c r="M185" i="119"/>
  <c r="M50" i="119"/>
  <c r="M17" i="119"/>
  <c r="K246" i="119"/>
  <c r="K52" i="119"/>
  <c r="K18" i="119"/>
  <c r="I275" i="119"/>
  <c r="I125" i="119"/>
  <c r="K275" i="119"/>
  <c r="K125" i="119"/>
  <c r="H285" i="119"/>
  <c r="H132" i="119"/>
  <c r="M285" i="119"/>
  <c r="M132" i="119"/>
  <c r="N285" i="119"/>
  <c r="N132" i="119"/>
  <c r="J282" i="119"/>
  <c r="J129" i="119"/>
  <c r="L285" i="119"/>
  <c r="L132" i="119"/>
  <c r="M275" i="119"/>
  <c r="M125" i="119"/>
  <c r="M282" i="119"/>
  <c r="M129" i="119"/>
  <c r="N252" i="119"/>
  <c r="N148" i="119"/>
  <c r="L275" i="119"/>
  <c r="L125" i="119"/>
  <c r="N101" i="119"/>
  <c r="N15" i="119"/>
  <c r="Q252" i="119"/>
  <c r="Q148" i="119"/>
  <c r="O294" i="119"/>
  <c r="O50" i="119"/>
  <c r="O185" i="119"/>
  <c r="O17" i="119"/>
  <c r="N281" i="119"/>
  <c r="N131" i="119"/>
  <c r="I253" i="119"/>
  <c r="I51" i="119"/>
  <c r="O275" i="119"/>
  <c r="O125" i="119"/>
  <c r="M186" i="119"/>
  <c r="M14" i="119"/>
  <c r="Q275" i="119"/>
  <c r="Q125" i="119"/>
  <c r="Q282" i="119"/>
  <c r="Q129" i="119"/>
  <c r="J294" i="119"/>
  <c r="J185" i="119"/>
  <c r="J17" i="119"/>
  <c r="J50" i="119"/>
  <c r="I186" i="119"/>
  <c r="I14" i="119"/>
  <c r="H101" i="119"/>
  <c r="H15" i="119"/>
  <c r="P101" i="119"/>
  <c r="P15" i="119"/>
  <c r="P275" i="119"/>
  <c r="P125" i="119"/>
  <c r="Q294" i="119"/>
  <c r="Q185" i="119"/>
  <c r="Q50" i="119"/>
  <c r="Q17" i="119"/>
  <c r="P246" i="119"/>
  <c r="P52" i="119"/>
  <c r="P18" i="119"/>
  <c r="I246" i="119"/>
  <c r="I52" i="119"/>
  <c r="I18" i="119"/>
  <c r="H282" i="119"/>
  <c r="H129" i="119"/>
  <c r="J275" i="119"/>
  <c r="J125" i="119"/>
  <c r="I281" i="119"/>
  <c r="I131" i="119"/>
  <c r="N282" i="119"/>
  <c r="N129" i="119"/>
  <c r="M246" i="119"/>
  <c r="M52" i="119"/>
  <c r="M18" i="119"/>
  <c r="K101" i="119"/>
  <c r="K15" i="119"/>
  <c r="O281" i="119"/>
  <c r="O131" i="119"/>
  <c r="P186" i="119"/>
  <c r="P14" i="119"/>
  <c r="O246" i="119"/>
  <c r="O52" i="119"/>
  <c r="O18" i="119"/>
  <c r="P252" i="119"/>
  <c r="P148" i="119"/>
  <c r="I252" i="119"/>
  <c r="I148" i="119"/>
  <c r="Q186" i="119"/>
  <c r="Q14" i="119"/>
  <c r="I282" i="119"/>
  <c r="I129" i="119"/>
  <c r="P285" i="119"/>
  <c r="P132" i="119"/>
  <c r="G246" i="119"/>
  <c r="G52" i="119"/>
  <c r="G18" i="119"/>
  <c r="K285" i="119"/>
  <c r="K132" i="119"/>
  <c r="Q246" i="119"/>
  <c r="Q52" i="119"/>
  <c r="Q18" i="119"/>
  <c r="P294" i="119"/>
  <c r="P185" i="119"/>
  <c r="P50" i="119"/>
  <c r="P17" i="119"/>
  <c r="H294" i="119"/>
  <c r="H185" i="119"/>
  <c r="H50" i="119"/>
  <c r="H17" i="119"/>
  <c r="J246" i="119"/>
  <c r="J52" i="119"/>
  <c r="J18" i="119"/>
  <c r="L246" i="119"/>
  <c r="L52" i="119"/>
  <c r="L18" i="119"/>
  <c r="K281" i="119"/>
  <c r="K131" i="119"/>
  <c r="J253" i="119"/>
  <c r="J51" i="119"/>
  <c r="J252" i="119"/>
  <c r="J148" i="119"/>
  <c r="K282" i="119"/>
  <c r="K129" i="119"/>
  <c r="O282" i="119"/>
  <c r="O129" i="119"/>
  <c r="I294" i="119"/>
  <c r="I185" i="119"/>
  <c r="I50" i="119"/>
  <c r="I17" i="119"/>
  <c r="H252" i="119"/>
  <c r="H148" i="119"/>
  <c r="L101" i="119"/>
  <c r="L15" i="119"/>
  <c r="L252" i="119"/>
  <c r="L148" i="119"/>
  <c r="P253" i="119"/>
  <c r="P51" i="119"/>
  <c r="N275" i="119"/>
  <c r="N125" i="119"/>
  <c r="G101" i="119"/>
  <c r="G15" i="119"/>
  <c r="J285" i="119"/>
  <c r="J132" i="119"/>
  <c r="O101" i="119"/>
  <c r="O15" i="119"/>
  <c r="O285" i="119"/>
  <c r="O132" i="119"/>
  <c r="L186" i="119"/>
  <c r="L14" i="119"/>
  <c r="L253" i="119"/>
  <c r="L51" i="119"/>
  <c r="P281" i="119"/>
  <c r="P131" i="119"/>
  <c r="G282" i="119"/>
  <c r="G129" i="119"/>
  <c r="J186" i="119"/>
  <c r="J14" i="119"/>
  <c r="O186" i="119"/>
  <c r="O14" i="119"/>
  <c r="I285" i="119"/>
  <c r="I132" i="119"/>
  <c r="H281" i="119"/>
  <c r="H131" i="119"/>
  <c r="O253" i="119"/>
  <c r="O51" i="119"/>
  <c r="G275" i="119"/>
  <c r="G125" i="119"/>
  <c r="Q281" i="119"/>
  <c r="Q131" i="119"/>
  <c r="J281" i="119"/>
  <c r="J131" i="119"/>
  <c r="Q253" i="119"/>
  <c r="Q51" i="119"/>
  <c r="N294" i="119"/>
  <c r="N185" i="119"/>
  <c r="N50" i="119"/>
  <c r="N17" i="119"/>
  <c r="I101" i="119"/>
  <c r="I15" i="119"/>
  <c r="K253" i="119"/>
  <c r="K51" i="119"/>
  <c r="M281" i="119"/>
  <c r="M131" i="119"/>
  <c r="P282" i="119"/>
  <c r="P129" i="119"/>
  <c r="N186" i="119"/>
  <c r="N14" i="119"/>
  <c r="K294" i="119"/>
  <c r="K50" i="119"/>
  <c r="K185" i="119"/>
  <c r="K17" i="119"/>
  <c r="H275" i="119"/>
  <c r="H125" i="119"/>
  <c r="O252" i="119"/>
  <c r="O148" i="119"/>
  <c r="K186" i="119"/>
  <c r="K14" i="119"/>
  <c r="L294" i="119"/>
  <c r="L185" i="119"/>
  <c r="L50" i="119"/>
  <c r="L17" i="119"/>
  <c r="N246" i="119"/>
  <c r="N52" i="119"/>
  <c r="N18" i="119"/>
  <c r="N253" i="119"/>
  <c r="N51" i="119"/>
  <c r="L282" i="119"/>
  <c r="L129" i="119"/>
  <c r="K252" i="119"/>
  <c r="K148" i="119"/>
  <c r="Q101" i="119"/>
  <c r="Q15" i="119"/>
  <c r="H186" i="119"/>
  <c r="H14" i="119"/>
  <c r="H246" i="119"/>
  <c r="H52" i="119"/>
  <c r="H18" i="119"/>
  <c r="M101" i="119"/>
  <c r="M15" i="119"/>
  <c r="J101" i="119"/>
  <c r="J15" i="119"/>
  <c r="M253" i="119"/>
  <c r="M51" i="119"/>
  <c r="M252" i="119"/>
  <c r="M148" i="119"/>
  <c r="L281" i="119"/>
  <c r="L131" i="119"/>
  <c r="H253" i="119"/>
  <c r="H51" i="119"/>
  <c r="Q189" i="119"/>
  <c r="Q86" i="119" s="1"/>
  <c r="Q140" i="119"/>
  <c r="Q105" i="119"/>
  <c r="Q135" i="119"/>
  <c r="E7" i="119"/>
  <c r="Q114" i="119"/>
  <c r="D295" i="119"/>
  <c r="E20" i="119"/>
  <c r="E295" i="119"/>
  <c r="E53" i="119"/>
  <c r="Q266" i="119"/>
  <c r="U172" i="119" l="1"/>
  <c r="U251" i="119"/>
  <c r="T133" i="119"/>
  <c r="S258" i="119"/>
  <c r="Q94" i="119"/>
  <c r="T263" i="119"/>
  <c r="T257" i="119"/>
  <c r="Q273" i="119"/>
  <c r="S143" i="119"/>
  <c r="K150" i="119"/>
  <c r="U143" i="119"/>
  <c r="T143" i="119"/>
  <c r="U258" i="119"/>
  <c r="U272" i="119"/>
  <c r="J150" i="119"/>
  <c r="Q179" i="119"/>
  <c r="S251" i="119"/>
  <c r="Q147" i="119"/>
  <c r="T258" i="119"/>
  <c r="U257" i="119"/>
  <c r="T138" i="119"/>
  <c r="U138" i="119"/>
  <c r="S138" i="119"/>
  <c r="S286" i="119"/>
  <c r="G335" i="119"/>
  <c r="U286" i="119"/>
  <c r="T286" i="119"/>
  <c r="Q335" i="119"/>
  <c r="S118" i="119"/>
  <c r="T255" i="119"/>
  <c r="S257" i="119"/>
  <c r="H150" i="119"/>
  <c r="T118" i="119"/>
  <c r="I150" i="119"/>
  <c r="T251" i="119"/>
  <c r="M150" i="119"/>
  <c r="S133" i="119"/>
  <c r="U118" i="119"/>
  <c r="P150" i="119"/>
  <c r="N150" i="119"/>
  <c r="U255" i="119"/>
  <c r="T272" i="119"/>
  <c r="S272" i="119"/>
  <c r="Q117" i="119"/>
  <c r="U117" i="119" s="1"/>
  <c r="U263" i="119"/>
  <c r="O150" i="119"/>
  <c r="S172" i="119"/>
  <c r="S263" i="119"/>
  <c r="U151" i="119"/>
  <c r="T151" i="119"/>
  <c r="S151" i="119"/>
  <c r="S255" i="119"/>
  <c r="S122" i="119"/>
  <c r="U122" i="119"/>
  <c r="T122" i="119"/>
  <c r="U152" i="119"/>
  <c r="Q150" i="119"/>
  <c r="T152" i="119"/>
  <c r="S152" i="119"/>
  <c r="G150" i="119"/>
  <c r="S186" i="119"/>
  <c r="U186" i="119"/>
  <c r="T186" i="119"/>
  <c r="Q199" i="119"/>
  <c r="Q96" i="119" s="1"/>
  <c r="Q154" i="119"/>
  <c r="Q89" i="119" s="1"/>
  <c r="Q163" i="119"/>
  <c r="Q288" i="119"/>
  <c r="Q91" i="119"/>
  <c r="Q124" i="119"/>
  <c r="Q121" i="119" s="1"/>
  <c r="Q120" i="119" s="1"/>
  <c r="Q85" i="119" s="1"/>
  <c r="Q103" i="119"/>
  <c r="Q193" i="119"/>
  <c r="Q88" i="119" s="1"/>
  <c r="Q81" i="119"/>
  <c r="Q279" i="119"/>
  <c r="E6" i="119"/>
  <c r="D8" i="119"/>
  <c r="E8" i="119" s="1"/>
  <c r="Q20" i="119"/>
  <c r="Q53" i="119"/>
  <c r="Q292" i="119"/>
  <c r="Q245" i="119"/>
  <c r="Q162" i="119" l="1"/>
  <c r="Q90" i="119" s="1"/>
  <c r="Q145" i="119"/>
  <c r="S117" i="119"/>
  <c r="Q112" i="119"/>
  <c r="Q84" i="119" s="1"/>
  <c r="T117" i="119"/>
  <c r="Q334" i="119"/>
  <c r="T335" i="119"/>
  <c r="U335" i="119"/>
  <c r="S335" i="119"/>
  <c r="G334" i="119"/>
  <c r="S334" i="119" s="1"/>
  <c r="Q295" i="119"/>
  <c r="Q83" i="119"/>
  <c r="Q95" i="119"/>
  <c r="Q82" i="119" l="1"/>
  <c r="Q97" i="119" s="1"/>
  <c r="Q202" i="119"/>
  <c r="T334" i="119"/>
  <c r="U334" i="119"/>
  <c r="H140" i="119" l="1"/>
  <c r="I140" i="119"/>
  <c r="J140" i="119"/>
  <c r="K140" i="119"/>
  <c r="N140" i="119"/>
  <c r="L140" i="119"/>
  <c r="O140" i="119"/>
  <c r="M140" i="119"/>
  <c r="P140" i="119"/>
  <c r="S276" i="119" l="1"/>
  <c r="T160" i="119"/>
  <c r="U160" i="119"/>
  <c r="U19" i="119"/>
  <c r="T250" i="119"/>
  <c r="U291" i="119"/>
  <c r="G140" i="119"/>
  <c r="S142" i="119"/>
  <c r="U142" i="119"/>
  <c r="T142" i="119"/>
  <c r="S256" i="119"/>
  <c r="U256" i="119"/>
  <c r="T256" i="119"/>
  <c r="T270" i="119"/>
  <c r="U270" i="119"/>
  <c r="S271" i="119"/>
  <c r="T271" i="119"/>
  <c r="U271" i="119"/>
  <c r="S159" i="119"/>
  <c r="T159" i="119"/>
  <c r="U159" i="119"/>
  <c r="S248" i="119"/>
  <c r="U248" i="119"/>
  <c r="T248" i="119"/>
  <c r="S265" i="119"/>
  <c r="U265" i="119"/>
  <c r="T265" i="119"/>
  <c r="U280" i="119"/>
  <c r="U49" i="119"/>
  <c r="S269" i="119"/>
  <c r="U269" i="119"/>
  <c r="T269" i="119"/>
  <c r="U259" i="119"/>
  <c r="T259" i="119"/>
  <c r="T19" i="119"/>
  <c r="U276" i="119"/>
  <c r="T276" i="119"/>
  <c r="U260" i="119"/>
  <c r="T260" i="119"/>
  <c r="H93" i="119"/>
  <c r="K92" i="119"/>
  <c r="P292" i="119"/>
  <c r="J199" i="119"/>
  <c r="J96" i="119" s="1"/>
  <c r="H266" i="119"/>
  <c r="K91" i="119"/>
  <c r="P87" i="119"/>
  <c r="M292" i="119"/>
  <c r="N292" i="119"/>
  <c r="J93" i="119"/>
  <c r="O147" i="119"/>
  <c r="O266" i="119"/>
  <c r="O179" i="119"/>
  <c r="U171" i="119"/>
  <c r="T131" i="119"/>
  <c r="U175" i="119"/>
  <c r="H94" i="119"/>
  <c r="H292" i="119"/>
  <c r="H92" i="119"/>
  <c r="K147" i="119"/>
  <c r="K193" i="119"/>
  <c r="K88" i="119" s="1"/>
  <c r="P288" i="119"/>
  <c r="P94" i="119"/>
  <c r="P273" i="119"/>
  <c r="P266" i="119"/>
  <c r="L292" i="119"/>
  <c r="L92" i="119"/>
  <c r="L87" i="119"/>
  <c r="M92" i="119"/>
  <c r="M91" i="119"/>
  <c r="M189" i="119"/>
  <c r="M86" i="119" s="1"/>
  <c r="N147" i="119"/>
  <c r="N179" i="119"/>
  <c r="I93" i="119"/>
  <c r="I288" i="119"/>
  <c r="I292" i="119"/>
  <c r="J266" i="119"/>
  <c r="J92" i="119"/>
  <c r="J147" i="119"/>
  <c r="O92" i="119"/>
  <c r="O93" i="119"/>
  <c r="O189" i="119"/>
  <c r="O86" i="119" s="1"/>
  <c r="O94" i="119"/>
  <c r="G266" i="119"/>
  <c r="T191" i="119"/>
  <c r="T185" i="119"/>
  <c r="G87" i="119"/>
  <c r="K292" i="119"/>
  <c r="K179" i="119"/>
  <c r="P179" i="119"/>
  <c r="P114" i="119"/>
  <c r="P112" i="119" s="1"/>
  <c r="P84" i="119" s="1"/>
  <c r="P147" i="119"/>
  <c r="L179" i="119"/>
  <c r="L288" i="119"/>
  <c r="L273" i="119"/>
  <c r="L147" i="119"/>
  <c r="M179" i="119"/>
  <c r="M266" i="119"/>
  <c r="M114" i="119"/>
  <c r="M87" i="119"/>
  <c r="N93" i="119"/>
  <c r="N288" i="119"/>
  <c r="I91" i="119"/>
  <c r="J189" i="119"/>
  <c r="J86" i="119" s="1"/>
  <c r="J114" i="119"/>
  <c r="J193" i="119"/>
  <c r="J88" i="119" s="1"/>
  <c r="I147" i="119"/>
  <c r="I145" i="119" s="1"/>
  <c r="O87" i="119"/>
  <c r="H154" i="119"/>
  <c r="H89" i="119" s="1"/>
  <c r="T126" i="119"/>
  <c r="U126" i="119"/>
  <c r="S157" i="119"/>
  <c r="T157" i="119"/>
  <c r="U157" i="119"/>
  <c r="H199" i="119"/>
  <c r="H96" i="119" s="1"/>
  <c r="K93" i="119"/>
  <c r="P92" i="119"/>
  <c r="L93" i="119"/>
  <c r="M154" i="119"/>
  <c r="M89" i="119" s="1"/>
  <c r="N114" i="119"/>
  <c r="N199" i="119"/>
  <c r="N96" i="119" s="1"/>
  <c r="N94" i="119"/>
  <c r="J87" i="119"/>
  <c r="G199" i="119"/>
  <c r="G96" i="119" s="1"/>
  <c r="S200" i="119"/>
  <c r="U200" i="119"/>
  <c r="T200" i="119"/>
  <c r="S156" i="119"/>
  <c r="T156" i="119"/>
  <c r="U156" i="119"/>
  <c r="S155" i="119"/>
  <c r="G154" i="119"/>
  <c r="G89" i="119" s="1"/>
  <c r="U155" i="119"/>
  <c r="T155" i="119"/>
  <c r="S123" i="119"/>
  <c r="T123" i="119"/>
  <c r="U123" i="119"/>
  <c r="H147" i="119"/>
  <c r="P93" i="119"/>
  <c r="P199" i="119"/>
  <c r="P96" i="119" s="1"/>
  <c r="L154" i="119"/>
  <c r="L89" i="119" s="1"/>
  <c r="M93" i="119"/>
  <c r="N92" i="119"/>
  <c r="N154" i="119"/>
  <c r="N89" i="119" s="1"/>
  <c r="I154" i="119"/>
  <c r="I89" i="119" s="1"/>
  <c r="I92" i="119"/>
  <c r="I199" i="119"/>
  <c r="I96" i="119" s="1"/>
  <c r="O199" i="119"/>
  <c r="O96" i="119" s="1"/>
  <c r="T125" i="119"/>
  <c r="U125" i="119"/>
  <c r="T171" i="119"/>
  <c r="U131" i="119"/>
  <c r="T167" i="119"/>
  <c r="U167" i="119"/>
  <c r="G93" i="119"/>
  <c r="K94" i="119"/>
  <c r="J94" i="119"/>
  <c r="O154" i="119"/>
  <c r="O89" i="119" s="1"/>
  <c r="U158" i="119"/>
  <c r="T158" i="119"/>
  <c r="S173" i="119"/>
  <c r="U173" i="119"/>
  <c r="T173" i="119"/>
  <c r="S201" i="119"/>
  <c r="U201" i="119"/>
  <c r="T201" i="119"/>
  <c r="K154" i="119"/>
  <c r="K89" i="119" s="1"/>
  <c r="K87" i="119"/>
  <c r="P154" i="119"/>
  <c r="P89" i="119" s="1"/>
  <c r="M94" i="119"/>
  <c r="M199" i="119"/>
  <c r="M96" i="119" s="1"/>
  <c r="J154" i="119"/>
  <c r="J89" i="119" s="1"/>
  <c r="S181" i="119"/>
  <c r="O193" i="119"/>
  <c r="O88" i="119" s="1"/>
  <c r="U181" i="119"/>
  <c r="T181" i="119"/>
  <c r="H179" i="119"/>
  <c r="H87" i="119"/>
  <c r="N87" i="119"/>
  <c r="I87" i="119"/>
  <c r="I179" i="119"/>
  <c r="S146" i="119"/>
  <c r="U146" i="119"/>
  <c r="T146" i="119"/>
  <c r="H114" i="119"/>
  <c r="I114" i="119"/>
  <c r="O114" i="119"/>
  <c r="I135" i="119"/>
  <c r="K114" i="119"/>
  <c r="L114" i="119"/>
  <c r="N135" i="119"/>
  <c r="J135" i="119"/>
  <c r="L266" i="119"/>
  <c r="N266" i="119"/>
  <c r="N273" i="119"/>
  <c r="K288" i="119"/>
  <c r="G292" i="119"/>
  <c r="K266" i="119"/>
  <c r="M288" i="119"/>
  <c r="O292" i="119"/>
  <c r="J288" i="119"/>
  <c r="J292" i="119"/>
  <c r="H288" i="119"/>
  <c r="O288" i="119"/>
  <c r="H273" i="119"/>
  <c r="J273" i="119"/>
  <c r="S270" i="119" l="1"/>
  <c r="T175" i="119"/>
  <c r="H193" i="119"/>
  <c r="H88" i="119" s="1"/>
  <c r="L279" i="119"/>
  <c r="S259" i="119"/>
  <c r="M273" i="119"/>
  <c r="S48" i="119"/>
  <c r="M53" i="119"/>
  <c r="L193" i="119"/>
  <c r="L88" i="119" s="1"/>
  <c r="H279" i="119"/>
  <c r="G92" i="119"/>
  <c r="U92" i="119" s="1"/>
  <c r="G273" i="119"/>
  <c r="T273" i="119" s="1"/>
  <c r="K189" i="119"/>
  <c r="K86" i="119" s="1"/>
  <c r="U250" i="119"/>
  <c r="G147" i="119"/>
  <c r="G145" i="119" s="1"/>
  <c r="I94" i="119"/>
  <c r="P279" i="119"/>
  <c r="K273" i="119"/>
  <c r="J279" i="119"/>
  <c r="I273" i="119"/>
  <c r="K279" i="119"/>
  <c r="P124" i="119"/>
  <c r="P121" i="119" s="1"/>
  <c r="I189" i="119"/>
  <c r="I86" i="119" s="1"/>
  <c r="L91" i="119"/>
  <c r="O273" i="119"/>
  <c r="L189" i="119"/>
  <c r="L86" i="119" s="1"/>
  <c r="H189" i="119"/>
  <c r="H86" i="119" s="1"/>
  <c r="L199" i="119"/>
  <c r="L96" i="119" s="1"/>
  <c r="U191" i="119"/>
  <c r="N193" i="119"/>
  <c r="N88" i="119" s="1"/>
  <c r="K163" i="119"/>
  <c r="K162" i="119" s="1"/>
  <c r="K90" i="119" s="1"/>
  <c r="K95" i="119" s="1"/>
  <c r="G124" i="119"/>
  <c r="G121" i="119" s="1"/>
  <c r="T121" i="119" s="1"/>
  <c r="P189" i="119"/>
  <c r="P86" i="119" s="1"/>
  <c r="T291" i="119"/>
  <c r="J53" i="119"/>
  <c r="S19" i="119"/>
  <c r="S126" i="119"/>
  <c r="S167" i="119"/>
  <c r="H53" i="119"/>
  <c r="G91" i="119"/>
  <c r="U91" i="119" s="1"/>
  <c r="S291" i="119"/>
  <c r="U185" i="119"/>
  <c r="O279" i="119"/>
  <c r="P53" i="119"/>
  <c r="S260" i="119"/>
  <c r="K124" i="119"/>
  <c r="K121" i="119" s="1"/>
  <c r="G179" i="119"/>
  <c r="T179" i="119" s="1"/>
  <c r="T49" i="119"/>
  <c r="K199" i="119"/>
  <c r="K96" i="119" s="1"/>
  <c r="S96" i="119" s="1"/>
  <c r="S280" i="119"/>
  <c r="M124" i="119"/>
  <c r="M121" i="119" s="1"/>
  <c r="N189" i="119"/>
  <c r="N86" i="119" s="1"/>
  <c r="T280" i="119"/>
  <c r="S191" i="119"/>
  <c r="S160" i="119"/>
  <c r="S283" i="119"/>
  <c r="U283" i="119"/>
  <c r="T283" i="119"/>
  <c r="S132" i="119"/>
  <c r="T132" i="119"/>
  <c r="U132" i="119"/>
  <c r="S250" i="119"/>
  <c r="S182" i="119"/>
  <c r="T182" i="119"/>
  <c r="U182" i="119"/>
  <c r="S267" i="119"/>
  <c r="U267" i="119"/>
  <c r="T267" i="119"/>
  <c r="S264" i="119"/>
  <c r="U264" i="119"/>
  <c r="T264" i="119"/>
  <c r="S174" i="119"/>
  <c r="U174" i="119"/>
  <c r="T174" i="119"/>
  <c r="S290" i="119"/>
  <c r="U290" i="119"/>
  <c r="T290" i="119"/>
  <c r="S287" i="119"/>
  <c r="T287" i="119"/>
  <c r="U287" i="119"/>
  <c r="S254" i="119"/>
  <c r="T254" i="119"/>
  <c r="U254" i="119"/>
  <c r="S50" i="119"/>
  <c r="U50" i="119"/>
  <c r="T50" i="119"/>
  <c r="S281" i="119"/>
  <c r="U281" i="119"/>
  <c r="T281" i="119"/>
  <c r="S249" i="119"/>
  <c r="U249" i="119"/>
  <c r="T249" i="119"/>
  <c r="S16" i="119"/>
  <c r="U16" i="119"/>
  <c r="T16" i="119"/>
  <c r="S247" i="119"/>
  <c r="U247" i="119"/>
  <c r="T247" i="119"/>
  <c r="S253" i="119"/>
  <c r="U253" i="119"/>
  <c r="T253" i="119"/>
  <c r="S18" i="119"/>
  <c r="U18" i="119"/>
  <c r="T18" i="119"/>
  <c r="S49" i="119"/>
  <c r="T266" i="119"/>
  <c r="U266" i="119"/>
  <c r="S15" i="119"/>
  <c r="T15" i="119"/>
  <c r="U15" i="119"/>
  <c r="S294" i="119"/>
  <c r="U294" i="119"/>
  <c r="T294" i="119"/>
  <c r="S262" i="119"/>
  <c r="T262" i="119"/>
  <c r="U262" i="119"/>
  <c r="S275" i="119"/>
  <c r="U275" i="119"/>
  <c r="T275" i="119"/>
  <c r="S87" i="119"/>
  <c r="U87" i="119"/>
  <c r="T87" i="119"/>
  <c r="S93" i="119"/>
  <c r="T93" i="119"/>
  <c r="U93" i="119"/>
  <c r="S289" i="119"/>
  <c r="U289" i="119"/>
  <c r="T289" i="119"/>
  <c r="S268" i="119"/>
  <c r="U268" i="119"/>
  <c r="T268" i="119"/>
  <c r="S284" i="119"/>
  <c r="U284" i="119"/>
  <c r="T284" i="119"/>
  <c r="S51" i="119"/>
  <c r="T51" i="119"/>
  <c r="U51" i="119"/>
  <c r="S17" i="119"/>
  <c r="U17" i="119"/>
  <c r="T17" i="119"/>
  <c r="S252" i="119"/>
  <c r="U252" i="119"/>
  <c r="T252" i="119"/>
  <c r="S52" i="119"/>
  <c r="U52" i="119"/>
  <c r="T52" i="119"/>
  <c r="S292" i="119"/>
  <c r="T292" i="119"/>
  <c r="U292" i="119"/>
  <c r="S89" i="119"/>
  <c r="T89" i="119"/>
  <c r="U89" i="119"/>
  <c r="U96" i="119"/>
  <c r="T96" i="119"/>
  <c r="S274" i="119"/>
  <c r="T274" i="119"/>
  <c r="U274" i="119"/>
  <c r="S261" i="119"/>
  <c r="U261" i="119"/>
  <c r="T261" i="119"/>
  <c r="S14" i="119"/>
  <c r="U14" i="119"/>
  <c r="T14" i="119"/>
  <c r="S282" i="119"/>
  <c r="T282" i="119"/>
  <c r="U282" i="119"/>
  <c r="S246" i="119"/>
  <c r="T246" i="119"/>
  <c r="U246" i="119"/>
  <c r="O91" i="119"/>
  <c r="J91" i="119"/>
  <c r="P91" i="119"/>
  <c r="P245" i="119"/>
  <c r="H91" i="119"/>
  <c r="N91" i="119"/>
  <c r="S185" i="119"/>
  <c r="G189" i="119"/>
  <c r="G86" i="119" s="1"/>
  <c r="M147" i="119"/>
  <c r="M145" i="119" s="1"/>
  <c r="L94" i="119"/>
  <c r="L163" i="119"/>
  <c r="L162" i="119" s="1"/>
  <c r="L90" i="119" s="1"/>
  <c r="S131" i="119"/>
  <c r="P193" i="119"/>
  <c r="P88" i="119" s="1"/>
  <c r="N163" i="119"/>
  <c r="N162" i="119" s="1"/>
  <c r="N90" i="119" s="1"/>
  <c r="S195" i="119"/>
  <c r="T195" i="119"/>
  <c r="U195" i="119"/>
  <c r="S164" i="119"/>
  <c r="G163" i="119"/>
  <c r="U164" i="119"/>
  <c r="T164" i="119"/>
  <c r="O163" i="119"/>
  <c r="O162" i="119" s="1"/>
  <c r="O90" i="119" s="1"/>
  <c r="M193" i="119"/>
  <c r="M88" i="119" s="1"/>
  <c r="I193" i="119"/>
  <c r="I88" i="119" s="1"/>
  <c r="S178" i="119"/>
  <c r="U178" i="119"/>
  <c r="T178" i="119"/>
  <c r="M112" i="119"/>
  <c r="M84" i="119" s="1"/>
  <c r="J179" i="119"/>
  <c r="J163" i="119"/>
  <c r="O124" i="119"/>
  <c r="O121" i="119" s="1"/>
  <c r="S171" i="119"/>
  <c r="H163" i="119"/>
  <c r="H162" i="119" s="1"/>
  <c r="H90" i="119" s="1"/>
  <c r="G94" i="119"/>
  <c r="S177" i="119"/>
  <c r="U177" i="119"/>
  <c r="T177" i="119"/>
  <c r="S165" i="119"/>
  <c r="T165" i="119"/>
  <c r="U165" i="119"/>
  <c r="U199" i="119"/>
  <c r="T199" i="119"/>
  <c r="J112" i="119"/>
  <c r="J84" i="119" s="1"/>
  <c r="N112" i="119"/>
  <c r="N84" i="119" s="1"/>
  <c r="S158" i="119"/>
  <c r="S125" i="119"/>
  <c r="I163" i="119"/>
  <c r="I162" i="119" s="1"/>
  <c r="I90" i="119" s="1"/>
  <c r="S166" i="119"/>
  <c r="T166" i="119"/>
  <c r="U166" i="119"/>
  <c r="I124" i="119"/>
  <c r="I121" i="119" s="1"/>
  <c r="I120" i="119" s="1"/>
  <c r="I85" i="119" s="1"/>
  <c r="M163" i="119"/>
  <c r="M162" i="119" s="1"/>
  <c r="M90" i="119" s="1"/>
  <c r="L124" i="119"/>
  <c r="L121" i="119" s="1"/>
  <c r="P163" i="119"/>
  <c r="P162" i="119" s="1"/>
  <c r="P90" i="119" s="1"/>
  <c r="N124" i="119"/>
  <c r="N121" i="119" s="1"/>
  <c r="N120" i="119" s="1"/>
  <c r="N85" i="119" s="1"/>
  <c r="S175" i="119"/>
  <c r="S169" i="119"/>
  <c r="U169" i="119"/>
  <c r="T169" i="119"/>
  <c r="G193" i="119"/>
  <c r="G88" i="119" s="1"/>
  <c r="S194" i="119"/>
  <c r="U194" i="119"/>
  <c r="T194" i="119"/>
  <c r="J124" i="119"/>
  <c r="J121" i="119" s="1"/>
  <c r="J120" i="119" s="1"/>
  <c r="J85" i="119" s="1"/>
  <c r="H124" i="119"/>
  <c r="H121" i="119" s="1"/>
  <c r="S129" i="119"/>
  <c r="U129" i="119"/>
  <c r="T129" i="119"/>
  <c r="N81" i="119"/>
  <c r="O81" i="119"/>
  <c r="I81" i="119"/>
  <c r="M81" i="119"/>
  <c r="J81" i="119"/>
  <c r="K81" i="119"/>
  <c r="L81" i="119"/>
  <c r="P81" i="119"/>
  <c r="H81" i="119"/>
  <c r="G81" i="119"/>
  <c r="T81" i="119" s="1"/>
  <c r="L112" i="119"/>
  <c r="L84" i="119" s="1"/>
  <c r="O112" i="119"/>
  <c r="O84" i="119" s="1"/>
  <c r="K112" i="119"/>
  <c r="K84" i="119" s="1"/>
  <c r="I112" i="119"/>
  <c r="I84" i="119" s="1"/>
  <c r="H112" i="119"/>
  <c r="H84" i="119" s="1"/>
  <c r="O145" i="119"/>
  <c r="S137" i="119"/>
  <c r="U137" i="119"/>
  <c r="T137" i="119"/>
  <c r="I266" i="119"/>
  <c r="S266" i="119" s="1"/>
  <c r="N145" i="119"/>
  <c r="U197" i="119"/>
  <c r="S197" i="119"/>
  <c r="T197" i="119"/>
  <c r="S190" i="119"/>
  <c r="U190" i="119"/>
  <c r="T190" i="119"/>
  <c r="O105" i="119"/>
  <c r="O103" i="119" s="1"/>
  <c r="O83" i="119" s="1"/>
  <c r="J145" i="119"/>
  <c r="J105" i="119"/>
  <c r="J103" i="119" s="1"/>
  <c r="J83" i="119" s="1"/>
  <c r="I105" i="119"/>
  <c r="I103" i="119" s="1"/>
  <c r="I83" i="119" s="1"/>
  <c r="K20" i="119"/>
  <c r="S104" i="119"/>
  <c r="T104" i="119"/>
  <c r="U104" i="119"/>
  <c r="P145" i="119"/>
  <c r="K145" i="119"/>
  <c r="N105" i="119"/>
  <c r="N103" i="119" s="1"/>
  <c r="N83" i="119" s="1"/>
  <c r="L145" i="119"/>
  <c r="P135" i="119"/>
  <c r="S136" i="119"/>
  <c r="G135" i="119"/>
  <c r="U136" i="119"/>
  <c r="T136" i="119"/>
  <c r="O135" i="119"/>
  <c r="P105" i="119"/>
  <c r="P103" i="119" s="1"/>
  <c r="P83" i="119" s="1"/>
  <c r="H145" i="119"/>
  <c r="G105" i="119"/>
  <c r="G103" i="119" s="1"/>
  <c r="G83" i="119" s="1"/>
  <c r="S106" i="119"/>
  <c r="U106" i="119"/>
  <c r="T106" i="119"/>
  <c r="M135" i="119"/>
  <c r="M105" i="119"/>
  <c r="M103" i="119" s="1"/>
  <c r="M83" i="119" s="1"/>
  <c r="S139" i="119"/>
  <c r="T139" i="119"/>
  <c r="U139" i="119"/>
  <c r="L135" i="119"/>
  <c r="H105" i="119"/>
  <c r="H103" i="119" s="1"/>
  <c r="H83" i="119" s="1"/>
  <c r="L105" i="119"/>
  <c r="L103" i="119" s="1"/>
  <c r="L83" i="119" s="1"/>
  <c r="S148" i="119"/>
  <c r="T148" i="119"/>
  <c r="U148" i="119"/>
  <c r="H135" i="119"/>
  <c r="S107" i="119"/>
  <c r="U107" i="119"/>
  <c r="T107" i="119"/>
  <c r="K105" i="119"/>
  <c r="K103" i="119" s="1"/>
  <c r="K83" i="119" s="1"/>
  <c r="S113" i="119"/>
  <c r="U113" i="119"/>
  <c r="T113" i="119"/>
  <c r="K135" i="119"/>
  <c r="S115" i="119"/>
  <c r="G114" i="119"/>
  <c r="G112" i="119" s="1"/>
  <c r="G84" i="119" s="1"/>
  <c r="U115" i="119"/>
  <c r="T115" i="119"/>
  <c r="S149" i="119"/>
  <c r="T149" i="119"/>
  <c r="U149" i="119"/>
  <c r="N245" i="119"/>
  <c r="J245" i="119"/>
  <c r="M20" i="119"/>
  <c r="P20" i="119"/>
  <c r="S101" i="119"/>
  <c r="U101" i="119"/>
  <c r="T101" i="119"/>
  <c r="U285" i="119"/>
  <c r="S285" i="119"/>
  <c r="T285" i="119"/>
  <c r="H20" i="119"/>
  <c r="L20" i="119"/>
  <c r="I245" i="119"/>
  <c r="N53" i="119"/>
  <c r="J20" i="119"/>
  <c r="G20" i="119"/>
  <c r="G245" i="119"/>
  <c r="G279" i="119"/>
  <c r="L53" i="119"/>
  <c r="M245" i="119"/>
  <c r="O245" i="119"/>
  <c r="K245" i="119"/>
  <c r="H245" i="119"/>
  <c r="N20" i="119"/>
  <c r="N279" i="119"/>
  <c r="N295" i="119" s="1"/>
  <c r="O20" i="119"/>
  <c r="G288" i="119"/>
  <c r="K53" i="119"/>
  <c r="M279" i="119"/>
  <c r="L245" i="119"/>
  <c r="I20" i="119"/>
  <c r="I53" i="119"/>
  <c r="I279" i="119"/>
  <c r="O53" i="119"/>
  <c r="L295" i="119" l="1"/>
  <c r="K295" i="119"/>
  <c r="H295" i="119"/>
  <c r="G295" i="119"/>
  <c r="O295" i="119"/>
  <c r="I295" i="119"/>
  <c r="M295" i="119"/>
  <c r="J295" i="119"/>
  <c r="P295" i="119"/>
  <c r="G53" i="119"/>
  <c r="U53" i="119" s="1"/>
  <c r="U48" i="119"/>
  <c r="T48" i="119"/>
  <c r="S92" i="119"/>
  <c r="U273" i="119"/>
  <c r="T92" i="119"/>
  <c r="G162" i="119"/>
  <c r="G90" i="119" s="1"/>
  <c r="G95" i="119" s="1"/>
  <c r="K120" i="119"/>
  <c r="K85" i="119" s="1"/>
  <c r="K82" i="119" s="1"/>
  <c r="K97" i="119" s="1"/>
  <c r="P120" i="119"/>
  <c r="P85" i="119" s="1"/>
  <c r="P82" i="119" s="1"/>
  <c r="P97" i="119" s="1"/>
  <c r="S273" i="119"/>
  <c r="M120" i="119"/>
  <c r="M85" i="119" s="1"/>
  <c r="M82" i="119" s="1"/>
  <c r="M97" i="119" s="1"/>
  <c r="U179" i="119"/>
  <c r="S179" i="119"/>
  <c r="T91" i="119"/>
  <c r="T124" i="119"/>
  <c r="U124" i="119"/>
  <c r="S199" i="119"/>
  <c r="L120" i="119"/>
  <c r="L85" i="119" s="1"/>
  <c r="L82" i="119" s="1"/>
  <c r="L97" i="119" s="1"/>
  <c r="I82" i="119"/>
  <c r="I97" i="119" s="1"/>
  <c r="T193" i="119"/>
  <c r="U193" i="119"/>
  <c r="J82" i="119"/>
  <c r="S91" i="119"/>
  <c r="N82" i="119"/>
  <c r="N97" i="119" s="1"/>
  <c r="S288" i="119"/>
  <c r="U288" i="119"/>
  <c r="T288" i="119"/>
  <c r="S279" i="119"/>
  <c r="U279" i="119"/>
  <c r="T279" i="119"/>
  <c r="S83" i="119"/>
  <c r="U83" i="119"/>
  <c r="T83" i="119"/>
  <c r="S86" i="119"/>
  <c r="U86" i="119"/>
  <c r="T86" i="119"/>
  <c r="S84" i="119"/>
  <c r="U84" i="119"/>
  <c r="T84" i="119"/>
  <c r="S88" i="119"/>
  <c r="T88" i="119"/>
  <c r="U88" i="119"/>
  <c r="S94" i="119"/>
  <c r="U94" i="119"/>
  <c r="T94" i="119"/>
  <c r="S245" i="119"/>
  <c r="U245" i="119"/>
  <c r="T245" i="119"/>
  <c r="S20" i="119"/>
  <c r="U20" i="119"/>
  <c r="T20" i="119"/>
  <c r="U81" i="119"/>
  <c r="O120" i="119"/>
  <c r="O85" i="119" s="1"/>
  <c r="O82" i="119" s="1"/>
  <c r="O97" i="119" s="1"/>
  <c r="S121" i="119"/>
  <c r="L95" i="119"/>
  <c r="N95" i="119"/>
  <c r="S81" i="119"/>
  <c r="S193" i="119"/>
  <c r="U121" i="119"/>
  <c r="G120" i="119"/>
  <c r="G85" i="119" s="1"/>
  <c r="H120" i="119"/>
  <c r="H85" i="119" s="1"/>
  <c r="H82" i="119" s="1"/>
  <c r="H97" i="119" s="1"/>
  <c r="M95" i="119"/>
  <c r="I95" i="119"/>
  <c r="P95" i="119"/>
  <c r="O95" i="119"/>
  <c r="S124" i="119"/>
  <c r="J162" i="119"/>
  <c r="S163" i="119"/>
  <c r="T163" i="119"/>
  <c r="U163" i="119"/>
  <c r="H95" i="119"/>
  <c r="I202" i="119"/>
  <c r="N202" i="119"/>
  <c r="S189" i="119"/>
  <c r="U189" i="119"/>
  <c r="T189" i="119"/>
  <c r="S154" i="119"/>
  <c r="U154" i="119"/>
  <c r="T154" i="119"/>
  <c r="S103" i="119"/>
  <c r="U103" i="119"/>
  <c r="T103" i="119"/>
  <c r="S145" i="119"/>
  <c r="U145" i="119"/>
  <c r="T145" i="119"/>
  <c r="S114" i="119"/>
  <c r="U114" i="119"/>
  <c r="T114" i="119"/>
  <c r="S112" i="119"/>
  <c r="U112" i="119"/>
  <c r="T112" i="119"/>
  <c r="S53" i="119" l="1"/>
  <c r="T53" i="119"/>
  <c r="U90" i="119"/>
  <c r="T90" i="119"/>
  <c r="P202" i="119"/>
  <c r="K202" i="119"/>
  <c r="M202" i="119"/>
  <c r="L202" i="119"/>
  <c r="T120" i="119"/>
  <c r="S295" i="119"/>
  <c r="U295" i="119"/>
  <c r="T295" i="119"/>
  <c r="U95" i="119"/>
  <c r="T95" i="119"/>
  <c r="G82" i="119"/>
  <c r="S85" i="119"/>
  <c r="T85" i="119"/>
  <c r="U85" i="119"/>
  <c r="J90" i="119"/>
  <c r="H202" i="119"/>
  <c r="O202" i="119"/>
  <c r="J202" i="119"/>
  <c r="S120" i="119"/>
  <c r="G202" i="119"/>
  <c r="U120" i="119"/>
  <c r="J97" i="119" l="1"/>
  <c r="S90" i="119"/>
  <c r="G97" i="119"/>
  <c r="S82" i="119"/>
  <c r="U82" i="119"/>
  <c r="T82" i="119"/>
  <c r="J95" i="119"/>
  <c r="S95" i="119" s="1"/>
  <c r="T202" i="119"/>
  <c r="U202" i="119"/>
  <c r="S202" i="119"/>
  <c r="S150" i="119"/>
  <c r="U150" i="119"/>
  <c r="T150" i="119"/>
  <c r="S162" i="119"/>
  <c r="S97" i="119" l="1"/>
  <c r="T97" i="119"/>
  <c r="U97" i="119"/>
  <c r="T162" i="119"/>
  <c r="U162" i="119"/>
</calcChain>
</file>

<file path=xl/sharedStrings.xml><?xml version="1.0" encoding="utf-8"?>
<sst xmlns="http://schemas.openxmlformats.org/spreadsheetml/2006/main" count="20048" uniqueCount="494">
  <si>
    <t>RES</t>
  </si>
  <si>
    <t>Economic sectors</t>
  </si>
  <si>
    <t>Industry</t>
  </si>
  <si>
    <t>Households</t>
  </si>
  <si>
    <t>EU27</t>
  </si>
  <si>
    <t>European Union</t>
  </si>
  <si>
    <t>AT</t>
  </si>
  <si>
    <t>Austria</t>
  </si>
  <si>
    <t>BE</t>
  </si>
  <si>
    <t>Belgium</t>
  </si>
  <si>
    <t>BG</t>
  </si>
  <si>
    <t>Bulgaria</t>
  </si>
  <si>
    <t>HR</t>
  </si>
  <si>
    <t>Croatia</t>
  </si>
  <si>
    <t>CY</t>
  </si>
  <si>
    <t>Cyprus</t>
  </si>
  <si>
    <t>CZ</t>
  </si>
  <si>
    <t>Czech Republic</t>
  </si>
  <si>
    <t>DK</t>
  </si>
  <si>
    <t>Denmark</t>
  </si>
  <si>
    <t>EE</t>
  </si>
  <si>
    <t>Estonia</t>
  </si>
  <si>
    <t>FI</t>
  </si>
  <si>
    <t>Finland</t>
  </si>
  <si>
    <t>FR</t>
  </si>
  <si>
    <t>France</t>
  </si>
  <si>
    <t>DE</t>
  </si>
  <si>
    <t>Germany</t>
  </si>
  <si>
    <t>GR</t>
  </si>
  <si>
    <t>Greece</t>
  </si>
  <si>
    <t>HU</t>
  </si>
  <si>
    <t>Hungary</t>
  </si>
  <si>
    <t>IE</t>
  </si>
  <si>
    <t>Ireland</t>
  </si>
  <si>
    <t>IT</t>
  </si>
  <si>
    <t>Italy</t>
  </si>
  <si>
    <t>LV</t>
  </si>
  <si>
    <t>Latvia</t>
  </si>
  <si>
    <t>LT</t>
  </si>
  <si>
    <t>Lithuania</t>
  </si>
  <si>
    <t>LU</t>
  </si>
  <si>
    <t>Luxembourg</t>
  </si>
  <si>
    <t>MT</t>
  </si>
  <si>
    <t>Malta</t>
  </si>
  <si>
    <t>Netherlands</t>
  </si>
  <si>
    <t>PL</t>
  </si>
  <si>
    <t>Poland</t>
  </si>
  <si>
    <t>PT</t>
  </si>
  <si>
    <t>Portugal</t>
  </si>
  <si>
    <t>RO</t>
  </si>
  <si>
    <t>Romania</t>
  </si>
  <si>
    <t>SK</t>
  </si>
  <si>
    <t>Slovakia</t>
  </si>
  <si>
    <t>SI</t>
  </si>
  <si>
    <t>Slovenia</t>
  </si>
  <si>
    <t>ES</t>
  </si>
  <si>
    <t>Spain</t>
  </si>
  <si>
    <t>SE</t>
  </si>
  <si>
    <t>Sweden</t>
  </si>
  <si>
    <t>AR</t>
  </si>
  <si>
    <t>Argentina</t>
  </si>
  <si>
    <t>AU</t>
  </si>
  <si>
    <t>Australia</t>
  </si>
  <si>
    <t>BR</t>
  </si>
  <si>
    <t>Brazil</t>
  </si>
  <si>
    <t>CA</t>
  </si>
  <si>
    <t>Canada</t>
  </si>
  <si>
    <t>CN</t>
  </si>
  <si>
    <t>China</t>
  </si>
  <si>
    <t>IN</t>
  </si>
  <si>
    <t>India</t>
  </si>
  <si>
    <t>ID</t>
  </si>
  <si>
    <t>Indonesia</t>
  </si>
  <si>
    <t>JP</t>
  </si>
  <si>
    <t>Japan</t>
  </si>
  <si>
    <t>MX</t>
  </si>
  <si>
    <t>Mexico</t>
  </si>
  <si>
    <t>RU</t>
  </si>
  <si>
    <t>Russia</t>
  </si>
  <si>
    <t>SA</t>
  </si>
  <si>
    <t>Saudi Arabia</t>
  </si>
  <si>
    <t>ZA</t>
  </si>
  <si>
    <t>South Africa</t>
  </si>
  <si>
    <t>KR</t>
  </si>
  <si>
    <t>South Korea</t>
  </si>
  <si>
    <t>TR</t>
  </si>
  <si>
    <t>Turkey</t>
  </si>
  <si>
    <t>UK</t>
  </si>
  <si>
    <t>United Kingdom</t>
  </si>
  <si>
    <t>US</t>
  </si>
  <si>
    <t>United States</t>
  </si>
  <si>
    <t>Country</t>
  </si>
  <si>
    <t>Subsidy category</t>
  </si>
  <si>
    <t>Subsidy instrument</t>
  </si>
  <si>
    <t>Currency</t>
  </si>
  <si>
    <t>Unit</t>
  </si>
  <si>
    <t>No</t>
  </si>
  <si>
    <t>Yes</t>
  </si>
  <si>
    <t>NL</t>
  </si>
  <si>
    <t>Business</t>
  </si>
  <si>
    <t>Support to energy efficiency</t>
  </si>
  <si>
    <t>All energies</t>
  </si>
  <si>
    <t>Direct transfers</t>
  </si>
  <si>
    <t>Grants</t>
  </si>
  <si>
    <t>EUR</t>
  </si>
  <si>
    <t>Soft loans</t>
  </si>
  <si>
    <t>-ENER-Conversion-Heating &amp; Cooling</t>
  </si>
  <si>
    <t>Support to production</t>
  </si>
  <si>
    <t>Heat</t>
  </si>
  <si>
    <t>RES-Heat</t>
  </si>
  <si>
    <t>-ENER-Conversion-Electricity production</t>
  </si>
  <si>
    <t>Electricity</t>
  </si>
  <si>
    <t>RES-Wind onshore</t>
  </si>
  <si>
    <t>Income or price supports</t>
  </si>
  <si>
    <t>Feed-in premiums</t>
  </si>
  <si>
    <t>RES-Wind offshore</t>
  </si>
  <si>
    <t>RES-Solar</t>
  </si>
  <si>
    <t>-ENER-Conversion-CHP</t>
  </si>
  <si>
    <t>RES-Biomass (solid)</t>
  </si>
  <si>
    <t>RES-Hydro</t>
  </si>
  <si>
    <t>RES-Biogas</t>
  </si>
  <si>
    <t>RES-Geothermal</t>
  </si>
  <si>
    <t>SEK</t>
  </si>
  <si>
    <t>-ENER-Energy crops</t>
  </si>
  <si>
    <t>Tax expenditures</t>
  </si>
  <si>
    <t>Tax reduction</t>
  </si>
  <si>
    <t>Cross sectors</t>
  </si>
  <si>
    <t>CZK</t>
  </si>
  <si>
    <t>Others</t>
  </si>
  <si>
    <t>Support to energy demand</t>
  </si>
  <si>
    <t>RES-Several</t>
  </si>
  <si>
    <t>Public</t>
  </si>
  <si>
    <t>FF-Several fossil fuels</t>
  </si>
  <si>
    <t>Tax allowance</t>
  </si>
  <si>
    <t>RES quotas with tradable certificates</t>
  </si>
  <si>
    <t>FF-Natural Gas</t>
  </si>
  <si>
    <t>FF-Natural gas</t>
  </si>
  <si>
    <t>Feed-in tariffs</t>
  </si>
  <si>
    <t>FF-All fossil fuels</t>
  </si>
  <si>
    <t>RON</t>
  </si>
  <si>
    <t>RES-All</t>
  </si>
  <si>
    <t>Tax exemption</t>
  </si>
  <si>
    <t>-INDU-Energy-intensive industry</t>
  </si>
  <si>
    <t>-TRANS-Road transport</t>
  </si>
  <si>
    <t>-ENER-Infra-Distribution</t>
  </si>
  <si>
    <t>Energy sector</t>
  </si>
  <si>
    <t>Gas</t>
  </si>
  <si>
    <t>PLN</t>
  </si>
  <si>
    <t>HUF</t>
  </si>
  <si>
    <t>-HH-Low income</t>
  </si>
  <si>
    <t>Oil</t>
  </si>
  <si>
    <t>FF-PP-Gasoil</t>
  </si>
  <si>
    <t>Energy efficiency obligations</t>
  </si>
  <si>
    <t>-ENER-Conversion</t>
  </si>
  <si>
    <t>G20</t>
  </si>
  <si>
    <t>GBP</t>
  </si>
  <si>
    <t>-TRANS-Public transport</t>
  </si>
  <si>
    <t>FF-Petroleum products</t>
  </si>
  <si>
    <t>Agriculture</t>
  </si>
  <si>
    <t>-ENER-Infra-T&amp;D</t>
  </si>
  <si>
    <t>Support to infrastructure</t>
  </si>
  <si>
    <t>HRK</t>
  </si>
  <si>
    <t>BGN</t>
  </si>
  <si>
    <t>-ENER-Conversion-Refining</t>
  </si>
  <si>
    <t>Bioenergy</t>
  </si>
  <si>
    <t>RES-Liquid biofuels</t>
  </si>
  <si>
    <t>Transport</t>
  </si>
  <si>
    <t>-ENER-Infrastructure</t>
  </si>
  <si>
    <t>Consumer price guarantees (cost support)</t>
  </si>
  <si>
    <t>FF-PP-Kerosene</t>
  </si>
  <si>
    <t>FF-PP-Heavy fuel oil (HFO)</t>
  </si>
  <si>
    <t>FF-PP-LPG</t>
  </si>
  <si>
    <t>Tax refund</t>
  </si>
  <si>
    <t>Coal</t>
  </si>
  <si>
    <t>FF-Coal / Lignite</t>
  </si>
  <si>
    <t>-TRANS-Rail transport</t>
  </si>
  <si>
    <t>-ENER-District heating</t>
  </si>
  <si>
    <t>-ENER-Fossil fuel extraction</t>
  </si>
  <si>
    <t>FF-Oil &amp; Gas</t>
  </si>
  <si>
    <t>-TRANS-Air transport</t>
  </si>
  <si>
    <t>-TRANS-Water transport</t>
  </si>
  <si>
    <t>Mining</t>
  </si>
  <si>
    <t>Support to industry restructuring</t>
  </si>
  <si>
    <t>-ENER-Assets decommissioning</t>
  </si>
  <si>
    <t>-ENER-Retail</t>
  </si>
  <si>
    <t>Capacity payments</t>
  </si>
  <si>
    <t>FF-Peat</t>
  </si>
  <si>
    <t>-ENER-Infra-Transmission</t>
  </si>
  <si>
    <t>Interruptible load schemes</t>
  </si>
  <si>
    <t>-AGRI-Crop, animal production, hunting</t>
  </si>
  <si>
    <t>-AGRI-Forestry and logging</t>
  </si>
  <si>
    <t/>
  </si>
  <si>
    <t>Services (tertiary sector)</t>
  </si>
  <si>
    <t>FF-Crude oil &amp; NGL</t>
  </si>
  <si>
    <t>RES-Biomass &amp; biogas</t>
  </si>
  <si>
    <t>-ENER-Conversion-LNG</t>
  </si>
  <si>
    <t>DKK</t>
  </si>
  <si>
    <t>Producer price guarantees (price regulation)</t>
  </si>
  <si>
    <t>-INDU-Non energy intensive-industry</t>
  </si>
  <si>
    <t>Construction</t>
  </si>
  <si>
    <t>FF-PP-Gasoline</t>
  </si>
  <si>
    <t>FF-PP-Unleaded Gasoline</t>
  </si>
  <si>
    <t>-AGRI-Fishing and aquaculture</t>
  </si>
  <si>
    <t>Support to R&amp;D</t>
  </si>
  <si>
    <t>RD&amp;D budgets</t>
  </si>
  <si>
    <t>AUD</t>
  </si>
  <si>
    <t>RES-Marine energy</t>
  </si>
  <si>
    <t>Nuclear</t>
  </si>
  <si>
    <t>All fossil fuels</t>
  </si>
  <si>
    <t>Hydrogen</t>
  </si>
  <si>
    <t>CAD</t>
  </si>
  <si>
    <t>JPY</t>
  </si>
  <si>
    <t>KRW</t>
  </si>
  <si>
    <t>MXN</t>
  </si>
  <si>
    <t>TRY</t>
  </si>
  <si>
    <t>USD</t>
  </si>
  <si>
    <t>FF-PP-Fossil-based marine fuels</t>
  </si>
  <si>
    <t>FF-PP-Blended Gasoline</t>
  </si>
  <si>
    <t>FF-PP-Blended Gasoil</t>
  </si>
  <si>
    <t>-ENER-Waste management</t>
  </si>
  <si>
    <t>RES-Biomass MSW</t>
  </si>
  <si>
    <t>-ENER-Conversion-Biogas production</t>
  </si>
  <si>
    <t>Contract for Difference (CfD)</t>
  </si>
  <si>
    <t>RES-Liquid biofuels-Biodiesel</t>
  </si>
  <si>
    <t>FF-Mine gas</t>
  </si>
  <si>
    <t>-ENER-Infra-Storage</t>
  </si>
  <si>
    <t>RES-Liquid biofuels-Bioethanol</t>
  </si>
  <si>
    <t>Wind onshore</t>
  </si>
  <si>
    <t>Biogas</t>
  </si>
  <si>
    <t>Differentiated grid connection charges</t>
  </si>
  <si>
    <t>-</t>
  </si>
  <si>
    <t>Biomass</t>
  </si>
  <si>
    <t>Hydro</t>
  </si>
  <si>
    <t>Biofuels blending mandate</t>
  </si>
  <si>
    <t>Under-pricing of goods/services</t>
  </si>
  <si>
    <t>Under-pricing of other government-provided goods or services</t>
  </si>
  <si>
    <t>ARS</t>
  </si>
  <si>
    <t>Under-pricing of government-owned resources or land</t>
  </si>
  <si>
    <t>Consumer price guarantees (price regulation)</t>
  </si>
  <si>
    <t>-ENER-Conversion-Liquid biofuels</t>
  </si>
  <si>
    <t>FF-PP-Light fuel oil (LFO)</t>
  </si>
  <si>
    <t>INR</t>
  </si>
  <si>
    <t>World Bank</t>
  </si>
  <si>
    <t>ZAR</t>
  </si>
  <si>
    <t>-ENER-Conversion-Hydrogen production</t>
  </si>
  <si>
    <t>IDR</t>
  </si>
  <si>
    <t>CNY</t>
  </si>
  <si>
    <t>FF-Shale gas</t>
  </si>
  <si>
    <t>RUB</t>
  </si>
  <si>
    <t>Free emission allowances</t>
  </si>
  <si>
    <t>Gasoline</t>
  </si>
  <si>
    <t>BRL</t>
  </si>
  <si>
    <t>SAR</t>
  </si>
  <si>
    <t>Main energy sources</t>
  </si>
  <si>
    <t>Main fuels and carriers</t>
  </si>
  <si>
    <t>Products and carriers</t>
  </si>
  <si>
    <t>Sub-sectors</t>
  </si>
  <si>
    <t>Fossil fuels</t>
  </si>
  <si>
    <t>FF-All / several</t>
  </si>
  <si>
    <t>Tax credits</t>
  </si>
  <si>
    <t>FF-Oil</t>
  </si>
  <si>
    <t>Under-pricing of government-owned infrastructure</t>
  </si>
  <si>
    <t>FF-PP-Blended gasoil</t>
  </si>
  <si>
    <t>FF-PP-Leaded Gasoline</t>
  </si>
  <si>
    <t>FF-PP-Blended gasoline</t>
  </si>
  <si>
    <t>RES-Biomass</t>
  </si>
  <si>
    <t>Differential tax treatment (diesel vs gasoline only)</t>
  </si>
  <si>
    <t>-INDU-Industry under ETS</t>
  </si>
  <si>
    <t>-INDU-Industry not coverd by ETS</t>
  </si>
  <si>
    <t>RES-All / several / others</t>
  </si>
  <si>
    <t>RES-Wind</t>
  </si>
  <si>
    <t>Exchange rates to EUROS</t>
  </si>
  <si>
    <t>GDP deflator</t>
  </si>
  <si>
    <t>Population</t>
  </si>
  <si>
    <t>Detailled cconomic sectors</t>
  </si>
  <si>
    <t>Main economic sectors</t>
  </si>
  <si>
    <t>Intervention (Main)</t>
  </si>
  <si>
    <t>Label</t>
  </si>
  <si>
    <t>Eurostat labels</t>
  </si>
  <si>
    <t>Zone</t>
  </si>
  <si>
    <t>ISO code</t>
  </si>
  <si>
    <t>NRD Code</t>
  </si>
  <si>
    <t>Currency ISO</t>
  </si>
  <si>
    <t>ISO</t>
  </si>
  <si>
    <t>Source Wording</t>
  </si>
  <si>
    <t>Cross sector</t>
  </si>
  <si>
    <t>Energy demand</t>
  </si>
  <si>
    <t>aut</t>
  </si>
  <si>
    <t>€</t>
  </si>
  <si>
    <t>k</t>
  </si>
  <si>
    <t>Energy industry</t>
  </si>
  <si>
    <t>Support to energy savings</t>
  </si>
  <si>
    <t>Energy savings</t>
  </si>
  <si>
    <t>bel</t>
  </si>
  <si>
    <t>Infrastructure</t>
  </si>
  <si>
    <t>bgr</t>
  </si>
  <si>
    <t>Lev</t>
  </si>
  <si>
    <t>Production</t>
  </si>
  <si>
    <t>cro</t>
  </si>
  <si>
    <t>Kuna</t>
  </si>
  <si>
    <t>R&amp;D</t>
  </si>
  <si>
    <t>cyp</t>
  </si>
  <si>
    <t>Industry restructuring</t>
  </si>
  <si>
    <t>rcz</t>
  </si>
  <si>
    <t>TCr</t>
  </si>
  <si>
    <t>dnk</t>
  </si>
  <si>
    <t>DKR</t>
  </si>
  <si>
    <t>eso</t>
  </si>
  <si>
    <t>fin</t>
  </si>
  <si>
    <t>fra</t>
  </si>
  <si>
    <t>Germany (until 1990 former territory of the FRG)</t>
  </si>
  <si>
    <t>rfa</t>
  </si>
  <si>
    <t>grc</t>
  </si>
  <si>
    <t>hun</t>
  </si>
  <si>
    <t>HFR</t>
  </si>
  <si>
    <t>irl</t>
  </si>
  <si>
    <t>ita</t>
  </si>
  <si>
    <t>lat</t>
  </si>
  <si>
    <t>LLat</t>
  </si>
  <si>
    <t>lth</t>
  </si>
  <si>
    <t>LLit</t>
  </si>
  <si>
    <t>lux</t>
  </si>
  <si>
    <t>mlt</t>
  </si>
  <si>
    <t>nld</t>
  </si>
  <si>
    <t>pol</t>
  </si>
  <si>
    <t>PZl</t>
  </si>
  <si>
    <t>prt</t>
  </si>
  <si>
    <t>rom</t>
  </si>
  <si>
    <t>Lei</t>
  </si>
  <si>
    <t>rsl</t>
  </si>
  <si>
    <t>slo</t>
  </si>
  <si>
    <t>esp</t>
  </si>
  <si>
    <t>swe</t>
  </si>
  <si>
    <t>SKR</t>
  </si>
  <si>
    <t>EU</t>
  </si>
  <si>
    <t>eur</t>
  </si>
  <si>
    <t>gbr</t>
  </si>
  <si>
    <t>L</t>
  </si>
  <si>
    <t>arg</t>
  </si>
  <si>
    <t>APe</t>
  </si>
  <si>
    <t>aus</t>
  </si>
  <si>
    <t>$A</t>
  </si>
  <si>
    <t>bra</t>
  </si>
  <si>
    <t>Rea</t>
  </si>
  <si>
    <t>can</t>
  </si>
  <si>
    <t>CA$</t>
  </si>
  <si>
    <t>Transports</t>
  </si>
  <si>
    <t>chn</t>
  </si>
  <si>
    <t>CYu</t>
  </si>
  <si>
    <t>nde</t>
  </si>
  <si>
    <t>NRup</t>
  </si>
  <si>
    <t>Hong-Kong</t>
  </si>
  <si>
    <t>HK</t>
  </si>
  <si>
    <t>idn</t>
  </si>
  <si>
    <t>IRup</t>
  </si>
  <si>
    <t>jpn</t>
  </si>
  <si>
    <t>Yen</t>
  </si>
  <si>
    <t>mex</t>
  </si>
  <si>
    <t>MPE</t>
  </si>
  <si>
    <t>rus</t>
  </si>
  <si>
    <t>Rub</t>
  </si>
  <si>
    <t>Services</t>
  </si>
  <si>
    <t>sau</t>
  </si>
  <si>
    <t>Ris</t>
  </si>
  <si>
    <t>zaf</t>
  </si>
  <si>
    <t>R</t>
  </si>
  <si>
    <t>cor</t>
  </si>
  <si>
    <t>Won</t>
  </si>
  <si>
    <t>tur</t>
  </si>
  <si>
    <t>usa</t>
  </si>
  <si>
    <t>US$</t>
  </si>
  <si>
    <t>Solar</t>
  </si>
  <si>
    <t>Wind offshore</t>
  </si>
  <si>
    <t>Total</t>
  </si>
  <si>
    <t>Number of interventions</t>
  </si>
  <si>
    <t>Distribution</t>
  </si>
  <si>
    <t>Total number of measures</t>
  </si>
  <si>
    <t>Share of new measures (vs 2018 study)</t>
  </si>
  <si>
    <t>Share of measures with actual costs</t>
  </si>
  <si>
    <t>Share of measures with cost estimates</t>
  </si>
  <si>
    <t>Share of measures without amounts</t>
  </si>
  <si>
    <t>Energy subsidies by type</t>
  </si>
  <si>
    <t>Energy subsidies (€2018bn)</t>
  </si>
  <si>
    <t>Total 2008/18</t>
  </si>
  <si>
    <t>2008/18 (%)</t>
  </si>
  <si>
    <t>2008/18 CAGR (%/y)</t>
  </si>
  <si>
    <t>Energy subsidies by category</t>
  </si>
  <si>
    <t>Energy subsidies (€2018bn) by energy carrier</t>
  </si>
  <si>
    <t xml:space="preserve">Natural </t>
  </si>
  <si>
    <t>Heating &amp; cooling</t>
  </si>
  <si>
    <t>Hydropower</t>
  </si>
  <si>
    <t>Wind</t>
  </si>
  <si>
    <t>Others/several RES</t>
  </si>
  <si>
    <t>Electricity from coal/lignite, peat</t>
  </si>
  <si>
    <t>Heat from coal/lignite, peat</t>
  </si>
  <si>
    <t>Electricity from gas</t>
  </si>
  <si>
    <t>Electricity from natural gas</t>
  </si>
  <si>
    <t>Electricity from mine gas</t>
  </si>
  <si>
    <t>Heat from gas</t>
  </si>
  <si>
    <t>Heat from natural gas</t>
  </si>
  <si>
    <t>Crude oil &amp; NGL</t>
  </si>
  <si>
    <t>Oil &amp; Gas</t>
  </si>
  <si>
    <t>Petroleum products</t>
  </si>
  <si>
    <t>Unleaded Gasoline</t>
  </si>
  <si>
    <t>Blended Gasoline</t>
  </si>
  <si>
    <t>Gasoil</t>
  </si>
  <si>
    <t>Blended Gasoil</t>
  </si>
  <si>
    <t>Kerosene</t>
  </si>
  <si>
    <t>LPG</t>
  </si>
  <si>
    <t>Heavy fuel oil (HFO)</t>
  </si>
  <si>
    <t>Fossil-based marine fuels</t>
  </si>
  <si>
    <t>Electricity from oil</t>
  </si>
  <si>
    <t>Electricity from petroelum products</t>
  </si>
  <si>
    <t>Electricity from gasoil</t>
  </si>
  <si>
    <t>Electricity from HFO</t>
  </si>
  <si>
    <t>Heat from oil</t>
  </si>
  <si>
    <t>Fossil fuels (others)</t>
  </si>
  <si>
    <t>Of which electricity from All fossil fuels</t>
  </si>
  <si>
    <t>Electricity-All fossil fuels</t>
  </si>
  <si>
    <t>Electricity-Several fossil fuels</t>
  </si>
  <si>
    <t>Heat from fossil fuels</t>
  </si>
  <si>
    <t>Biomass &amp; biogas</t>
  </si>
  <si>
    <t>Biomass (solid)</t>
  </si>
  <si>
    <t>Liquid biofuels</t>
  </si>
  <si>
    <t>Liquid biofuels-Biodiesel</t>
  </si>
  <si>
    <t>Liquid biofuels-Bioethanol</t>
  </si>
  <si>
    <t>Renewables</t>
  </si>
  <si>
    <t>Electricity from renewables</t>
  </si>
  <si>
    <t>All</t>
  </si>
  <si>
    <t>Biomass MSW</t>
  </si>
  <si>
    <t>Geothermal</t>
  </si>
  <si>
    <t>Marine energy</t>
  </si>
  <si>
    <t>Several</t>
  </si>
  <si>
    <t>Heat from renewables</t>
  </si>
  <si>
    <r>
      <t xml:space="preserve">Heat </t>
    </r>
    <r>
      <rPr>
        <sz val="10"/>
        <color rgb="FF0070C0"/>
        <rFont val="Calibri"/>
        <family val="2"/>
        <scheme val="minor"/>
      </rPr>
      <t>(others)</t>
    </r>
  </si>
  <si>
    <r>
      <rPr>
        <b/>
        <sz val="10"/>
        <color rgb="FF0070C0"/>
        <rFont val="Calibri"/>
        <family val="2"/>
        <scheme val="minor"/>
      </rPr>
      <t xml:space="preserve">Electricity </t>
    </r>
    <r>
      <rPr>
        <sz val="10"/>
        <color rgb="FF0070C0"/>
        <rFont val="Calibri"/>
        <family val="2"/>
        <scheme val="minor"/>
      </rPr>
      <t>(others)</t>
    </r>
  </si>
  <si>
    <t>Support by sector</t>
  </si>
  <si>
    <t>Energy sector as a whole</t>
  </si>
  <si>
    <t>Fossil fuel extraction</t>
  </si>
  <si>
    <t>Energy crops</t>
  </si>
  <si>
    <t>Conversion</t>
  </si>
  <si>
    <t>Conversion-Refining</t>
  </si>
  <si>
    <t>Conversion-LNG</t>
  </si>
  <si>
    <t>Conversion-CHP</t>
  </si>
  <si>
    <t>Conversion-Electricity production</t>
  </si>
  <si>
    <t>Conversion-Heating &amp; Cooling</t>
  </si>
  <si>
    <t>Conversion-Liquid biofuels</t>
  </si>
  <si>
    <t>Conversion-Biogas production</t>
  </si>
  <si>
    <t>Conversion-Hydrogen production</t>
  </si>
  <si>
    <t>Infra-Transmission</t>
  </si>
  <si>
    <t>Infra-Distribution</t>
  </si>
  <si>
    <t>Infra-T&amp;D</t>
  </si>
  <si>
    <t>Infra-Storage</t>
  </si>
  <si>
    <t>Assets decommissioning</t>
  </si>
  <si>
    <t>Waste management</t>
  </si>
  <si>
    <t>Retail</t>
  </si>
  <si>
    <t>Agriculture as a whole</t>
  </si>
  <si>
    <t>Crop, animal production, hunting</t>
  </si>
  <si>
    <t>Forestry and logging</t>
  </si>
  <si>
    <t>Fishing and aquaculture</t>
  </si>
  <si>
    <t>Industry as a whole</t>
  </si>
  <si>
    <t>Energy-intensive industry</t>
  </si>
  <si>
    <t>Non energy intensive-industry</t>
  </si>
  <si>
    <t>Industry under ETS</t>
  </si>
  <si>
    <t>Industry not coverd by ETS</t>
  </si>
  <si>
    <t>Transport as a whole</t>
  </si>
  <si>
    <t>Air transport</t>
  </si>
  <si>
    <t>Rail transport</t>
  </si>
  <si>
    <t>Road transport</t>
  </si>
  <si>
    <t>Water transport</t>
  </si>
  <si>
    <t>Public transport</t>
  </si>
  <si>
    <t>Low income households</t>
  </si>
  <si>
    <t>Support in the energy indutry</t>
  </si>
  <si>
    <t>Financial support (billion euros)</t>
  </si>
  <si>
    <t>Total 2008/16</t>
  </si>
  <si>
    <t>2008/16 (%)</t>
  </si>
  <si>
    <t>2008/16 CAGR (%/y)</t>
  </si>
  <si>
    <t>B_D_Cross_sector</t>
  </si>
  <si>
    <t>B_D_Infrastructure</t>
  </si>
  <si>
    <t>B_Fossil_fuels</t>
  </si>
  <si>
    <t>D_CHP_and_district_heating</t>
  </si>
  <si>
    <t>CHP &amp; district heating</t>
  </si>
  <si>
    <t>D_Electricity</t>
  </si>
  <si>
    <t>D_Electricity_from_fossil_fuels</t>
  </si>
  <si>
    <t>Electricity from fossil fuels</t>
  </si>
  <si>
    <t>D_Electricity_from_nuclear</t>
  </si>
  <si>
    <t>Electricity from nuclear</t>
  </si>
  <si>
    <t>D_Electricity_from_RES</t>
  </si>
  <si>
    <t>Electricity from RES</t>
  </si>
  <si>
    <t>D_Heat_pumps</t>
  </si>
  <si>
    <t>Heat pumps</t>
  </si>
  <si>
    <t>D_RES</t>
  </si>
  <si>
    <t>D_RES_for_heating_and_cooling</t>
  </si>
  <si>
    <t>RES for heating and cooling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</si>
</sst>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£&quot;* #,##0.00_-;\-&quot;£&quot;* #,##0.00_-;_-&quot;£&quot;* &quot;-&quot;??_-;_-@_-"/>
    <numFmt numFmtId="164" formatCode="_ * #,##0.00_ ;_ * \-#,##0.00_ ;_ * &quot;-&quot;??_ ;_ @_ "/>
    <numFmt numFmtId="166" formatCode="_-* #,##0.00\ _€_-;\-* #,##0.00\ _€_-;_-* &quot;-&quot;??\ _€_-;_-@_-"/>
    <numFmt numFmtId="167" formatCode="_(* #,##0.00_);_(* \(#,##0.00\);_(* &quot;-&quot;??_);_(@_)"/>
    <numFmt numFmtId="168" formatCode="0.0"/>
    <numFmt numFmtId="169" formatCode="0.000"/>
    <numFmt numFmtId="170" formatCode="\+0%;\-0%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0"/>
      <name val="Arial"/>
      <family val="2"/>
    </font>
    <font>
      <sz val="8"/>
      <name val="Verdana"/>
      <family val="2"/>
    </font>
    <font>
      <sz val="11"/>
      <name val="Arial"/>
      <family val="2"/>
    </font>
    <font>
      <sz val="11"/>
      <color indexed="8"/>
      <name val="Calibri"/>
      <family val="2"/>
      <scheme val="minor"/>
    </font>
    <font>
      <b/>
      <sz val="8"/>
      <color theme="0"/>
      <name val="Verdana"/>
      <family val="2"/>
    </font>
    <font>
      <sz val="1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9"/>
      <color rgb="FF000000"/>
      <name val="Cambria"/>
      <family val="2"/>
      <scheme val="major"/>
    </font>
    <font>
      <i/>
      <sz val="9"/>
      <color rgb="FF000000"/>
      <name val="Cambria"/>
      <family val="2"/>
      <scheme val="major"/>
    </font>
    <font>
      <b/>
      <sz val="9"/>
      <color rgb="FF000000"/>
      <name val="Cambria"/>
      <family val="2"/>
      <scheme val="major"/>
    </font>
    <font>
      <sz val="9"/>
      <color rgb="FFFF0000"/>
      <name val="Cambria"/>
      <family val="2"/>
      <scheme val="major"/>
    </font>
    <font>
      <b/>
      <sz val="14"/>
      <color theme="5"/>
      <name val="Cambria"/>
      <family val="2"/>
      <scheme val="major"/>
    </font>
    <font>
      <i/>
      <sz val="9"/>
      <color theme="0"/>
      <name val="Cambria"/>
      <family val="2"/>
      <scheme val="major"/>
    </font>
    <font>
      <sz val="9"/>
      <color theme="0"/>
      <name val="Cambria"/>
      <family val="2"/>
      <scheme val="major"/>
    </font>
    <font>
      <b/>
      <sz val="14"/>
      <color theme="4"/>
      <name val="Cambria"/>
      <family val="2"/>
      <scheme val="major"/>
    </font>
    <font>
      <b/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name val="Trebuchet MS"/>
      <family val="2"/>
    </font>
    <font>
      <b/>
      <sz val="10"/>
      <color rgb="FF0070C0"/>
      <name val="Calibri"/>
      <family val="2"/>
      <scheme val="minor"/>
    </font>
    <font>
      <sz val="10"/>
      <color rgb="FF0070C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sz val="9"/>
      <color rgb="FFFF0000"/>
      <name val="Cambria"/>
      <family val="2"/>
      <scheme val="major"/>
    </font>
    <font>
      <sz val="8"/>
      <name val="Arial"/>
      <family val="2"/>
    </font>
    <font>
      <b/>
      <sz val="8"/>
      <name val="Arial"/>
      <family val="2"/>
    </font>
    <font>
      <b/>
      <sz val="12"/>
      <color rgb="FF002C54"/>
      <name val="Trebuchet MS"/>
      <family val="2"/>
    </font>
    <font>
      <sz val="8"/>
      <color rgb="FFBD0C30"/>
      <name val="Arial"/>
      <family val="2"/>
    </font>
    <font>
      <u/>
      <sz val="8"/>
      <color theme="4"/>
      <name val="Arial"/>
      <family val="2"/>
    </font>
    <font>
      <sz val="8"/>
      <color rgb="FFA2A4A4"/>
      <name val="Arial"/>
      <family val="2"/>
    </font>
    <font>
      <b/>
      <sz val="9"/>
      <color theme="0"/>
      <name val="Cambria"/>
      <family val="2"/>
      <scheme val="major"/>
    </font>
    <font>
      <sz val="10"/>
      <color rgb="FF727272"/>
      <name val="Calibri"/>
      <family val="2"/>
    </font>
    <font>
      <b/>
      <sz val="10"/>
      <color rgb="FF000000"/>
      <name val="Calibri"/>
      <family val="2"/>
    </font>
    <font>
      <b/>
      <sz val="14"/>
      <color theme="6"/>
      <name val="Cambria"/>
      <family val="2"/>
      <scheme val="major"/>
    </font>
    <font>
      <b/>
      <sz val="10"/>
      <color rgb="FF727272"/>
      <name val="Calibri"/>
      <family val="2"/>
    </font>
    <font>
      <sz val="11"/>
      <color rgb="FF000000"/>
      <name val="Cambria"/>
      <family val="2"/>
      <scheme val="major"/>
    </font>
    <font>
      <b/>
      <u/>
      <sz val="11"/>
      <color theme="1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CCD7ED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47"/>
      </left>
      <right style="hair">
        <color indexed="47"/>
      </right>
      <top style="hair">
        <color indexed="47"/>
      </top>
      <bottom style="hair">
        <color indexed="47"/>
      </bottom>
      <diagonal/>
    </border>
    <border>
      <left style="hair">
        <color indexed="43"/>
      </left>
      <right style="hair">
        <color indexed="43"/>
      </right>
      <top style="hair">
        <color indexed="43"/>
      </top>
      <bottom style="hair">
        <color indexed="4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hair">
        <color indexed="13"/>
      </left>
      <right style="hair">
        <color indexed="13"/>
      </right>
      <top style="hair">
        <color indexed="13"/>
      </top>
      <bottom style="hair">
        <color indexed="13"/>
      </bottom>
      <diagonal/>
    </border>
    <border>
      <left style="hair">
        <color indexed="43"/>
      </left>
      <right style="hair">
        <color indexed="43"/>
      </right>
      <top style="hair">
        <color indexed="43"/>
      </top>
      <bottom style="thin">
        <color indexed="34"/>
      </bottom>
      <diagonal/>
    </border>
    <border>
      <left/>
      <right/>
      <top/>
      <bottom style="thick">
        <color rgb="FFB2CECD"/>
      </bottom>
      <diagonal/>
    </border>
    <border>
      <left style="dotted">
        <color rgb="FFE8E8E8"/>
      </left>
      <right style="dotted">
        <color rgb="FFE8E8E8"/>
      </right>
      <top style="dotted">
        <color rgb="FFE8E8E8"/>
      </top>
      <bottom style="dotted">
        <color rgb="FFE8E8E8"/>
      </bottom>
      <diagonal/>
    </border>
  </borders>
  <cellStyleXfs count="94">
    <xf numFmtId="0" fontId="0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23" fillId="0" borderId="0"/>
    <xf numFmtId="0" fontId="24" fillId="0" borderId="0"/>
    <xf numFmtId="0" fontId="5" fillId="8" borderId="8" applyNumberFormat="0" applyFont="0" applyAlignment="0" applyProtection="0"/>
    <xf numFmtId="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6" fillId="0" borderId="0"/>
    <xf numFmtId="0" fontId="24" fillId="0" borderId="0"/>
    <xf numFmtId="0" fontId="27" fillId="0" borderId="0"/>
    <xf numFmtId="167" fontId="22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8" fillId="38" borderId="0" applyNumberFormat="0" applyBorder="0">
      <alignment wrapText="1"/>
    </xf>
    <xf numFmtId="0" fontId="25" fillId="0" borderId="10" applyNumberFormat="0" applyAlignment="0"/>
    <xf numFmtId="0" fontId="4" fillId="0" borderId="0"/>
    <xf numFmtId="0" fontId="29" fillId="0" borderId="0"/>
    <xf numFmtId="0" fontId="3" fillId="0" borderId="0"/>
    <xf numFmtId="0" fontId="30" fillId="0" borderId="0"/>
    <xf numFmtId="0" fontId="2" fillId="0" borderId="0"/>
    <xf numFmtId="0" fontId="31" fillId="0" borderId="0" applyNumberFormat="0" applyFill="0" applyBorder="0" applyAlignment="0" applyProtection="0"/>
    <xf numFmtId="0" fontId="30" fillId="0" borderId="11" applyNumberFormat="0" applyFont="0" applyAlignment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50" fillId="0" borderId="0"/>
    <xf numFmtId="0" fontId="56" fillId="0" borderId="0"/>
    <xf numFmtId="0" fontId="30" fillId="44" borderId="18" applyNumberFormat="0" applyFont="0" applyAlignment="0"/>
    <xf numFmtId="0" fontId="30" fillId="45" borderId="18" applyNumberFormat="0" applyFont="0" applyAlignment="0"/>
    <xf numFmtId="0" fontId="30" fillId="46" borderId="18" applyNumberFormat="0" applyFont="0" applyAlignment="0"/>
    <xf numFmtId="0" fontId="57" fillId="0" borderId="19" applyNumberFormat="0">
      <alignment wrapText="1"/>
    </xf>
    <xf numFmtId="0" fontId="30" fillId="47" borderId="0" applyNumberFormat="0" applyAlignment="0" applyProtection="0"/>
    <xf numFmtId="3" fontId="30" fillId="48" borderId="18" applyNumberFormat="0" applyFont="0" applyAlignment="0">
      <protection locked="0"/>
    </xf>
    <xf numFmtId="0" fontId="58" fillId="0" borderId="20" applyNumberFormat="0" applyFill="0" applyAlignment="0"/>
    <xf numFmtId="3" fontId="30" fillId="47" borderId="18" applyNumberFormat="0" applyFont="0" applyAlignment="0">
      <protection locked="0"/>
    </xf>
    <xf numFmtId="0" fontId="30" fillId="49" borderId="21" applyNumberFormat="0" applyAlignment="0" applyProtection="0"/>
    <xf numFmtId="0" fontId="59" fillId="50" borderId="0" applyNumberFormat="0" applyBorder="0" applyAlignment="0"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1" fontId="30" fillId="0" borderId="18" applyNumberFormat="0" applyFont="0" applyAlignment="0">
      <protection locked="0"/>
    </xf>
    <xf numFmtId="0" fontId="30" fillId="0" borderId="11" applyNumberFormat="0" applyFont="0" applyAlignment="0"/>
    <xf numFmtId="0" fontId="61" fillId="0" borderId="0" applyNumberFormat="0" applyFill="0" applyBorder="0">
      <alignment horizontal="right"/>
    </xf>
  </cellStyleXfs>
  <cellXfs count="151">
    <xf numFmtId="0" fontId="0" fillId="0" borderId="0" xfId="0"/>
    <xf numFmtId="0" fontId="33" fillId="0" borderId="0" xfId="46" applyFont="1" applyAlignment="1">
      <alignment vertical="center"/>
    </xf>
    <xf numFmtId="0" fontId="34" fillId="0" borderId="0" xfId="46" applyFont="1" applyAlignment="1">
      <alignment vertical="center"/>
    </xf>
    <xf numFmtId="0" fontId="33" fillId="0" borderId="0" xfId="46" applyFont="1" applyAlignment="1">
      <alignment horizontal="right" vertical="center"/>
    </xf>
    <xf numFmtId="0" fontId="33" fillId="0" borderId="0" xfId="46" applyFont="1" applyAlignment="1">
      <alignment horizontal="left" vertical="center"/>
    </xf>
    <xf numFmtId="2" fontId="33" fillId="0" borderId="0" xfId="46" applyNumberFormat="1" applyFont="1" applyAlignment="1">
      <alignment vertical="center"/>
    </xf>
    <xf numFmtId="2" fontId="33" fillId="0" borderId="0" xfId="46" applyNumberFormat="1" applyFont="1" applyAlignment="1">
      <alignment horizontal="right" vertical="center"/>
    </xf>
    <xf numFmtId="2" fontId="36" fillId="0" borderId="0" xfId="46" applyNumberFormat="1" applyFont="1" applyAlignment="1">
      <alignment horizontal="right" vertical="center"/>
    </xf>
    <xf numFmtId="2" fontId="36" fillId="0" borderId="0" xfId="46" applyNumberFormat="1" applyFont="1" applyAlignment="1">
      <alignment vertical="center"/>
    </xf>
    <xf numFmtId="0" fontId="37" fillId="0" borderId="0" xfId="46" applyFont="1" applyAlignment="1">
      <alignment vertical="center"/>
    </xf>
    <xf numFmtId="0" fontId="38" fillId="34" borderId="0" xfId="46" applyFont="1" applyFill="1" applyAlignment="1">
      <alignment vertical="center"/>
    </xf>
    <xf numFmtId="0" fontId="39" fillId="34" borderId="0" xfId="46" applyFont="1" applyFill="1" applyAlignment="1">
      <alignment vertical="center"/>
    </xf>
    <xf numFmtId="0" fontId="40" fillId="0" borderId="0" xfId="46" applyFont="1" applyAlignment="1">
      <alignment vertical="center"/>
    </xf>
    <xf numFmtId="0" fontId="39" fillId="39" borderId="0" xfId="46" applyFont="1" applyFill="1" applyAlignment="1">
      <alignment vertical="center"/>
    </xf>
    <xf numFmtId="0" fontId="33" fillId="41" borderId="0" xfId="46" applyFont="1" applyFill="1" applyAlignment="1">
      <alignment vertical="center"/>
    </xf>
    <xf numFmtId="0" fontId="33" fillId="42" borderId="0" xfId="46" applyFont="1" applyFill="1" applyAlignment="1">
      <alignment vertical="center"/>
    </xf>
    <xf numFmtId="0" fontId="41" fillId="33" borderId="0" xfId="0" applyFont="1" applyFill="1" applyAlignment="1">
      <alignment vertical="center"/>
    </xf>
    <xf numFmtId="0" fontId="43" fillId="0" borderId="0" xfId="0" applyFont="1"/>
    <xf numFmtId="0" fontId="43" fillId="33" borderId="0" xfId="0" applyFont="1" applyFill="1"/>
    <xf numFmtId="4" fontId="43" fillId="33" borderId="0" xfId="0" applyNumberFormat="1" applyFont="1" applyFill="1"/>
    <xf numFmtId="0" fontId="41" fillId="33" borderId="0" xfId="0" applyFont="1" applyFill="1" applyAlignment="1">
      <alignment horizontal="center" vertical="center"/>
    </xf>
    <xf numFmtId="0" fontId="44" fillId="33" borderId="12" xfId="0" applyFont="1" applyFill="1" applyBorder="1" applyAlignment="1">
      <alignment horizontal="center" vertical="center"/>
    </xf>
    <xf numFmtId="0" fontId="44" fillId="33" borderId="12" xfId="0" applyFont="1" applyFill="1" applyBorder="1" applyAlignment="1">
      <alignment horizontal="center" vertical="center" wrapText="1"/>
    </xf>
    <xf numFmtId="0" fontId="45" fillId="33" borderId="12" xfId="0" applyFont="1" applyFill="1" applyBorder="1" applyAlignment="1">
      <alignment horizontal="center" vertical="center" wrapText="1"/>
    </xf>
    <xf numFmtId="0" fontId="44" fillId="33" borderId="0" xfId="0" applyFont="1" applyFill="1" applyAlignment="1">
      <alignment horizontal="center" vertical="center"/>
    </xf>
    <xf numFmtId="4" fontId="44" fillId="33" borderId="0" xfId="0" applyNumberFormat="1" applyFont="1" applyFill="1" applyAlignment="1">
      <alignment horizontal="center" vertical="center"/>
    </xf>
    <xf numFmtId="0" fontId="44" fillId="33" borderId="13" xfId="0" applyFont="1" applyFill="1" applyBorder="1" applyAlignment="1">
      <alignment vertical="center"/>
    </xf>
    <xf numFmtId="9" fontId="46" fillId="33" borderId="12" xfId="0" applyNumberFormat="1" applyFont="1" applyFill="1" applyBorder="1" applyAlignment="1">
      <alignment horizontal="center" vertical="center"/>
    </xf>
    <xf numFmtId="9" fontId="46" fillId="33" borderId="0" xfId="0" applyNumberFormat="1" applyFont="1" applyFill="1" applyBorder="1"/>
    <xf numFmtId="0" fontId="43" fillId="33" borderId="13" xfId="0" applyFont="1" applyFill="1" applyBorder="1" applyAlignment="1">
      <alignment vertical="center"/>
    </xf>
    <xf numFmtId="0" fontId="43" fillId="33" borderId="13" xfId="0" applyFont="1" applyFill="1" applyBorder="1" applyAlignment="1">
      <alignment horizontal="center" vertical="center"/>
    </xf>
    <xf numFmtId="0" fontId="43" fillId="33" borderId="0" xfId="0" applyFont="1" applyFill="1" applyBorder="1"/>
    <xf numFmtId="0" fontId="44" fillId="33" borderId="0" xfId="0" applyFont="1" applyFill="1" applyBorder="1" applyAlignment="1">
      <alignment horizontal="center" vertical="center"/>
    </xf>
    <xf numFmtId="0" fontId="44" fillId="33" borderId="16" xfId="0" applyFont="1" applyFill="1" applyBorder="1" applyAlignment="1">
      <alignment horizontal="center" vertical="center"/>
    </xf>
    <xf numFmtId="0" fontId="47" fillId="33" borderId="12" xfId="0" applyFont="1" applyFill="1" applyBorder="1" applyAlignment="1">
      <alignment horizontal="center" vertical="center"/>
    </xf>
    <xf numFmtId="0" fontId="47" fillId="33" borderId="17" xfId="0" applyFont="1" applyFill="1" applyBorder="1" applyAlignment="1">
      <alignment horizontal="center" vertical="center"/>
    </xf>
    <xf numFmtId="4" fontId="47" fillId="33" borderId="12" xfId="0" applyNumberFormat="1" applyFont="1" applyFill="1" applyBorder="1" applyAlignment="1">
      <alignment horizontal="center" vertical="center" wrapText="1"/>
    </xf>
    <xf numFmtId="0" fontId="47" fillId="33" borderId="12" xfId="0" applyFont="1" applyFill="1" applyBorder="1" applyAlignment="1">
      <alignment horizontal="center" vertical="center" wrapText="1"/>
    </xf>
    <xf numFmtId="2" fontId="43" fillId="33" borderId="12" xfId="0" applyNumberFormat="1" applyFont="1" applyFill="1" applyBorder="1"/>
    <xf numFmtId="4" fontId="43" fillId="33" borderId="12" xfId="0" applyNumberFormat="1" applyFont="1" applyFill="1" applyBorder="1"/>
    <xf numFmtId="170" fontId="43" fillId="33" borderId="12" xfId="0" applyNumberFormat="1" applyFont="1" applyFill="1" applyBorder="1"/>
    <xf numFmtId="9" fontId="45" fillId="33" borderId="12" xfId="0" applyNumberFormat="1" applyFont="1" applyFill="1" applyBorder="1" applyAlignment="1">
      <alignment horizontal="center" vertical="center"/>
    </xf>
    <xf numFmtId="0" fontId="44" fillId="33" borderId="16" xfId="0" applyFont="1" applyFill="1" applyBorder="1" applyAlignment="1">
      <alignment vertical="center"/>
    </xf>
    <xf numFmtId="2" fontId="44" fillId="33" borderId="12" xfId="0" applyNumberFormat="1" applyFont="1" applyFill="1" applyBorder="1"/>
    <xf numFmtId="4" fontId="44" fillId="33" borderId="12" xfId="0" applyNumberFormat="1" applyFont="1" applyFill="1" applyBorder="1"/>
    <xf numFmtId="170" fontId="44" fillId="33" borderId="12" xfId="0" applyNumberFormat="1" applyFont="1" applyFill="1" applyBorder="1"/>
    <xf numFmtId="2" fontId="43" fillId="33" borderId="0" xfId="0" applyNumberFormat="1" applyFont="1" applyFill="1"/>
    <xf numFmtId="9" fontId="43" fillId="33" borderId="0" xfId="1" applyFont="1" applyFill="1" applyBorder="1"/>
    <xf numFmtId="4" fontId="42" fillId="37" borderId="0" xfId="0" applyNumberFormat="1" applyFont="1" applyFill="1" applyBorder="1" applyAlignment="1">
      <alignment vertical="center"/>
    </xf>
    <xf numFmtId="0" fontId="42" fillId="37" borderId="0" xfId="0" applyFont="1" applyFill="1" applyBorder="1" applyAlignment="1">
      <alignment vertical="center"/>
    </xf>
    <xf numFmtId="0" fontId="48" fillId="33" borderId="0" xfId="0" applyFont="1" applyFill="1" applyAlignment="1">
      <alignment horizontal="left" vertical="center" indent="1"/>
    </xf>
    <xf numFmtId="0" fontId="46" fillId="33" borderId="13" xfId="0" quotePrefix="1" applyFont="1" applyFill="1" applyBorder="1" applyAlignment="1">
      <alignment horizontal="left" vertical="center" indent="1"/>
    </xf>
    <xf numFmtId="0" fontId="46" fillId="33" borderId="13" xfId="0" applyFont="1" applyFill="1" applyBorder="1" applyAlignment="1">
      <alignment horizontal="right" vertical="center" indent="1"/>
    </xf>
    <xf numFmtId="4" fontId="46" fillId="33" borderId="12" xfId="0" applyNumberFormat="1" applyFont="1" applyFill="1" applyBorder="1"/>
    <xf numFmtId="170" fontId="46" fillId="33" borderId="12" xfId="0" applyNumberFormat="1" applyFont="1" applyFill="1" applyBorder="1"/>
    <xf numFmtId="0" fontId="46" fillId="33" borderId="0" xfId="0" applyFont="1" applyFill="1"/>
    <xf numFmtId="0" fontId="48" fillId="33" borderId="0" xfId="0" applyFont="1" applyFill="1" applyAlignment="1">
      <alignment vertical="center"/>
    </xf>
    <xf numFmtId="0" fontId="46" fillId="33" borderId="13" xfId="0" applyFont="1" applyFill="1" applyBorder="1" applyAlignment="1">
      <alignment horizontal="left" vertical="center" indent="1"/>
    </xf>
    <xf numFmtId="0" fontId="46" fillId="33" borderId="13" xfId="0" applyFont="1" applyFill="1" applyBorder="1" applyAlignment="1">
      <alignment horizontal="center" vertical="center"/>
    </xf>
    <xf numFmtId="169" fontId="46" fillId="33" borderId="12" xfId="0" applyNumberFormat="1" applyFont="1" applyFill="1" applyBorder="1"/>
    <xf numFmtId="9" fontId="43" fillId="33" borderId="12" xfId="0" applyNumberFormat="1" applyFont="1" applyFill="1" applyBorder="1" applyAlignment="1">
      <alignment horizontal="center" vertical="center"/>
    </xf>
    <xf numFmtId="9" fontId="43" fillId="33" borderId="0" xfId="0" applyNumberFormat="1" applyFont="1" applyFill="1" applyBorder="1"/>
    <xf numFmtId="4" fontId="41" fillId="33" borderId="0" xfId="0" applyNumberFormat="1" applyFont="1" applyFill="1" applyAlignment="1">
      <alignment vertical="center"/>
    </xf>
    <xf numFmtId="0" fontId="41" fillId="0" borderId="0" xfId="0" applyFont="1" applyAlignment="1">
      <alignment vertical="center"/>
    </xf>
    <xf numFmtId="4" fontId="43" fillId="0" borderId="0" xfId="0" applyNumberFormat="1" applyFont="1"/>
    <xf numFmtId="168" fontId="33" fillId="0" borderId="0" xfId="46" applyNumberFormat="1" applyFont="1" applyAlignment="1">
      <alignment vertical="center"/>
    </xf>
    <xf numFmtId="1" fontId="36" fillId="0" borderId="0" xfId="46" applyNumberFormat="1" applyFont="1" applyAlignment="1">
      <alignment vertical="center"/>
    </xf>
    <xf numFmtId="2" fontId="46" fillId="33" borderId="12" xfId="0" applyNumberFormat="1" applyFont="1" applyFill="1" applyBorder="1"/>
    <xf numFmtId="0" fontId="41" fillId="33" borderId="0" xfId="0" applyFont="1" applyFill="1" applyAlignment="1">
      <alignment horizontal="left" vertical="center"/>
    </xf>
    <xf numFmtId="0" fontId="44" fillId="33" borderId="0" xfId="0" applyFont="1" applyFill="1" applyBorder="1" applyAlignment="1">
      <alignment vertical="center"/>
    </xf>
    <xf numFmtId="9" fontId="45" fillId="33" borderId="0" xfId="0" applyNumberFormat="1" applyFont="1" applyFill="1" applyBorder="1" applyAlignment="1">
      <alignment horizontal="center" vertical="center"/>
    </xf>
    <xf numFmtId="2" fontId="44" fillId="33" borderId="0" xfId="0" applyNumberFormat="1" applyFont="1" applyFill="1" applyBorder="1"/>
    <xf numFmtId="4" fontId="44" fillId="33" borderId="0" xfId="0" applyNumberFormat="1" applyFont="1" applyFill="1" applyBorder="1"/>
    <xf numFmtId="170" fontId="44" fillId="33" borderId="0" xfId="0" applyNumberFormat="1" applyFont="1" applyFill="1" applyBorder="1"/>
    <xf numFmtId="0" fontId="51" fillId="33" borderId="0" xfId="0" applyFont="1" applyFill="1" applyAlignment="1">
      <alignment vertical="center"/>
    </xf>
    <xf numFmtId="0" fontId="52" fillId="33" borderId="13" xfId="0" applyFont="1" applyFill="1" applyBorder="1" applyAlignment="1">
      <alignment vertical="center"/>
    </xf>
    <xf numFmtId="9" fontId="53" fillId="33" borderId="12" xfId="0" applyNumberFormat="1" applyFont="1" applyFill="1" applyBorder="1" applyAlignment="1">
      <alignment horizontal="center" vertical="center"/>
    </xf>
    <xf numFmtId="9" fontId="53" fillId="33" borderId="0" xfId="0" applyNumberFormat="1" applyFont="1" applyFill="1" applyBorder="1"/>
    <xf numFmtId="2" fontId="53" fillId="33" borderId="12" xfId="0" applyNumberFormat="1" applyFont="1" applyFill="1" applyBorder="1"/>
    <xf numFmtId="4" fontId="52" fillId="33" borderId="12" xfId="0" applyNumberFormat="1" applyFont="1" applyFill="1" applyBorder="1"/>
    <xf numFmtId="170" fontId="52" fillId="33" borderId="12" xfId="0" applyNumberFormat="1" applyFont="1" applyFill="1" applyBorder="1"/>
    <xf numFmtId="0" fontId="52" fillId="33" borderId="0" xfId="0" applyFont="1" applyFill="1"/>
    <xf numFmtId="2" fontId="52" fillId="33" borderId="12" xfId="0" applyNumberFormat="1" applyFont="1" applyFill="1" applyBorder="1"/>
    <xf numFmtId="0" fontId="54" fillId="33" borderId="0" xfId="0" applyFont="1" applyFill="1" applyAlignment="1">
      <alignment horizontal="left" vertical="center" indent="1"/>
    </xf>
    <xf numFmtId="0" fontId="53" fillId="33" borderId="13" xfId="0" quotePrefix="1" applyFont="1" applyFill="1" applyBorder="1" applyAlignment="1">
      <alignment horizontal="left" vertical="center" indent="1"/>
    </xf>
    <xf numFmtId="4" fontId="53" fillId="33" borderId="12" xfId="0" applyNumberFormat="1" applyFont="1" applyFill="1" applyBorder="1"/>
    <xf numFmtId="170" fontId="53" fillId="33" borderId="12" xfId="0" applyNumberFormat="1" applyFont="1" applyFill="1" applyBorder="1"/>
    <xf numFmtId="0" fontId="53" fillId="33" borderId="0" xfId="0" applyFont="1" applyFill="1"/>
    <xf numFmtId="0" fontId="53" fillId="33" borderId="13" xfId="0" quotePrefix="1" applyFont="1" applyFill="1" applyBorder="1" applyAlignment="1">
      <alignment horizontal="left" vertical="center" indent="2"/>
    </xf>
    <xf numFmtId="0" fontId="51" fillId="33" borderId="13" xfId="0" applyFont="1" applyFill="1" applyBorder="1" applyAlignment="1">
      <alignment vertical="center"/>
    </xf>
    <xf numFmtId="9" fontId="54" fillId="33" borderId="12" xfId="0" applyNumberFormat="1" applyFont="1" applyFill="1" applyBorder="1" applyAlignment="1">
      <alignment horizontal="center" vertical="center"/>
    </xf>
    <xf numFmtId="0" fontId="51" fillId="33" borderId="16" xfId="0" applyFont="1" applyFill="1" applyBorder="1" applyAlignment="1">
      <alignment vertical="center"/>
    </xf>
    <xf numFmtId="2" fontId="51" fillId="33" borderId="12" xfId="0" applyNumberFormat="1" applyFont="1" applyFill="1" applyBorder="1"/>
    <xf numFmtId="4" fontId="51" fillId="33" borderId="12" xfId="0" applyNumberFormat="1" applyFont="1" applyFill="1" applyBorder="1"/>
    <xf numFmtId="170" fontId="51" fillId="33" borderId="12" xfId="0" applyNumberFormat="1" applyFont="1" applyFill="1" applyBorder="1"/>
    <xf numFmtId="9" fontId="54" fillId="33" borderId="0" xfId="0" applyNumberFormat="1" applyFont="1" applyFill="1" applyBorder="1"/>
    <xf numFmtId="0" fontId="51" fillId="33" borderId="0" xfId="0" applyFont="1" applyFill="1"/>
    <xf numFmtId="2" fontId="54" fillId="33" borderId="12" xfId="0" applyNumberFormat="1" applyFont="1" applyFill="1" applyBorder="1"/>
    <xf numFmtId="0" fontId="54" fillId="33" borderId="0" xfId="0" applyFont="1" applyFill="1" applyAlignment="1">
      <alignment horizontal="left" vertical="center" indent="2"/>
    </xf>
    <xf numFmtId="9" fontId="53" fillId="33" borderId="12" xfId="0" applyNumberFormat="1" applyFont="1" applyFill="1" applyBorder="1" applyAlignment="1">
      <alignment horizontal="left" vertical="center" indent="1"/>
    </xf>
    <xf numFmtId="9" fontId="53" fillId="33" borderId="0" xfId="0" applyNumberFormat="1" applyFont="1" applyFill="1" applyBorder="1" applyAlignment="1">
      <alignment horizontal="left" indent="1"/>
    </xf>
    <xf numFmtId="4" fontId="53" fillId="33" borderId="12" xfId="0" applyNumberFormat="1" applyFont="1" applyFill="1" applyBorder="1" applyAlignment="1">
      <alignment horizontal="left" indent="1"/>
    </xf>
    <xf numFmtId="170" fontId="53" fillId="33" borderId="12" xfId="0" applyNumberFormat="1" applyFont="1" applyFill="1" applyBorder="1" applyAlignment="1">
      <alignment horizontal="left" indent="1"/>
    </xf>
    <xf numFmtId="0" fontId="53" fillId="33" borderId="0" xfId="0" applyFont="1" applyFill="1" applyAlignment="1">
      <alignment horizontal="left" indent="1"/>
    </xf>
    <xf numFmtId="0" fontId="53" fillId="33" borderId="13" xfId="0" quotePrefix="1" applyFont="1" applyFill="1" applyBorder="1" applyAlignment="1">
      <alignment horizontal="left" vertical="center" indent="3"/>
    </xf>
    <xf numFmtId="0" fontId="43" fillId="0" borderId="0" xfId="0" applyFont="1" applyAlignment="1"/>
    <xf numFmtId="0" fontId="43" fillId="33" borderId="0" xfId="0" applyFont="1" applyFill="1" applyAlignment="1"/>
    <xf numFmtId="0" fontId="44" fillId="33" borderId="0" xfId="0" applyFont="1" applyFill="1" applyAlignment="1">
      <alignment vertical="center"/>
    </xf>
    <xf numFmtId="0" fontId="46" fillId="33" borderId="0" xfId="0" applyFont="1" applyFill="1" applyAlignment="1"/>
    <xf numFmtId="0" fontId="51" fillId="33" borderId="0" xfId="0" applyFont="1" applyFill="1" applyAlignment="1"/>
    <xf numFmtId="0" fontId="53" fillId="33" borderId="0" xfId="0" applyFont="1" applyFill="1" applyAlignment="1"/>
    <xf numFmtId="0" fontId="52" fillId="33" borderId="0" xfId="0" applyFont="1" applyFill="1" applyAlignment="1"/>
    <xf numFmtId="0" fontId="35" fillId="0" borderId="0" xfId="46" applyFont="1" applyAlignment="1">
      <alignment vertical="center"/>
    </xf>
    <xf numFmtId="2" fontId="35" fillId="0" borderId="0" xfId="46" applyNumberFormat="1" applyFont="1" applyAlignment="1">
      <alignment vertical="center"/>
    </xf>
    <xf numFmtId="1" fontId="55" fillId="0" borderId="0" xfId="46" applyNumberFormat="1" applyFont="1" applyAlignment="1">
      <alignment vertical="center"/>
    </xf>
    <xf numFmtId="168" fontId="35" fillId="0" borderId="0" xfId="46" applyNumberFormat="1" applyFont="1" applyAlignment="1">
      <alignment vertical="center"/>
    </xf>
    <xf numFmtId="2" fontId="55" fillId="0" borderId="0" xfId="46" applyNumberFormat="1" applyFont="1" applyAlignment="1">
      <alignment vertical="center"/>
    </xf>
    <xf numFmtId="0" fontId="51" fillId="0" borderId="13" xfId="0" applyFont="1" applyFill="1" applyBorder="1" applyAlignment="1">
      <alignment horizontal="center" vertical="center"/>
    </xf>
    <xf numFmtId="0" fontId="53" fillId="0" borderId="13" xfId="0" applyFont="1" applyFill="1" applyBorder="1" applyAlignment="1">
      <alignment horizontal="center" vertical="center"/>
    </xf>
    <xf numFmtId="0" fontId="52" fillId="0" borderId="13" xfId="0" applyFont="1" applyFill="1" applyBorder="1" applyAlignment="1">
      <alignment horizontal="center" vertical="center"/>
    </xf>
    <xf numFmtId="0" fontId="54" fillId="0" borderId="13" xfId="0" applyFont="1" applyFill="1" applyBorder="1" applyAlignment="1">
      <alignment horizontal="center" vertical="center"/>
    </xf>
    <xf numFmtId="0" fontId="62" fillId="43" borderId="0" xfId="46" applyFont="1" applyFill="1" applyAlignment="1">
      <alignment vertical="center"/>
    </xf>
    <xf numFmtId="0" fontId="23" fillId="0" borderId="0" xfId="46" applyAlignment="1">
      <alignment vertical="center"/>
    </xf>
    <xf numFmtId="0" fontId="63" fillId="0" borderId="0" xfId="46" applyFont="1" applyAlignment="1">
      <alignment vertical="center"/>
    </xf>
    <xf numFmtId="3" fontId="23" fillId="0" borderId="0" xfId="46" applyNumberFormat="1" applyAlignment="1">
      <alignment horizontal="right" vertical="center"/>
    </xf>
    <xf numFmtId="0" fontId="64" fillId="0" borderId="0" xfId="46" applyFont="1" applyAlignment="1">
      <alignment vertical="center"/>
    </xf>
    <xf numFmtId="3" fontId="64" fillId="0" borderId="0" xfId="46" applyNumberFormat="1" applyFont="1" applyAlignment="1">
      <alignment horizontal="right" vertical="center"/>
    </xf>
    <xf numFmtId="0" fontId="65" fillId="0" borderId="0" xfId="46" applyFont="1" applyAlignment="1">
      <alignment vertical="center"/>
    </xf>
    <xf numFmtId="0" fontId="66" fillId="0" borderId="0" xfId="46" applyFont="1" applyAlignment="1">
      <alignment vertical="center"/>
    </xf>
    <xf numFmtId="0" fontId="62" fillId="40" borderId="0" xfId="46" applyFont="1" applyFill="1" applyAlignment="1">
      <alignment vertical="center"/>
    </xf>
    <xf numFmtId="0" fontId="67" fillId="42" borderId="0" xfId="46" applyFont="1" applyFill="1" applyAlignment="1">
      <alignment vertical="center"/>
    </xf>
    <xf numFmtId="0" fontId="5" fillId="0" borderId="0" xfId="0" applyFont="1"/>
    <xf numFmtId="0" fontId="67" fillId="0" borderId="0" xfId="46" applyFont="1" applyAlignment="1">
      <alignment vertical="center"/>
    </xf>
    <xf numFmtId="0" fontId="23" fillId="35" borderId="0" xfId="46" applyFill="1" applyAlignment="1">
      <alignment vertical="center"/>
    </xf>
    <xf numFmtId="0" fontId="33" fillId="35" borderId="0" xfId="46" applyFont="1" applyFill="1" applyAlignment="1">
      <alignment vertical="center"/>
    </xf>
    <xf numFmtId="169" fontId="43" fillId="33" borderId="0" xfId="0" applyNumberFormat="1" applyFont="1" applyFill="1"/>
    <xf numFmtId="2" fontId="53" fillId="35" borderId="12" xfId="0" applyNumberFormat="1" applyFont="1" applyFill="1" applyBorder="1"/>
    <xf numFmtId="2" fontId="52" fillId="35" borderId="12" xfId="0" applyNumberFormat="1" applyFont="1" applyFill="1" applyBorder="1"/>
    <xf numFmtId="2" fontId="54" fillId="35" borderId="12" xfId="0" applyNumberFormat="1" applyFont="1" applyFill="1" applyBorder="1"/>
    <xf numFmtId="2" fontId="53" fillId="36" borderId="12" xfId="0" applyNumberFormat="1" applyFont="1" applyFill="1" applyBorder="1"/>
    <xf numFmtId="2" fontId="52" fillId="36" borderId="12" xfId="0" applyNumberFormat="1" applyFont="1" applyFill="1" applyBorder="1"/>
    <xf numFmtId="2" fontId="46" fillId="35" borderId="12" xfId="0" applyNumberFormat="1" applyFont="1" applyFill="1" applyBorder="1"/>
    <xf numFmtId="0" fontId="44" fillId="33" borderId="13" xfId="0" applyFont="1" applyFill="1" applyBorder="1" applyAlignment="1">
      <alignment horizontal="center" vertical="center"/>
    </xf>
    <xf numFmtId="0" fontId="42" fillId="37" borderId="0" xfId="0" applyFont="1" applyFill="1" applyBorder="1" applyAlignment="1">
      <alignment horizontal="center" vertical="center"/>
    </xf>
    <xf numFmtId="0" fontId="68" fillId="33" borderId="0" xfId="64" applyFont="1" applyFill="1"/>
    <xf numFmtId="0" fontId="44" fillId="33" borderId="13" xfId="0" applyFont="1" applyFill="1" applyBorder="1" applyAlignment="1">
      <alignment horizontal="center" vertical="center"/>
    </xf>
    <xf numFmtId="0" fontId="44" fillId="33" borderId="14" xfId="0" applyFont="1" applyFill="1" applyBorder="1" applyAlignment="1">
      <alignment horizontal="center" vertical="center"/>
    </xf>
    <xf numFmtId="0" fontId="44" fillId="33" borderId="15" xfId="0" applyFont="1" applyFill="1" applyBorder="1" applyAlignment="1">
      <alignment horizontal="center" vertical="center"/>
    </xf>
    <xf numFmtId="0" fontId="42" fillId="51" borderId="0" xfId="0" applyFont="1" applyFill="1" applyBorder="1" applyAlignment="1">
      <alignment horizontal="center" vertical="center"/>
    </xf>
    <xf numFmtId="0" fontId="42" fillId="37" borderId="0" xfId="0" applyFont="1" applyFill="1" applyBorder="1" applyAlignment="1">
      <alignment horizontal="center" vertical="center"/>
    </xf>
    <xf numFmtId="0" fontId="49" fillId="51" borderId="0" xfId="0" applyFont="1" applyFill="1" applyBorder="1" applyAlignment="1">
      <alignment horizontal="center" vertical="center"/>
    </xf>
  </cellXfs>
  <cellStyles count="9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alculation 2" xfId="88"/>
    <cellStyle name="Check Cell" xfId="14" builtinId="23" customBuiltin="1"/>
    <cellStyle name="Comma 2" xfId="50"/>
    <cellStyle name="Comma 2 2" xfId="56"/>
    <cellStyle name="Comma 2 2 2" xfId="72"/>
    <cellStyle name="Comma 2 3" xfId="70"/>
    <cellStyle name="Currency 2" xfId="55"/>
    <cellStyle name="E_Calculation1" xfId="82"/>
    <cellStyle name="E_Calculation2" xfId="81"/>
    <cellStyle name="E_Calculation3" xfId="80"/>
    <cellStyle name="E_Input1" xfId="87"/>
    <cellStyle name="E_InputList" xfId="85"/>
    <cellStyle name="E_InputWhite 2" xfId="91"/>
    <cellStyle name="E_RangeName" xfId="93"/>
    <cellStyle name="E_TableCell0" xfId="65"/>
    <cellStyle name="E_TableCell0 2" xfId="92"/>
    <cellStyle name="E_TableCell1" xfId="58"/>
    <cellStyle name="E_TableHeader0" xfId="83"/>
    <cellStyle name="E_TableHeader1" xfId="57"/>
    <cellStyle name="E_Warning" xfId="89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64"/>
    <cellStyle name="Input" xfId="10" builtinId="20" customBuiltin="1"/>
    <cellStyle name="Input 2" xfId="84"/>
    <cellStyle name="Lien hypertexte 2" xfId="73"/>
    <cellStyle name="Lien hypertexte 3" xfId="90"/>
    <cellStyle name="Linked Cell" xfId="13" builtinId="24" customBuiltin="1"/>
    <cellStyle name="Milliers 2" xfId="43"/>
    <cellStyle name="Milliers 2 2" xfId="67"/>
    <cellStyle name="Milliers 2 3" xfId="68"/>
    <cellStyle name="Milliers 3" xfId="54"/>
    <cellStyle name="Milliers 3 2" xfId="71"/>
    <cellStyle name="Neutral" xfId="9" builtinId="28" customBuiltin="1"/>
    <cellStyle name="Normal" xfId="0" builtinId="0"/>
    <cellStyle name="Normal 10" xfId="78"/>
    <cellStyle name="Normal 11" xfId="79"/>
    <cellStyle name="Normal 2" xfId="44"/>
    <cellStyle name="Normal 2 2" xfId="62"/>
    <cellStyle name="Normal 3" xfId="46"/>
    <cellStyle name="Normal 4" xfId="42"/>
    <cellStyle name="Normal 4 2" xfId="47"/>
    <cellStyle name="Normal 4 3" xfId="53"/>
    <cellStyle name="Normal 4 4" xfId="66"/>
    <cellStyle name="Normal 5" xfId="51"/>
    <cellStyle name="Normal 5 2" xfId="52"/>
    <cellStyle name="Normal 6" xfId="59"/>
    <cellStyle name="Normal 6 2" xfId="74"/>
    <cellStyle name="Normal 7" xfId="60"/>
    <cellStyle name="Normal 7 2" xfId="75"/>
    <cellStyle name="Normal 8" xfId="61"/>
    <cellStyle name="Normal 8 2" xfId="76"/>
    <cellStyle name="Normal 9" xfId="63"/>
    <cellStyle name="Normal 9 2" xfId="77"/>
    <cellStyle name="Note 2" xfId="48"/>
    <cellStyle name="Output" xfId="11" builtinId="21" customBuiltin="1"/>
    <cellStyle name="Percent" xfId="1" builtinId="5"/>
    <cellStyle name="Pourcentage 2" xfId="45"/>
    <cellStyle name="Pourcentage 3" xfId="49"/>
    <cellStyle name="Pourcentage 3 2" xfId="69"/>
    <cellStyle name="Title" xfId="2" builtinId="15" customBuiltin="1"/>
    <cellStyle name="Total" xfId="17" builtinId="25" customBuiltin="1"/>
    <cellStyle name="Tri_SecTitle1" xfId="86"/>
    <cellStyle name="Warning Text" xfId="15" builtinId="11" customBuiltin="1"/>
  </cellStyles>
  <dxfs count="682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E4F1CC"/>
        </patternFill>
      </fill>
    </dxf>
    <dxf>
      <fill>
        <patternFill>
          <bgColor rgb="FFE4F1CC"/>
        </patternFill>
      </fill>
    </dxf>
    <dxf>
      <font>
        <color theme="0"/>
      </font>
      <fill>
        <patternFill>
          <bgColor theme="2"/>
        </patternFill>
      </fill>
    </dxf>
    <dxf>
      <font>
        <color theme="0"/>
      </font>
      <fill>
        <patternFill>
          <bgColor theme="2"/>
        </patternFill>
      </fill>
    </dxf>
    <dxf>
      <font>
        <b/>
        <i val="0"/>
        <color theme="0"/>
      </font>
      <fill>
        <patternFill>
          <bgColor theme="2"/>
        </patternFill>
      </fill>
    </dxf>
    <dxf>
      <font>
        <b/>
        <i val="0"/>
        <color theme="0"/>
      </font>
      <fill>
        <patternFill>
          <bgColor theme="2"/>
        </patternFill>
      </fill>
    </dxf>
    <dxf>
      <border diagonalUp="0" diagonalDown="0">
        <left style="hair">
          <color theme="2"/>
        </left>
        <right style="hair">
          <color theme="2"/>
        </right>
        <top style="hair">
          <color theme="2"/>
        </top>
        <bottom style="hair">
          <color theme="2"/>
        </bottom>
        <vertical style="hair">
          <color theme="2"/>
        </vertical>
        <horizontal style="hair">
          <color theme="2"/>
        </horizontal>
      </border>
    </dxf>
  </dxfs>
  <tableStyles count="1" defaultTableStyle="TableStyleMedium2" defaultPivotStyle="PivotStyleLight16">
    <tableStyle name="E_Table1_Green" pivot="0" count="7">
      <tableStyleElement type="wholeTable" dxfId="6821"/>
      <tableStyleElement type="headerRow" dxfId="6820"/>
      <tableStyleElement type="totalRow" dxfId="6819"/>
      <tableStyleElement type="firstColumn" dxfId="6818"/>
      <tableStyleElement type="lastColumn" dxfId="6817"/>
      <tableStyleElement type="secondRowStripe" dxfId="6816"/>
      <tableStyleElement type="secondColumnStripe" dxfId="681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EF-4BE0-AA6A-749742517B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EF-4BE0-AA6A-749742517BE0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DEF-4BE0-AA6A-749742517B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DEF-4BE0-AA6A-749742517BE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DEF-4BE0-AA6A-749742517BE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824-4724-BD86-1BC663D083B7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EF-4BE0-AA6A-749742517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country!$C$14:$C$19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country!$E$14:$E$19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EF-4BE0-AA6A-749742517BE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8A-4123-85EF-7A31420AB5A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8A-4123-85EF-7A31420AB5A7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8A-4123-85EF-7A31420AB5A7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B8A-4123-85EF-7A31420AB5A7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B8A-4123-85EF-7A31420AB5A7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8A-4123-85EF-7A31420AB5A7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8A-4123-85EF-7A31420AB5A7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B8A-4123-85EF-7A31420A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'EU27'!$C$50:$C$54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'EU27'!$E$50:$E$54</c:f>
              <c:numCache>
                <c:formatCode>0%</c:formatCode>
                <c:ptCount val="5"/>
                <c:pt idx="0">
                  <c:v>0.29443838604143946</c:v>
                </c:pt>
                <c:pt idx="1">
                  <c:v>0</c:v>
                </c:pt>
                <c:pt idx="2">
                  <c:v>0.32279171210468921</c:v>
                </c:pt>
                <c:pt idx="3">
                  <c:v>0.17938931297709923</c:v>
                </c:pt>
                <c:pt idx="4">
                  <c:v>0.20338058887677207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8A-4123-85EF-7A31420AB5A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DE!$G$16:$Q$16</c:f>
              <c:numCache>
                <c:formatCode>0.00</c:formatCode>
                <c:ptCount val="11"/>
                <c:pt idx="0">
                  <c:v>12.146231999999999</c:v>
                </c:pt>
                <c:pt idx="1">
                  <c:v>12.197901</c:v>
                </c:pt>
                <c:pt idx="2">
                  <c:v>12.425754</c:v>
                </c:pt>
                <c:pt idx="3">
                  <c:v>10.788593000000001</c:v>
                </c:pt>
                <c:pt idx="4">
                  <c:v>11.882434</c:v>
                </c:pt>
                <c:pt idx="5">
                  <c:v>11.525717999999999</c:v>
                </c:pt>
                <c:pt idx="6">
                  <c:v>12.288577999999999</c:v>
                </c:pt>
                <c:pt idx="7">
                  <c:v>11.731814</c:v>
                </c:pt>
                <c:pt idx="8">
                  <c:v>11.663995</c:v>
                </c:pt>
                <c:pt idx="9">
                  <c:v>11.527601000000001</c:v>
                </c:pt>
                <c:pt idx="10">
                  <c:v>11.078818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7-4C20-84F8-CB874D28928E}"/>
            </c:ext>
          </c:extLst>
        </c:ser>
        <c:ser>
          <c:idx val="1"/>
          <c:order val="1"/>
          <c:tx>
            <c:strRef>
              <c:f>DE!$C$17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DE!$G$17:$Q$17</c:f>
              <c:numCache>
                <c:formatCode>0.00</c:formatCode>
                <c:ptCount val="11"/>
                <c:pt idx="0">
                  <c:v>0.296537</c:v>
                </c:pt>
                <c:pt idx="1">
                  <c:v>0.518787</c:v>
                </c:pt>
                <c:pt idx="2">
                  <c:v>0.78201299999999996</c:v>
                </c:pt>
                <c:pt idx="3">
                  <c:v>0.87854699999999997</c:v>
                </c:pt>
                <c:pt idx="4">
                  <c:v>0.97111099999999995</c:v>
                </c:pt>
                <c:pt idx="5">
                  <c:v>0.80227800000000005</c:v>
                </c:pt>
                <c:pt idx="6">
                  <c:v>1.204013</c:v>
                </c:pt>
                <c:pt idx="7">
                  <c:v>1.2867</c:v>
                </c:pt>
                <c:pt idx="8">
                  <c:v>1.4946740000000001</c:v>
                </c:pt>
                <c:pt idx="9">
                  <c:v>1.6753750000000001</c:v>
                </c:pt>
                <c:pt idx="10">
                  <c:v>2.1114000000000002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7-4C20-84F8-CB874D28928E}"/>
            </c:ext>
          </c:extLst>
        </c:ser>
        <c:ser>
          <c:idx val="2"/>
          <c:order val="2"/>
          <c:tx>
            <c:strRef>
              <c:f>DE!$C$18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DE!$G$15:$Q$15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DE!$G$18:$Q$18</c:f>
              <c:numCache>
                <c:formatCode>0.00</c:formatCode>
                <c:ptCount val="11"/>
                <c:pt idx="0">
                  <c:v>2.8556000000000002E-2</c:v>
                </c:pt>
                <c:pt idx="1">
                  <c:v>3.8851999999999998E-2</c:v>
                </c:pt>
                <c:pt idx="2">
                  <c:v>1.5435000000000001E-2</c:v>
                </c:pt>
                <c:pt idx="3">
                  <c:v>1.1778E-2</c:v>
                </c:pt>
                <c:pt idx="4">
                  <c:v>2.7671999999999999E-2</c:v>
                </c:pt>
                <c:pt idx="5">
                  <c:v>2.5722999999999999E-2</c:v>
                </c:pt>
                <c:pt idx="6">
                  <c:v>2.4850000000000001E-2</c:v>
                </c:pt>
                <c:pt idx="7">
                  <c:v>3.8004999999999997E-2</c:v>
                </c:pt>
                <c:pt idx="8">
                  <c:v>5.2913000000000002E-2</c:v>
                </c:pt>
                <c:pt idx="9">
                  <c:v>4.2736999999999997E-2</c:v>
                </c:pt>
                <c:pt idx="10">
                  <c:v>2.8199999999999999E-2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7-4C20-84F8-CB874D28928E}"/>
            </c:ext>
          </c:extLst>
        </c:ser>
        <c:ser>
          <c:idx val="3"/>
          <c:order val="3"/>
          <c:tx>
            <c:strRef>
              <c:f>DE!$C$19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DE!$G$19:$Q$19</c:f>
              <c:numCache>
                <c:formatCode>0.00</c:formatCode>
                <c:ptCount val="11"/>
                <c:pt idx="0">
                  <c:v>11.887207999999999</c:v>
                </c:pt>
                <c:pt idx="1">
                  <c:v>12.169762</c:v>
                </c:pt>
                <c:pt idx="2">
                  <c:v>16.523800999999999</c:v>
                </c:pt>
                <c:pt idx="3">
                  <c:v>19.834147000000002</c:v>
                </c:pt>
                <c:pt idx="4">
                  <c:v>23.129687000000001</c:v>
                </c:pt>
                <c:pt idx="5">
                  <c:v>24.117901</c:v>
                </c:pt>
                <c:pt idx="6">
                  <c:v>26.67465</c:v>
                </c:pt>
                <c:pt idx="7">
                  <c:v>28.800073999999999</c:v>
                </c:pt>
                <c:pt idx="8">
                  <c:v>29.650973</c:v>
                </c:pt>
                <c:pt idx="9">
                  <c:v>30.736533000000001</c:v>
                </c:pt>
                <c:pt idx="10">
                  <c:v>31.803564000000001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07-4C20-84F8-CB874D28928E}"/>
            </c:ext>
          </c:extLst>
        </c:ser>
        <c:ser>
          <c:idx val="4"/>
          <c:order val="4"/>
          <c:tx>
            <c:strRef>
              <c:f>DE!$C$20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DE!$G$20:$Q$20</c:f>
              <c:numCache>
                <c:formatCode>0.00</c:formatCode>
                <c:ptCount val="11"/>
                <c:pt idx="0">
                  <c:v>0.553037</c:v>
                </c:pt>
                <c:pt idx="1">
                  <c:v>0.71353900000000003</c:v>
                </c:pt>
                <c:pt idx="2">
                  <c:v>0.74468100000000004</c:v>
                </c:pt>
                <c:pt idx="3">
                  <c:v>0.863626</c:v>
                </c:pt>
                <c:pt idx="4">
                  <c:v>0.84609100000000004</c:v>
                </c:pt>
                <c:pt idx="5">
                  <c:v>0.978213</c:v>
                </c:pt>
                <c:pt idx="6">
                  <c:v>0.97078500000000001</c:v>
                </c:pt>
                <c:pt idx="7">
                  <c:v>1.0203279999999999</c:v>
                </c:pt>
                <c:pt idx="8">
                  <c:v>1.0484599999999999</c:v>
                </c:pt>
                <c:pt idx="9">
                  <c:v>1.190253</c:v>
                </c:pt>
                <c:pt idx="10">
                  <c:v>1.1864779999999999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07-4C20-84F8-CB874D28928E}"/>
            </c:ext>
          </c:extLst>
        </c:ser>
        <c:ser>
          <c:idx val="5"/>
          <c:order val="5"/>
          <c:tx>
            <c:strRef>
              <c:f>DE!$C$21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DE!$G$15:$Q$15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DE!$G$21:$Q$21</c:f>
              <c:numCache>
                <c:formatCode>0.00</c:formatCode>
                <c:ptCount val="11"/>
                <c:pt idx="0">
                  <c:v>0.141319</c:v>
                </c:pt>
                <c:pt idx="1">
                  <c:v>0.12590899999999999</c:v>
                </c:pt>
                <c:pt idx="2">
                  <c:v>0.120292</c:v>
                </c:pt>
                <c:pt idx="3">
                  <c:v>0.112481</c:v>
                </c:pt>
                <c:pt idx="4">
                  <c:v>0.117435</c:v>
                </c:pt>
                <c:pt idx="5">
                  <c:v>0.12507699999999999</c:v>
                </c:pt>
                <c:pt idx="6">
                  <c:v>0.124734</c:v>
                </c:pt>
                <c:pt idx="7">
                  <c:v>0.11706800000000001</c:v>
                </c:pt>
                <c:pt idx="8">
                  <c:v>0.111042</c:v>
                </c:pt>
                <c:pt idx="9">
                  <c:v>0.10202899999999999</c:v>
                </c:pt>
                <c:pt idx="10">
                  <c:v>9.0399999999999994E-2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07-4C20-84F8-CB874D289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DE!$G$50:$Q$50</c:f>
              <c:numCache>
                <c:formatCode>0.00</c:formatCode>
                <c:ptCount val="11"/>
                <c:pt idx="0">
                  <c:v>15.026341</c:v>
                </c:pt>
                <c:pt idx="1">
                  <c:v>15.182078000000001</c:v>
                </c:pt>
                <c:pt idx="2">
                  <c:v>15.38749</c:v>
                </c:pt>
                <c:pt idx="3">
                  <c:v>13.718959999999999</c:v>
                </c:pt>
                <c:pt idx="4">
                  <c:v>14.76835</c:v>
                </c:pt>
                <c:pt idx="5">
                  <c:v>14.002269999999999</c:v>
                </c:pt>
                <c:pt idx="6">
                  <c:v>14.092033000000001</c:v>
                </c:pt>
                <c:pt idx="7">
                  <c:v>13.840832000000001</c:v>
                </c:pt>
                <c:pt idx="8">
                  <c:v>13.540499000000001</c:v>
                </c:pt>
                <c:pt idx="9">
                  <c:v>13.360462</c:v>
                </c:pt>
                <c:pt idx="10">
                  <c:v>13.284990000000001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9-48FB-A965-96C2FB4D307D}"/>
            </c:ext>
          </c:extLst>
        </c:ser>
        <c:ser>
          <c:idx val="4"/>
          <c:order val="1"/>
          <c:tx>
            <c:strRef>
              <c:f>DE!$C$51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DE!$G$51:$Q$51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9-48FB-A965-96C2FB4D307D}"/>
            </c:ext>
          </c:extLst>
        </c:ser>
        <c:ser>
          <c:idx val="1"/>
          <c:order val="2"/>
          <c:tx>
            <c:strRef>
              <c:f>DE!$C$52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DE!$G$52:$Q$52</c:f>
              <c:numCache>
                <c:formatCode>0.00</c:formatCode>
                <c:ptCount val="11"/>
                <c:pt idx="0">
                  <c:v>0.76586900000000002</c:v>
                </c:pt>
                <c:pt idx="1">
                  <c:v>1.2729239999999999</c:v>
                </c:pt>
                <c:pt idx="2">
                  <c:v>1.390137</c:v>
                </c:pt>
                <c:pt idx="3">
                  <c:v>1.335853</c:v>
                </c:pt>
                <c:pt idx="4">
                  <c:v>1.521323</c:v>
                </c:pt>
                <c:pt idx="5">
                  <c:v>1.307485</c:v>
                </c:pt>
                <c:pt idx="6">
                  <c:v>2.3094999999999999</c:v>
                </c:pt>
                <c:pt idx="7">
                  <c:v>2.0542090000000002</c:v>
                </c:pt>
                <c:pt idx="8">
                  <c:v>2.456083</c:v>
                </c:pt>
                <c:pt idx="9">
                  <c:v>2.6603789999999998</c:v>
                </c:pt>
                <c:pt idx="10">
                  <c:v>2.84321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9-48FB-A965-96C2FB4D307D}"/>
            </c:ext>
          </c:extLst>
        </c:ser>
        <c:ser>
          <c:idx val="2"/>
          <c:order val="3"/>
          <c:tx>
            <c:strRef>
              <c:f>DE!$C$53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DE!$G$15:$Q$15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DE!$G$53:$Q$53</c:f>
              <c:numCache>
                <c:formatCode>0.00</c:formatCode>
                <c:ptCount val="11"/>
                <c:pt idx="0">
                  <c:v>8.7076419999999999</c:v>
                </c:pt>
                <c:pt idx="1">
                  <c:v>8.596209</c:v>
                </c:pt>
                <c:pt idx="2">
                  <c:v>13.089668</c:v>
                </c:pt>
                <c:pt idx="3">
                  <c:v>16.570733000000001</c:v>
                </c:pt>
                <c:pt idx="4">
                  <c:v>19.838666</c:v>
                </c:pt>
                <c:pt idx="5">
                  <c:v>21.286942</c:v>
                </c:pt>
                <c:pt idx="6">
                  <c:v>23.915292000000001</c:v>
                </c:pt>
                <c:pt idx="7">
                  <c:v>26.078620000000001</c:v>
                </c:pt>
                <c:pt idx="8">
                  <c:v>26.977015000000002</c:v>
                </c:pt>
                <c:pt idx="9">
                  <c:v>28.063434000000001</c:v>
                </c:pt>
                <c:pt idx="10">
                  <c:v>28.984182000000001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9-48FB-A965-96C2FB4D307D}"/>
            </c:ext>
          </c:extLst>
        </c:ser>
        <c:ser>
          <c:idx val="3"/>
          <c:order val="4"/>
          <c:tx>
            <c:strRef>
              <c:f>DE!$C$54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DE!$G$54:$Q$54</c:f>
              <c:numCache>
                <c:formatCode>0.00</c:formatCode>
                <c:ptCount val="11"/>
                <c:pt idx="0">
                  <c:v>0.553037</c:v>
                </c:pt>
                <c:pt idx="1">
                  <c:v>0.71353900000000003</c:v>
                </c:pt>
                <c:pt idx="2">
                  <c:v>0.74468100000000004</c:v>
                </c:pt>
                <c:pt idx="3">
                  <c:v>0.863626</c:v>
                </c:pt>
                <c:pt idx="4">
                  <c:v>0.84609100000000004</c:v>
                </c:pt>
                <c:pt idx="5">
                  <c:v>0.978213</c:v>
                </c:pt>
                <c:pt idx="6">
                  <c:v>0.97078500000000001</c:v>
                </c:pt>
                <c:pt idx="7">
                  <c:v>1.0203279999999999</c:v>
                </c:pt>
                <c:pt idx="8">
                  <c:v>1.0484599999999999</c:v>
                </c:pt>
                <c:pt idx="9">
                  <c:v>1.190253</c:v>
                </c:pt>
                <c:pt idx="10">
                  <c:v>1.1864779999999999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59-48FB-A965-96C2FB4D3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DE!$C$84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DE!$G$84:$Q$84</c:f>
              <c:numCache>
                <c:formatCode>0.00</c:formatCode>
                <c:ptCount val="11"/>
                <c:pt idx="0">
                  <c:v>14.936499000000001</c:v>
                </c:pt>
                <c:pt idx="1">
                  <c:v>14.453117000000001</c:v>
                </c:pt>
                <c:pt idx="2">
                  <c:v>14.272237000000001</c:v>
                </c:pt>
                <c:pt idx="3">
                  <c:v>13.061297</c:v>
                </c:pt>
                <c:pt idx="4">
                  <c:v>13.459202000000001</c:v>
                </c:pt>
                <c:pt idx="5">
                  <c:v>12.551487999999999</c:v>
                </c:pt>
                <c:pt idx="6">
                  <c:v>12.831158</c:v>
                </c:pt>
                <c:pt idx="7">
                  <c:v>12.494147999999999</c:v>
                </c:pt>
                <c:pt idx="8">
                  <c:v>12.984020000000001</c:v>
                </c:pt>
                <c:pt idx="9">
                  <c:v>12.801413999999999</c:v>
                </c:pt>
                <c:pt idx="10">
                  <c:v>12.221817999999999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2-43E0-A9B0-B738ACF566D4}"/>
            </c:ext>
          </c:extLst>
        </c:ser>
        <c:ser>
          <c:idx val="2"/>
          <c:order val="1"/>
          <c:tx>
            <c:strRef>
              <c:f>DE!$C$88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DE!$G$88:$Q$88</c:f>
              <c:numCache>
                <c:formatCode>0.00</c:formatCode>
                <c:ptCount val="11"/>
                <c:pt idx="0">
                  <c:v>0.16952500000000001</c:v>
                </c:pt>
                <c:pt idx="1">
                  <c:v>0.41772799999999999</c:v>
                </c:pt>
                <c:pt idx="2">
                  <c:v>0.73046699999999998</c:v>
                </c:pt>
                <c:pt idx="3">
                  <c:v>0.83994500000000005</c:v>
                </c:pt>
                <c:pt idx="4">
                  <c:v>0.95149799999999995</c:v>
                </c:pt>
                <c:pt idx="5">
                  <c:v>0.78674500000000003</c:v>
                </c:pt>
                <c:pt idx="6">
                  <c:v>1.1651050000000001</c:v>
                </c:pt>
                <c:pt idx="7">
                  <c:v>1.1958880000000001</c:v>
                </c:pt>
                <c:pt idx="8">
                  <c:v>1.3612059999999999</c:v>
                </c:pt>
                <c:pt idx="9">
                  <c:v>1.5596159999999999</c:v>
                </c:pt>
                <c:pt idx="10">
                  <c:v>1.9125000000000001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2-43E0-A9B0-B738ACF566D4}"/>
            </c:ext>
          </c:extLst>
        </c:ser>
        <c:ser>
          <c:idx val="3"/>
          <c:order val="2"/>
          <c:tx>
            <c:strRef>
              <c:f>DE!$C$89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DE!$G$89:$Q$89</c:f>
              <c:numCache>
                <c:formatCode>0.00</c:formatCode>
                <c:ptCount val="11"/>
                <c:pt idx="0">
                  <c:v>1.86819</c:v>
                </c:pt>
                <c:pt idx="1">
                  <c:v>1.8686290000000001</c:v>
                </c:pt>
                <c:pt idx="2">
                  <c:v>1.8224819999999999</c:v>
                </c:pt>
                <c:pt idx="3">
                  <c:v>1.207543</c:v>
                </c:pt>
                <c:pt idx="4">
                  <c:v>1.263449</c:v>
                </c:pt>
                <c:pt idx="5">
                  <c:v>1.1792009999999999</c:v>
                </c:pt>
                <c:pt idx="6">
                  <c:v>1.2074750000000001</c:v>
                </c:pt>
                <c:pt idx="7">
                  <c:v>1.0890470000000001</c:v>
                </c:pt>
                <c:pt idx="8">
                  <c:v>0.98016599999999998</c:v>
                </c:pt>
                <c:pt idx="9">
                  <c:v>0.86481399999999997</c:v>
                </c:pt>
                <c:pt idx="10">
                  <c:v>0.85797999999999996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72-43E0-A9B0-B738ACF566D4}"/>
            </c:ext>
          </c:extLst>
        </c:ser>
        <c:ser>
          <c:idx val="0"/>
          <c:order val="3"/>
          <c:tx>
            <c:strRef>
              <c:f>DE!$C$83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DE!$G$83:$Q$83</c:f>
              <c:numCache>
                <c:formatCode>0.00</c:formatCode>
                <c:ptCount val="11"/>
                <c:pt idx="0">
                  <c:v>0.30367</c:v>
                </c:pt>
                <c:pt idx="1">
                  <c:v>0.27582299999999998</c:v>
                </c:pt>
                <c:pt idx="2">
                  <c:v>0.26021699999999998</c:v>
                </c:pt>
                <c:pt idx="3">
                  <c:v>0.25829800000000003</c:v>
                </c:pt>
                <c:pt idx="4">
                  <c:v>0.28467599999999998</c:v>
                </c:pt>
                <c:pt idx="5">
                  <c:v>0.34969600000000001</c:v>
                </c:pt>
                <c:pt idx="6">
                  <c:v>0.38724199999999998</c:v>
                </c:pt>
                <c:pt idx="7">
                  <c:v>0.45505499999999999</c:v>
                </c:pt>
                <c:pt idx="8">
                  <c:v>0.53163300000000002</c:v>
                </c:pt>
                <c:pt idx="9">
                  <c:v>0.58204800000000001</c:v>
                </c:pt>
                <c:pt idx="10">
                  <c:v>0.76691399999999998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72-43E0-A9B0-B738ACF566D4}"/>
            </c:ext>
          </c:extLst>
        </c:ser>
        <c:ser>
          <c:idx val="5"/>
          <c:order val="4"/>
          <c:tx>
            <c:strRef>
              <c:f>DE!$C$91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DE!$G$91:$Q$91</c:f>
              <c:numCache>
                <c:formatCode>0.00</c:formatCode>
                <c:ptCount val="11"/>
                <c:pt idx="0">
                  <c:v>0.14823500000000001</c:v>
                </c:pt>
                <c:pt idx="1">
                  <c:v>0.16927600000000001</c:v>
                </c:pt>
                <c:pt idx="2">
                  <c:v>0.20770699999999997</c:v>
                </c:pt>
                <c:pt idx="3">
                  <c:v>0.14088400000000001</c:v>
                </c:pt>
                <c:pt idx="4">
                  <c:v>9.6202999999999997E-2</c:v>
                </c:pt>
                <c:pt idx="5">
                  <c:v>8.4454000000000001E-2</c:v>
                </c:pt>
                <c:pt idx="6">
                  <c:v>7.9134999999999997E-2</c:v>
                </c:pt>
                <c:pt idx="7">
                  <c:v>8.3736000000000005E-2</c:v>
                </c:pt>
                <c:pt idx="8">
                  <c:v>8.3403000000000005E-2</c:v>
                </c:pt>
                <c:pt idx="9">
                  <c:v>6.776900000000001E-2</c:v>
                </c:pt>
                <c:pt idx="10">
                  <c:v>5.7088E-2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72-43E0-A9B0-B738ACF566D4}"/>
            </c:ext>
          </c:extLst>
        </c:ser>
        <c:ser>
          <c:idx val="6"/>
          <c:order val="5"/>
          <c:tx>
            <c:strRef>
              <c:f>DE!$C$92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DE!$G$92:$Q$92</c:f>
              <c:numCache>
                <c:formatCode>0.00</c:formatCode>
                <c:ptCount val="11"/>
                <c:pt idx="0">
                  <c:v>7.5933609999999998</c:v>
                </c:pt>
                <c:pt idx="1">
                  <c:v>8.5261779999999998</c:v>
                </c:pt>
                <c:pt idx="2">
                  <c:v>13.090727000000001</c:v>
                </c:pt>
                <c:pt idx="3">
                  <c:v>16.505471</c:v>
                </c:pt>
                <c:pt idx="4">
                  <c:v>20.427330000000001</c:v>
                </c:pt>
                <c:pt idx="5">
                  <c:v>21.876655999999997</c:v>
                </c:pt>
                <c:pt idx="6">
                  <c:v>24.443888999999999</c:v>
                </c:pt>
                <c:pt idx="7">
                  <c:v>26.566285000000001</c:v>
                </c:pt>
                <c:pt idx="8">
                  <c:v>26.824001000000003</c:v>
                </c:pt>
                <c:pt idx="9">
                  <c:v>27.882148000000001</c:v>
                </c:pt>
                <c:pt idx="10">
                  <c:v>29.044309999999999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72-43E0-A9B0-B738ACF566D4}"/>
            </c:ext>
          </c:extLst>
        </c:ser>
        <c:ser>
          <c:idx val="4"/>
          <c:order val="6"/>
          <c:tx>
            <c:strRef>
              <c:f>DE!$C$90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DE!$G$82:$Q$82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DE!$G$90:$Q$90</c:f>
              <c:numCache>
                <c:formatCode>0.00</c:formatCode>
                <c:ptCount val="11"/>
                <c:pt idx="0">
                  <c:v>3.2911000000000003E-2</c:v>
                </c:pt>
                <c:pt idx="1">
                  <c:v>5.2520999999999998E-2</c:v>
                </c:pt>
                <c:pt idx="2">
                  <c:v>0.22547700000000001</c:v>
                </c:pt>
                <c:pt idx="3">
                  <c:v>0.47573399999999999</c:v>
                </c:pt>
                <c:pt idx="4">
                  <c:v>0.48888399999999999</c:v>
                </c:pt>
                <c:pt idx="5">
                  <c:v>0.73872000000000004</c:v>
                </c:pt>
                <c:pt idx="6">
                  <c:v>1.1702520000000001</c:v>
                </c:pt>
                <c:pt idx="7">
                  <c:v>1.106644</c:v>
                </c:pt>
                <c:pt idx="8">
                  <c:v>1.254392</c:v>
                </c:pt>
                <c:pt idx="9">
                  <c:v>1.5126630000000001</c:v>
                </c:pt>
                <c:pt idx="10">
                  <c:v>1.429192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72-43E0-A9B0-B738ACF566D4}"/>
            </c:ext>
          </c:extLst>
        </c:ser>
        <c:ser>
          <c:idx val="7"/>
          <c:order val="7"/>
          <c:tx>
            <c:strRef>
              <c:f>DE!$C$98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DE!$G$98:$Q$98</c:f>
              <c:numCache>
                <c:formatCode>0.00</c:formatCode>
                <c:ptCount val="11"/>
                <c:pt idx="0">
                  <c:v>4.9799999999999996E-4</c:v>
                </c:pt>
                <c:pt idx="1">
                  <c:v>1.4779999999999999E-3</c:v>
                </c:pt>
                <c:pt idx="2">
                  <c:v>2.6619999999999999E-3</c:v>
                </c:pt>
                <c:pt idx="3">
                  <c:v>0</c:v>
                </c:pt>
                <c:pt idx="4">
                  <c:v>3.1879999999999999E-3</c:v>
                </c:pt>
                <c:pt idx="5">
                  <c:v>7.9500000000000005E-3</c:v>
                </c:pt>
                <c:pt idx="6">
                  <c:v>3.3540000000000002E-3</c:v>
                </c:pt>
                <c:pt idx="7">
                  <c:v>3.186E-3</c:v>
                </c:pt>
                <c:pt idx="8">
                  <c:v>3.2360000000000002E-3</c:v>
                </c:pt>
                <c:pt idx="9">
                  <c:v>4.0559999999999997E-3</c:v>
                </c:pt>
                <c:pt idx="10">
                  <c:v>9.0580000000000001E-3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72-43E0-A9B0-B738ACF56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DE!$C$268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DE!$G$268:$Q$268</c:f>
              <c:numCache>
                <c:formatCode>0.00</c:formatCode>
                <c:ptCount val="11"/>
                <c:pt idx="0">
                  <c:v>0.15767100000000001</c:v>
                </c:pt>
                <c:pt idx="1">
                  <c:v>0.36728299999999997</c:v>
                </c:pt>
                <c:pt idx="2">
                  <c:v>0.44995599999999997</c:v>
                </c:pt>
                <c:pt idx="3">
                  <c:v>0.51844999999999997</c:v>
                </c:pt>
                <c:pt idx="4">
                  <c:v>0.47728599999999999</c:v>
                </c:pt>
                <c:pt idx="5">
                  <c:v>0.468086</c:v>
                </c:pt>
                <c:pt idx="6">
                  <c:v>0.42790299999999998</c:v>
                </c:pt>
                <c:pt idx="7">
                  <c:v>0.461559</c:v>
                </c:pt>
                <c:pt idx="8">
                  <c:v>0.48535800000000001</c:v>
                </c:pt>
                <c:pt idx="9">
                  <c:v>0.492205</c:v>
                </c:pt>
                <c:pt idx="10">
                  <c:v>0.49019999999999997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1-4AC4-BE63-F1DF4756F08D}"/>
            </c:ext>
          </c:extLst>
        </c:ser>
        <c:ser>
          <c:idx val="0"/>
          <c:order val="1"/>
          <c:tx>
            <c:strRef>
              <c:f>DE!$C$247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DE!$G$247:$Q$247</c:f>
              <c:numCache>
                <c:formatCode>0.00</c:formatCode>
                <c:ptCount val="11"/>
                <c:pt idx="0">
                  <c:v>12.608912</c:v>
                </c:pt>
                <c:pt idx="1">
                  <c:v>13.047103</c:v>
                </c:pt>
                <c:pt idx="2">
                  <c:v>17.403532999999999</c:v>
                </c:pt>
                <c:pt idx="3">
                  <c:v>20.822034000000002</c:v>
                </c:pt>
                <c:pt idx="4">
                  <c:v>24.102731000000002</c:v>
                </c:pt>
                <c:pt idx="5">
                  <c:v>25.229358000000001</c:v>
                </c:pt>
                <c:pt idx="6">
                  <c:v>27.778096999999999</c:v>
                </c:pt>
                <c:pt idx="7">
                  <c:v>29.966081000000003</c:v>
                </c:pt>
                <c:pt idx="8">
                  <c:v>30.854431000000002</c:v>
                </c:pt>
                <c:pt idx="9">
                  <c:v>32.062961000000001</c:v>
                </c:pt>
                <c:pt idx="10">
                  <c:v>33.116841999999991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41-4AC4-BE63-F1DF4756F08D}"/>
            </c:ext>
          </c:extLst>
        </c:ser>
        <c:ser>
          <c:idx val="2"/>
          <c:order val="2"/>
          <c:tx>
            <c:strRef>
              <c:f>DE!$C$273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41-4AC4-BE63-F1DF4756F08D}"/>
            </c:ext>
          </c:extLst>
        </c:ser>
        <c:ser>
          <c:idx val="3"/>
          <c:order val="3"/>
          <c:tx>
            <c:strRef>
              <c:f>DE!$C$274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41-4AC4-BE63-F1DF4756F08D}"/>
            </c:ext>
          </c:extLst>
        </c:ser>
        <c:ser>
          <c:idx val="4"/>
          <c:order val="4"/>
          <c:tx>
            <c:strRef>
              <c:f>DE!$C$275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DE!$G$246:$Q$246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DE!$G$275:$Q$275</c:f>
              <c:numCache>
                <c:formatCode>0.00</c:formatCode>
                <c:ptCount val="11"/>
                <c:pt idx="0">
                  <c:v>10.477468999999999</c:v>
                </c:pt>
                <c:pt idx="1">
                  <c:v>10.350218999999999</c:v>
                </c:pt>
                <c:pt idx="2">
                  <c:v>10.486889999999999</c:v>
                </c:pt>
                <c:pt idx="3">
                  <c:v>8.9045319999999997</c:v>
                </c:pt>
                <c:pt idx="4">
                  <c:v>10.076654999999999</c:v>
                </c:pt>
                <c:pt idx="5">
                  <c:v>9.810016000000001</c:v>
                </c:pt>
                <c:pt idx="6">
                  <c:v>10.613968</c:v>
                </c:pt>
                <c:pt idx="7">
                  <c:v>10.064249</c:v>
                </c:pt>
                <c:pt idx="8">
                  <c:v>10.000764999999999</c:v>
                </c:pt>
                <c:pt idx="9">
                  <c:v>10.002059000000001</c:v>
                </c:pt>
                <c:pt idx="10">
                  <c:v>9.6106180000000005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41-4AC4-BE63-F1DF4756F08D}"/>
            </c:ext>
          </c:extLst>
        </c:ser>
        <c:ser>
          <c:idx val="5"/>
          <c:order val="5"/>
          <c:tx>
            <c:strRef>
              <c:f>DE!$C$281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DE!$G$281:$Q$281</c:f>
              <c:numCache>
                <c:formatCode>0.00</c:formatCode>
                <c:ptCount val="11"/>
                <c:pt idx="0">
                  <c:v>1.3968419999999999</c:v>
                </c:pt>
                <c:pt idx="1">
                  <c:v>1.3669830000000001</c:v>
                </c:pt>
                <c:pt idx="2">
                  <c:v>1.3396180000000002</c:v>
                </c:pt>
                <c:pt idx="3">
                  <c:v>1.307396</c:v>
                </c:pt>
                <c:pt idx="4">
                  <c:v>1.2986630000000001</c:v>
                </c:pt>
                <c:pt idx="5">
                  <c:v>1.2289979999999998</c:v>
                </c:pt>
                <c:pt idx="6">
                  <c:v>1.2323599999999999</c:v>
                </c:pt>
                <c:pt idx="7">
                  <c:v>1.1874649999999998</c:v>
                </c:pt>
                <c:pt idx="8">
                  <c:v>1.1839009999999999</c:v>
                </c:pt>
                <c:pt idx="9">
                  <c:v>1.037617</c:v>
                </c:pt>
                <c:pt idx="10">
                  <c:v>0.995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41-4AC4-BE63-F1DF4756F08D}"/>
            </c:ext>
          </c:extLst>
        </c:ser>
        <c:ser>
          <c:idx val="6"/>
          <c:order val="6"/>
          <c:tx>
            <c:strRef>
              <c:f>DE!$C$288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41-4AC4-BE63-F1DF4756F08D}"/>
            </c:ext>
          </c:extLst>
        </c:ser>
        <c:ser>
          <c:idx val="7"/>
          <c:order val="7"/>
          <c:tx>
            <c:strRef>
              <c:f>DE!$C$289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41-4AC4-BE63-F1DF4756F08D}"/>
            </c:ext>
          </c:extLst>
        </c:ser>
        <c:ser>
          <c:idx val="8"/>
          <c:order val="8"/>
          <c:tx>
            <c:strRef>
              <c:f>DE!$C$290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DE!$G$290:$Q$290</c:f>
              <c:numCache>
                <c:formatCode>0.00</c:formatCode>
                <c:ptCount val="11"/>
                <c:pt idx="0">
                  <c:v>0.12123100000000001</c:v>
                </c:pt>
                <c:pt idx="1">
                  <c:v>7.9195000000000002E-2</c:v>
                </c:pt>
                <c:pt idx="2">
                  <c:v>3.6794E-2</c:v>
                </c:pt>
                <c:pt idx="3">
                  <c:v>2.1189E-2</c:v>
                </c:pt>
                <c:pt idx="4">
                  <c:v>1.8536E-2</c:v>
                </c:pt>
                <c:pt idx="5">
                  <c:v>1.426E-2</c:v>
                </c:pt>
                <c:pt idx="6">
                  <c:v>1.2302E-2</c:v>
                </c:pt>
                <c:pt idx="7">
                  <c:v>8.4969999999999993E-3</c:v>
                </c:pt>
                <c:pt idx="8">
                  <c:v>6.0020000000000004E-3</c:v>
                </c:pt>
                <c:pt idx="9">
                  <c:v>2.7215E-2</c:v>
                </c:pt>
                <c:pt idx="10">
                  <c:v>3.1800000000000002E-2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41-4AC4-BE63-F1DF4756F08D}"/>
            </c:ext>
          </c:extLst>
        </c:ser>
        <c:ser>
          <c:idx val="9"/>
          <c:order val="9"/>
          <c:tx>
            <c:strRef>
              <c:f>DE!$C$293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4.35E-4</c:v>
                </c:pt>
                <c:pt idx="6">
                  <c:v>6.3119999999999999E-3</c:v>
                </c:pt>
                <c:pt idx="7">
                  <c:v>8.8120000000000004E-3</c:v>
                </c:pt>
                <c:pt idx="8">
                  <c:v>1.3764E-2</c:v>
                </c:pt>
                <c:pt idx="9">
                  <c:v>1.1518E-2</c:v>
                </c:pt>
                <c:pt idx="10">
                  <c:v>1.2699999999999999E-2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41-4AC4-BE63-F1DF4756F08D}"/>
            </c:ext>
          </c:extLst>
        </c:ser>
        <c:ser>
          <c:idx val="10"/>
          <c:order val="10"/>
          <c:tx>
            <c:strRef>
              <c:f>DE!$C$294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DE!$G$294:$Q$294</c:f>
              <c:numCache>
                <c:formatCode>0.00</c:formatCode>
                <c:ptCount val="11"/>
                <c:pt idx="0">
                  <c:v>0.29076400000000002</c:v>
                </c:pt>
                <c:pt idx="1">
                  <c:v>0.55396699999999999</c:v>
                </c:pt>
                <c:pt idx="2">
                  <c:v>0.89518500000000001</c:v>
                </c:pt>
                <c:pt idx="3">
                  <c:v>0.91557100000000002</c:v>
                </c:pt>
                <c:pt idx="4">
                  <c:v>1.000559</c:v>
                </c:pt>
                <c:pt idx="5">
                  <c:v>0.82375699999999996</c:v>
                </c:pt>
                <c:pt idx="6">
                  <c:v>1.2166680000000001</c:v>
                </c:pt>
                <c:pt idx="7">
                  <c:v>1.297326</c:v>
                </c:pt>
                <c:pt idx="8">
                  <c:v>1.4778359999999999</c:v>
                </c:pt>
                <c:pt idx="9">
                  <c:v>1.6409530000000001</c:v>
                </c:pt>
                <c:pt idx="10">
                  <c:v>2.0417000000000001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41-4AC4-BE63-F1DF4756F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26-4320-AC52-E6336CED4092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26-4320-AC52-E6336CED4092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26-4320-AC52-E6336CED40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D43-4DB5-96EE-8D15C2E93D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D43-4DB5-96EE-8D15C2E93D69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326-4320-AC52-E6336CED409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326-4320-AC52-E6336CED4092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326-4320-AC52-E6336CED4092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326-4320-AC52-E6336CED4092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326-4320-AC52-E6336CED4092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326-4320-AC52-E6336CED409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326-4320-AC52-E6336CED4092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326-4320-AC52-E6336CED4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(DE!$C$247,DE!$C$268,DE!$C$273:$C$275,DE!$C$274:$C$275,DE!$C$281,DE!$C$288:$C$290,DE!$C$293:$C$294)</c15:sqref>
                  </c15:fullRef>
                </c:ext>
              </c:extLst>
              <c:f>(DE!$C$247,DE!$C$268,DE!$C$273,DE!$C$274:$C$275,DE!$C$281,DE!$C$288:$C$290,DE!$C$293:$C$294)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(DE!$D$247,DE!$D$268,DE!$D$273:$D$275,DE!$D$274:$D$275,DE!$D$281,DE!$D$288:$D$290,DE!$D$293:$D$294)</c15:sqref>
                  </c15:fullRef>
                </c:ext>
              </c:extLst>
              <c:f>(DE!$D$247,DE!$D$268,DE!$D$273,DE!$D$274:$D$275,DE!$D$281,DE!$D$288:$D$290,DE!$D$293:$D$294)</c:f>
              <c:numCache>
                <c:formatCode>General</c:formatCode>
                <c:ptCount val="11"/>
                <c:pt idx="0">
                  <c:v>68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36</c:v>
                </c:pt>
                <c:pt idx="5">
                  <c:v>17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DE!$D$274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DE!$D$275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2326-4320-AC52-E6336CED409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3F-49D0-81B7-47CA5C838E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3F-49D0-81B7-47CA5C838E1E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3F-49D0-81B7-47CA5C838E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23F-49D0-81B7-47CA5C838E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23F-49D0-81B7-47CA5C838E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23F-49D0-81B7-47CA5C838E1E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23F-49D0-81B7-47CA5C838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GR!$E$16:$E$21</c:f>
              <c:numCache>
                <c:formatCode>0%</c:formatCode>
                <c:ptCount val="6"/>
                <c:pt idx="0">
                  <c:v>0.40579710144927539</c:v>
                </c:pt>
                <c:pt idx="1">
                  <c:v>8.6956521739130432E-2</c:v>
                </c:pt>
                <c:pt idx="2">
                  <c:v>0</c:v>
                </c:pt>
                <c:pt idx="3">
                  <c:v>0.2318840579710145</c:v>
                </c:pt>
                <c:pt idx="4">
                  <c:v>0.27536231884057971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3F-49D0-81B7-47CA5C838E1E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84-43CA-ADE5-09DB6275C89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84-43CA-ADE5-09DB6275C89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84-43CA-ADE5-09DB6275C894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84-43CA-ADE5-09DB6275C894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284-43CA-ADE5-09DB6275C894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84-43CA-ADE5-09DB6275C894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84-43CA-ADE5-09DB6275C894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84-43CA-ADE5-09DB6275C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GR!$E$50:$E$54</c:f>
              <c:numCache>
                <c:formatCode>0%</c:formatCode>
                <c:ptCount val="5"/>
                <c:pt idx="0">
                  <c:v>0.33333333333333331</c:v>
                </c:pt>
                <c:pt idx="1">
                  <c:v>0</c:v>
                </c:pt>
                <c:pt idx="2">
                  <c:v>0.13043478260869565</c:v>
                </c:pt>
                <c:pt idx="3">
                  <c:v>0.2608695652173913</c:v>
                </c:pt>
                <c:pt idx="4">
                  <c:v>0.27536231884057971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84-43CA-ADE5-09DB6275C89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05-46A4-817D-F1E97618E2AC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05-46A4-817D-F1E97618E2A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05-46A4-817D-F1E97618E2AC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05-46A4-817D-F1E97618E2AC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905-46A4-817D-F1E97618E2A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905-46A4-817D-F1E97618E2A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905-46A4-817D-F1E97618E2AC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905-46A4-817D-F1E97618E2AC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905-46A4-817D-F1E97618E2A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7905-46A4-817D-F1E97618E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(GR!$C$83:$C$84,GR!$C$88:$C$92,GR!$C$98)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(GR!$E$83:$E$84,GR!$E$88:$E$92,GR!$E$98)</c:f>
              <c:numCache>
                <c:formatCode>0%</c:formatCode>
                <c:ptCount val="8"/>
                <c:pt idx="0">
                  <c:v>8.6956521739130432E-2</c:v>
                </c:pt>
                <c:pt idx="1">
                  <c:v>0.44927536231884058</c:v>
                </c:pt>
                <c:pt idx="2">
                  <c:v>1.4492753623188406E-2</c:v>
                </c:pt>
                <c:pt idx="3">
                  <c:v>1.4492753623188406E-2</c:v>
                </c:pt>
                <c:pt idx="4">
                  <c:v>0.14492753623188406</c:v>
                </c:pt>
                <c:pt idx="5">
                  <c:v>5.7971014492753624E-2</c:v>
                </c:pt>
                <c:pt idx="6">
                  <c:v>0.20289855072463769</c:v>
                </c:pt>
                <c:pt idx="7">
                  <c:v>2.8985507246376812E-2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905-46A4-817D-F1E97618E2A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GR!$G$16:$Q$16</c:f>
              <c:numCache>
                <c:formatCode>0.00</c:formatCode>
                <c:ptCount val="11"/>
                <c:pt idx="0">
                  <c:v>2.0681069999999999</c:v>
                </c:pt>
                <c:pt idx="1">
                  <c:v>1.923597</c:v>
                </c:pt>
                <c:pt idx="2">
                  <c:v>2.8203309999999999</c:v>
                </c:pt>
                <c:pt idx="3">
                  <c:v>2.416982</c:v>
                </c:pt>
                <c:pt idx="4">
                  <c:v>2.3163559999999999</c:v>
                </c:pt>
                <c:pt idx="5">
                  <c:v>2.2906610000000001</c:v>
                </c:pt>
                <c:pt idx="6">
                  <c:v>2.4460440000000001</c:v>
                </c:pt>
                <c:pt idx="7">
                  <c:v>2.5046599999999999</c:v>
                </c:pt>
                <c:pt idx="8">
                  <c:v>2.5059930000000001</c:v>
                </c:pt>
                <c:pt idx="9">
                  <c:v>2.567669</c:v>
                </c:pt>
                <c:pt idx="10">
                  <c:v>2.421319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4-4FD7-B9FA-FE30C55ED330}"/>
            </c:ext>
          </c:extLst>
        </c:ser>
        <c:ser>
          <c:idx val="1"/>
          <c:order val="1"/>
          <c:tx>
            <c:strRef>
              <c:f>GR!$C$17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GR!$G$17:$Q$17</c:f>
              <c:numCache>
                <c:formatCode>0.00</c:formatCode>
                <c:ptCount val="11"/>
                <c:pt idx="0">
                  <c:v>0</c:v>
                </c:pt>
                <c:pt idx="1">
                  <c:v>4.5807E-2</c:v>
                </c:pt>
                <c:pt idx="2">
                  <c:v>0</c:v>
                </c:pt>
                <c:pt idx="3">
                  <c:v>5.2963999999999997E-2</c:v>
                </c:pt>
                <c:pt idx="4">
                  <c:v>5.3161E-2</c:v>
                </c:pt>
                <c:pt idx="5">
                  <c:v>5.4441999999999997E-2</c:v>
                </c:pt>
                <c:pt idx="6">
                  <c:v>5.5456999999999999E-2</c:v>
                </c:pt>
                <c:pt idx="7">
                  <c:v>5.5649999999999998E-2</c:v>
                </c:pt>
                <c:pt idx="8">
                  <c:v>5.5786000000000002E-2</c:v>
                </c:pt>
                <c:pt idx="9">
                  <c:v>7.8399999999999997E-4</c:v>
                </c:pt>
                <c:pt idx="10">
                  <c:v>0.293375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64-4FD7-B9FA-FE30C55ED330}"/>
            </c:ext>
          </c:extLst>
        </c:ser>
        <c:ser>
          <c:idx val="2"/>
          <c:order val="2"/>
          <c:tx>
            <c:strRef>
              <c:f>GR!$C$18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GR!$G$15:$Q$15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64-4FD7-B9FA-FE30C55ED330}"/>
            </c:ext>
          </c:extLst>
        </c:ser>
        <c:ser>
          <c:idx val="3"/>
          <c:order val="3"/>
          <c:tx>
            <c:strRef>
              <c:f>GR!$C$19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GR!$G$15:$Q$15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GR!$G$19:$Q$19</c:f>
              <c:numCache>
                <c:formatCode>0.00</c:formatCode>
                <c:ptCount val="11"/>
                <c:pt idx="0">
                  <c:v>0.42841000000000001</c:v>
                </c:pt>
                <c:pt idx="1">
                  <c:v>0.427062</c:v>
                </c:pt>
                <c:pt idx="2">
                  <c:v>0.452372</c:v>
                </c:pt>
                <c:pt idx="3">
                  <c:v>0.97956399999999999</c:v>
                </c:pt>
                <c:pt idx="4">
                  <c:v>1.691557</c:v>
                </c:pt>
                <c:pt idx="5">
                  <c:v>2.7066140000000001</c:v>
                </c:pt>
                <c:pt idx="6">
                  <c:v>1.9312469999999999</c:v>
                </c:pt>
                <c:pt idx="7">
                  <c:v>1.928631</c:v>
                </c:pt>
                <c:pt idx="8">
                  <c:v>1.491716</c:v>
                </c:pt>
                <c:pt idx="9">
                  <c:v>1.6177109999999999</c:v>
                </c:pt>
                <c:pt idx="10">
                  <c:v>1.686531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64-4FD7-B9FA-FE30C55ED330}"/>
            </c:ext>
          </c:extLst>
        </c:ser>
        <c:ser>
          <c:idx val="4"/>
          <c:order val="4"/>
          <c:tx>
            <c:strRef>
              <c:f>GR!$C$20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GR!$G$20:$Q$20</c:f>
              <c:numCache>
                <c:formatCode>0.00</c:formatCode>
                <c:ptCount val="11"/>
                <c:pt idx="0">
                  <c:v>1.6278999999999998E-2</c:v>
                </c:pt>
                <c:pt idx="1">
                  <c:v>1.5403E-2</c:v>
                </c:pt>
                <c:pt idx="2">
                  <c:v>7.2519999999999998E-3</c:v>
                </c:pt>
                <c:pt idx="3">
                  <c:v>5.8700000000000002E-3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64-4FD7-B9FA-FE30C55ED330}"/>
            </c:ext>
          </c:extLst>
        </c:ser>
        <c:ser>
          <c:idx val="5"/>
          <c:order val="5"/>
          <c:tx>
            <c:strRef>
              <c:f>GR!$C$21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64-4FD7-B9FA-FE30C55ED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GR!$G$50:$Q$50</c:f>
              <c:numCache>
                <c:formatCode>0.00</c:formatCode>
                <c:ptCount val="11"/>
                <c:pt idx="0">
                  <c:v>1.405699</c:v>
                </c:pt>
                <c:pt idx="1">
                  <c:v>1.2805880000000001</c:v>
                </c:pt>
                <c:pt idx="2">
                  <c:v>2.1887029999999998</c:v>
                </c:pt>
                <c:pt idx="3">
                  <c:v>1.8123100000000001</c:v>
                </c:pt>
                <c:pt idx="4">
                  <c:v>1.820365</c:v>
                </c:pt>
                <c:pt idx="5">
                  <c:v>1.673098</c:v>
                </c:pt>
                <c:pt idx="6">
                  <c:v>1.6578079999999999</c:v>
                </c:pt>
                <c:pt idx="7">
                  <c:v>1.73706</c:v>
                </c:pt>
                <c:pt idx="8">
                  <c:v>1.7964340000000001</c:v>
                </c:pt>
                <c:pt idx="9">
                  <c:v>1.777728</c:v>
                </c:pt>
                <c:pt idx="10">
                  <c:v>1.784348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F-478C-A4CF-5DDB5886EC8A}"/>
            </c:ext>
          </c:extLst>
        </c:ser>
        <c:ser>
          <c:idx val="4"/>
          <c:order val="1"/>
          <c:tx>
            <c:strRef>
              <c:f>GR!$C$51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GR!$G$51:$Q$51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F-478C-A4CF-5DDB5886EC8A}"/>
            </c:ext>
          </c:extLst>
        </c:ser>
        <c:ser>
          <c:idx val="1"/>
          <c:order val="2"/>
          <c:tx>
            <c:strRef>
              <c:f>GR!$C$52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GR!$G$52:$Q$52</c:f>
              <c:numCache>
                <c:formatCode>0.00</c:formatCode>
                <c:ptCount val="11"/>
                <c:pt idx="0">
                  <c:v>6.522E-3</c:v>
                </c:pt>
                <c:pt idx="1">
                  <c:v>5.4512999999999999E-2</c:v>
                </c:pt>
                <c:pt idx="2">
                  <c:v>6.012E-3</c:v>
                </c:pt>
                <c:pt idx="3">
                  <c:v>5.7827000000000003E-2</c:v>
                </c:pt>
                <c:pt idx="4">
                  <c:v>6.4075999999999994E-2</c:v>
                </c:pt>
                <c:pt idx="5">
                  <c:v>0.202042</c:v>
                </c:pt>
                <c:pt idx="6">
                  <c:v>0.28395100000000001</c:v>
                </c:pt>
                <c:pt idx="7">
                  <c:v>0.26620899999999997</c:v>
                </c:pt>
                <c:pt idx="8">
                  <c:v>0.17414499999999999</c:v>
                </c:pt>
                <c:pt idx="9">
                  <c:v>0.14069400000000001</c:v>
                </c:pt>
                <c:pt idx="10">
                  <c:v>0.36672300000000002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F-478C-A4CF-5DDB5886EC8A}"/>
            </c:ext>
          </c:extLst>
        </c:ser>
        <c:ser>
          <c:idx val="2"/>
          <c:order val="3"/>
          <c:tx>
            <c:strRef>
              <c:f>GR!$C$53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GR!$G$53:$Q$53</c:f>
              <c:numCache>
                <c:formatCode>0.00</c:formatCode>
                <c:ptCount val="11"/>
                <c:pt idx="0">
                  <c:v>1.0842959999999999</c:v>
                </c:pt>
                <c:pt idx="1">
                  <c:v>1.0613649999999999</c:v>
                </c:pt>
                <c:pt idx="2">
                  <c:v>1.0779879999999999</c:v>
                </c:pt>
                <c:pt idx="3">
                  <c:v>1.5793729999999999</c:v>
                </c:pt>
                <c:pt idx="4">
                  <c:v>2.1766329999999998</c:v>
                </c:pt>
                <c:pt idx="5">
                  <c:v>3.176577</c:v>
                </c:pt>
                <c:pt idx="6">
                  <c:v>2.4909889999999999</c:v>
                </c:pt>
                <c:pt idx="7">
                  <c:v>2.4856720000000001</c:v>
                </c:pt>
                <c:pt idx="8">
                  <c:v>2.082916</c:v>
                </c:pt>
                <c:pt idx="9">
                  <c:v>2.2677420000000001</c:v>
                </c:pt>
                <c:pt idx="10">
                  <c:v>2.2501540000000002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5F-478C-A4CF-5DDB5886EC8A}"/>
            </c:ext>
          </c:extLst>
        </c:ser>
        <c:ser>
          <c:idx val="3"/>
          <c:order val="4"/>
          <c:tx>
            <c:strRef>
              <c:f>GR!$C$54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GR!$G$15:$Q$15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GR!$G$54:$Q$54</c:f>
              <c:numCache>
                <c:formatCode>0.00</c:formatCode>
                <c:ptCount val="11"/>
                <c:pt idx="0">
                  <c:v>1.6278999999999998E-2</c:v>
                </c:pt>
                <c:pt idx="1">
                  <c:v>1.5403E-2</c:v>
                </c:pt>
                <c:pt idx="2">
                  <c:v>7.2519999999999998E-3</c:v>
                </c:pt>
                <c:pt idx="3">
                  <c:v>5.8700000000000002E-3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5F-478C-A4CF-5DDB5886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92-4C20-B7FC-BBE78C74A845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92-4C20-B7FC-BBE78C74A84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92-4C20-B7FC-BBE78C74A84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892-4C20-B7FC-BBE78C74A84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892-4C20-B7FC-BBE78C74A845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892-4C20-B7FC-BBE78C74A845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892-4C20-B7FC-BBE78C74A845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892-4C20-B7FC-BBE78C74A845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892-4C20-B7FC-BBE78C74A84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892-4C20-B7FC-BBE78C74A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('EU27'!$C$83:$C$84,'EU27'!$C$88:$C$92,'EU27'!$C$98)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('EU27'!$E$83:$E$84,'EU27'!$E$88:$E$92,'EU27'!$E$98)</c:f>
              <c:numCache>
                <c:formatCode>0%</c:formatCode>
                <c:ptCount val="8"/>
                <c:pt idx="0">
                  <c:v>0.16848418756815703</c:v>
                </c:pt>
                <c:pt idx="1">
                  <c:v>0.31679389312977096</c:v>
                </c:pt>
                <c:pt idx="2">
                  <c:v>2.1810250817884406E-2</c:v>
                </c:pt>
                <c:pt idx="3">
                  <c:v>2.1264994547437296E-2</c:v>
                </c:pt>
                <c:pt idx="4">
                  <c:v>0.10414394765539804</c:v>
                </c:pt>
                <c:pt idx="5">
                  <c:v>6.9792802617230101E-2</c:v>
                </c:pt>
                <c:pt idx="6">
                  <c:v>0.27480916030534353</c:v>
                </c:pt>
                <c:pt idx="7">
                  <c:v>2.0719738276990186E-2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892-4C20-B7FC-BBE78C74A845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GR!$G$84:$Q$84</c:f>
              <c:numCache>
                <c:formatCode>0.00</c:formatCode>
                <c:ptCount val="11"/>
                <c:pt idx="0">
                  <c:v>1.6155050000000002</c:v>
                </c:pt>
                <c:pt idx="1">
                  <c:v>1.4506619999999999</c:v>
                </c:pt>
                <c:pt idx="2">
                  <c:v>2.2865129999999998</c:v>
                </c:pt>
                <c:pt idx="3">
                  <c:v>2.3160810000000001</c:v>
                </c:pt>
                <c:pt idx="4">
                  <c:v>2.4739839999999997</c:v>
                </c:pt>
                <c:pt idx="5">
                  <c:v>2.5261020000000003</c:v>
                </c:pt>
                <c:pt idx="6">
                  <c:v>2.2195670000000001</c:v>
                </c:pt>
                <c:pt idx="7">
                  <c:v>2.1994419999999999</c:v>
                </c:pt>
                <c:pt idx="8">
                  <c:v>1.6681329999999999</c:v>
                </c:pt>
                <c:pt idx="9">
                  <c:v>1.8221679999999996</c:v>
                </c:pt>
                <c:pt idx="10">
                  <c:v>1.8542570000000003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0-4718-A358-B3D031C18B66}"/>
            </c:ext>
          </c:extLst>
        </c:ser>
        <c:ser>
          <c:idx val="2"/>
          <c:order val="1"/>
          <c:tx>
            <c:strRef>
              <c:f>GR!$C$88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GR!$G$82:$Q$82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GR!$G$88:$Q$88</c:f>
              <c:numCache>
                <c:formatCode>0.00</c:formatCode>
                <c:ptCount val="11"/>
                <c:pt idx="0">
                  <c:v>0</c:v>
                </c:pt>
                <c:pt idx="1">
                  <c:v>4.5807E-2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0-4718-A358-B3D031C18B66}"/>
            </c:ext>
          </c:extLst>
        </c:ser>
        <c:ser>
          <c:idx val="3"/>
          <c:order val="2"/>
          <c:tx>
            <c:strRef>
              <c:f>GR!$C$89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70-4718-A358-B3D031C18B66}"/>
            </c:ext>
          </c:extLst>
        </c:ser>
        <c:ser>
          <c:idx val="0"/>
          <c:order val="3"/>
          <c:tx>
            <c:strRef>
              <c:f>GR!$C$83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GR!$G$83:$Q$83</c:f>
              <c:numCache>
                <c:formatCode>0.00</c:formatCode>
                <c:ptCount val="11"/>
                <c:pt idx="0">
                  <c:v>1.6278999999999998E-2</c:v>
                </c:pt>
                <c:pt idx="1">
                  <c:v>1.5403E-2</c:v>
                </c:pt>
                <c:pt idx="2">
                  <c:v>4.15E-3</c:v>
                </c:pt>
                <c:pt idx="3">
                  <c:v>5.5827000000000002E-2</c:v>
                </c:pt>
                <c:pt idx="4">
                  <c:v>5.3161E-2</c:v>
                </c:pt>
                <c:pt idx="5">
                  <c:v>5.4441999999999997E-2</c:v>
                </c:pt>
                <c:pt idx="6">
                  <c:v>5.5456999999999999E-2</c:v>
                </c:pt>
                <c:pt idx="7">
                  <c:v>5.5649999999999998E-2</c:v>
                </c:pt>
                <c:pt idx="8">
                  <c:v>5.5786000000000002E-2</c:v>
                </c:pt>
                <c:pt idx="9">
                  <c:v>7.8399999999999997E-4</c:v>
                </c:pt>
                <c:pt idx="10">
                  <c:v>0.292958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70-4718-A358-B3D031C18B66}"/>
            </c:ext>
          </c:extLst>
        </c:ser>
        <c:ser>
          <c:idx val="5"/>
          <c:order val="4"/>
          <c:tx>
            <c:strRef>
              <c:f>GR!$C$91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GR!$G$91:$Q$91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70-4718-A358-B3D031C18B66}"/>
            </c:ext>
          </c:extLst>
        </c:ser>
        <c:ser>
          <c:idx val="6"/>
          <c:order val="5"/>
          <c:tx>
            <c:strRef>
              <c:f>GR!$C$92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GR!$G$92:$Q$92</c:f>
              <c:numCache>
                <c:formatCode>0.00</c:formatCode>
                <c:ptCount val="11"/>
                <c:pt idx="0">
                  <c:v>3.0758999999999998E-2</c:v>
                </c:pt>
                <c:pt idx="1">
                  <c:v>7.2669999999999998E-2</c:v>
                </c:pt>
                <c:pt idx="2">
                  <c:v>0.12325699999999999</c:v>
                </c:pt>
                <c:pt idx="3">
                  <c:v>0.28358499999999998</c:v>
                </c:pt>
                <c:pt idx="4">
                  <c:v>0.65415200000000007</c:v>
                </c:pt>
                <c:pt idx="5">
                  <c:v>1.5900350000000001</c:v>
                </c:pt>
                <c:pt idx="6">
                  <c:v>1.2423980000000001</c:v>
                </c:pt>
                <c:pt idx="7">
                  <c:v>1.3051840000000001</c:v>
                </c:pt>
                <c:pt idx="8">
                  <c:v>1.4133629999999999</c:v>
                </c:pt>
                <c:pt idx="9">
                  <c:v>1.442812</c:v>
                </c:pt>
                <c:pt idx="10">
                  <c:v>1.442293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70-4718-A358-B3D031C18B66}"/>
            </c:ext>
          </c:extLst>
        </c:ser>
        <c:ser>
          <c:idx val="4"/>
          <c:order val="6"/>
          <c:tx>
            <c:strRef>
              <c:f>GR!$C$90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GR!$G$90:$Q$90</c:f>
              <c:numCache>
                <c:formatCode>0.00</c:formatCode>
                <c:ptCount val="11"/>
                <c:pt idx="0">
                  <c:v>0.85025300000000004</c:v>
                </c:pt>
                <c:pt idx="1">
                  <c:v>0.82732700000000003</c:v>
                </c:pt>
                <c:pt idx="2">
                  <c:v>0.866035</c:v>
                </c:pt>
                <c:pt idx="3">
                  <c:v>0.79988700000000001</c:v>
                </c:pt>
                <c:pt idx="4">
                  <c:v>0.87977700000000003</c:v>
                </c:pt>
                <c:pt idx="5">
                  <c:v>0.88113799999999998</c:v>
                </c:pt>
                <c:pt idx="6">
                  <c:v>0.91532599999999997</c:v>
                </c:pt>
                <c:pt idx="7">
                  <c:v>0.92866499999999996</c:v>
                </c:pt>
                <c:pt idx="8">
                  <c:v>0.91621299999999994</c:v>
                </c:pt>
                <c:pt idx="9">
                  <c:v>0.9204</c:v>
                </c:pt>
                <c:pt idx="10">
                  <c:v>0.81171700000000002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70-4718-A358-B3D031C18B66}"/>
            </c:ext>
          </c:extLst>
        </c:ser>
        <c:ser>
          <c:idx val="7"/>
          <c:order val="7"/>
          <c:tx>
            <c:strRef>
              <c:f>GR!$C$98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70-4718-A358-B3D031C18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GR!$C$268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GR!$G$268:$Q$268</c:f>
              <c:numCache>
                <c:formatCode>0.00</c:formatCode>
                <c:ptCount val="11"/>
                <c:pt idx="0">
                  <c:v>0.12812999999999999</c:v>
                </c:pt>
                <c:pt idx="1">
                  <c:v>0.126777</c:v>
                </c:pt>
                <c:pt idx="2">
                  <c:v>0.31870399999999999</c:v>
                </c:pt>
                <c:pt idx="3">
                  <c:v>0.37881500000000001</c:v>
                </c:pt>
                <c:pt idx="4">
                  <c:v>0.31964500000000001</c:v>
                </c:pt>
                <c:pt idx="5">
                  <c:v>0.31529000000000001</c:v>
                </c:pt>
                <c:pt idx="6">
                  <c:v>0.23616899999999999</c:v>
                </c:pt>
                <c:pt idx="7">
                  <c:v>0.111858</c:v>
                </c:pt>
                <c:pt idx="8">
                  <c:v>0.10233</c:v>
                </c:pt>
                <c:pt idx="9">
                  <c:v>0.11984599999999999</c:v>
                </c:pt>
                <c:pt idx="10">
                  <c:v>0.118505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2-49B0-9662-5F06CC2C23D8}"/>
            </c:ext>
          </c:extLst>
        </c:ser>
        <c:ser>
          <c:idx val="0"/>
          <c:order val="1"/>
          <c:tx>
            <c:strRef>
              <c:f>GR!$C$247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GR!$G$246:$Q$246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GR!$G$247:$Q$247</c:f>
              <c:numCache>
                <c:formatCode>0.00</c:formatCode>
                <c:ptCount val="11"/>
                <c:pt idx="0">
                  <c:v>0.44670599999999999</c:v>
                </c:pt>
                <c:pt idx="1">
                  <c:v>0.44555800000000001</c:v>
                </c:pt>
                <c:pt idx="2">
                  <c:v>0.75805299999999998</c:v>
                </c:pt>
                <c:pt idx="3">
                  <c:v>1.231841</c:v>
                </c:pt>
                <c:pt idx="4">
                  <c:v>1.93167</c:v>
                </c:pt>
                <c:pt idx="5">
                  <c:v>2.9422090000000001</c:v>
                </c:pt>
                <c:pt idx="6">
                  <c:v>2.1746180000000002</c:v>
                </c:pt>
                <c:pt idx="7">
                  <c:v>2.1579450000000002</c:v>
                </c:pt>
                <c:pt idx="8">
                  <c:v>1.6953790000000002</c:v>
                </c:pt>
                <c:pt idx="9">
                  <c:v>1.7617260000000001</c:v>
                </c:pt>
                <c:pt idx="10">
                  <c:v>1.8290319999999998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2-49B0-9662-5F06CC2C23D8}"/>
            </c:ext>
          </c:extLst>
        </c:ser>
        <c:ser>
          <c:idx val="2"/>
          <c:order val="2"/>
          <c:tx>
            <c:strRef>
              <c:f>GR!$C$273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B2-49B0-9662-5F06CC2C23D8}"/>
            </c:ext>
          </c:extLst>
        </c:ser>
        <c:ser>
          <c:idx val="3"/>
          <c:order val="3"/>
          <c:tx>
            <c:strRef>
              <c:f>GR!$C$274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B2-49B0-9662-5F06CC2C23D8}"/>
            </c:ext>
          </c:extLst>
        </c:ser>
        <c:ser>
          <c:idx val="4"/>
          <c:order val="4"/>
          <c:tx>
            <c:strRef>
              <c:f>GR!$C$275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GR!$G$275:$Q$275</c:f>
              <c:numCache>
                <c:formatCode>0.00</c:formatCode>
                <c:ptCount val="11"/>
                <c:pt idx="0">
                  <c:v>7.4483999999999995E-2</c:v>
                </c:pt>
                <c:pt idx="1">
                  <c:v>6.6944000000000004E-2</c:v>
                </c:pt>
                <c:pt idx="2">
                  <c:v>6.7475999999999994E-2</c:v>
                </c:pt>
                <c:pt idx="3">
                  <c:v>6.9193000000000005E-2</c:v>
                </c:pt>
                <c:pt idx="4">
                  <c:v>5.6911000000000003E-2</c:v>
                </c:pt>
                <c:pt idx="5">
                  <c:v>6.1963000000000004E-2</c:v>
                </c:pt>
                <c:pt idx="6">
                  <c:v>7.9413999999999998E-2</c:v>
                </c:pt>
                <c:pt idx="7">
                  <c:v>7.8276999999999999E-2</c:v>
                </c:pt>
                <c:pt idx="8">
                  <c:v>9.7866999999999996E-2</c:v>
                </c:pt>
                <c:pt idx="9">
                  <c:v>0.10897</c:v>
                </c:pt>
                <c:pt idx="10">
                  <c:v>0.110821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B2-49B0-9662-5F06CC2C23D8}"/>
            </c:ext>
          </c:extLst>
        </c:ser>
        <c:ser>
          <c:idx val="5"/>
          <c:order val="5"/>
          <c:tx>
            <c:strRef>
              <c:f>GR!$C$281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GR!$G$246:$Q$246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GR!$G$281:$Q$281</c:f>
              <c:numCache>
                <c:formatCode>0.00</c:formatCode>
                <c:ptCount val="11"/>
                <c:pt idx="0">
                  <c:v>1.051893</c:v>
                </c:pt>
                <c:pt idx="1">
                  <c:v>0.92591599999999996</c:v>
                </c:pt>
                <c:pt idx="2">
                  <c:v>1.0332319999999999</c:v>
                </c:pt>
                <c:pt idx="3">
                  <c:v>0.92206199999999994</c:v>
                </c:pt>
                <c:pt idx="4">
                  <c:v>0.79893599999999998</c:v>
                </c:pt>
                <c:pt idx="5">
                  <c:v>0.64304600000000012</c:v>
                </c:pt>
                <c:pt idx="6">
                  <c:v>0.76757300000000006</c:v>
                </c:pt>
                <c:pt idx="7">
                  <c:v>0.84110200000000002</c:v>
                </c:pt>
                <c:pt idx="8">
                  <c:v>0.91916699999999996</c:v>
                </c:pt>
                <c:pt idx="9">
                  <c:v>1.0094460000000001</c:v>
                </c:pt>
                <c:pt idx="10">
                  <c:v>1.0466929999999999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B2-49B0-9662-5F06CC2C23D8}"/>
            </c:ext>
          </c:extLst>
        </c:ser>
        <c:ser>
          <c:idx val="6"/>
          <c:order val="6"/>
          <c:tx>
            <c:strRef>
              <c:f>GR!$C$288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GR!$G$288:$Q$288</c:f>
              <c:numCache>
                <c:formatCode>0.00</c:formatCode>
                <c:ptCount val="11"/>
                <c:pt idx="0">
                  <c:v>7.5595999999999997E-2</c:v>
                </c:pt>
                <c:pt idx="1">
                  <c:v>7.5255000000000002E-2</c:v>
                </c:pt>
                <c:pt idx="2">
                  <c:v>7.0957999999999993E-2</c:v>
                </c:pt>
                <c:pt idx="3">
                  <c:v>6.6012000000000001E-2</c:v>
                </c:pt>
                <c:pt idx="4">
                  <c:v>7.4852000000000002E-2</c:v>
                </c:pt>
                <c:pt idx="5">
                  <c:v>6.9625999999999993E-2</c:v>
                </c:pt>
                <c:pt idx="6">
                  <c:v>6.8746000000000002E-2</c:v>
                </c:pt>
                <c:pt idx="7">
                  <c:v>6.9781999999999997E-2</c:v>
                </c:pt>
                <c:pt idx="8">
                  <c:v>6.6094E-2</c:v>
                </c:pt>
                <c:pt idx="9">
                  <c:v>5.8228000000000002E-2</c:v>
                </c:pt>
                <c:pt idx="10">
                  <c:v>5.4701E-2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B2-49B0-9662-5F06CC2C23D8}"/>
            </c:ext>
          </c:extLst>
        </c:ser>
        <c:ser>
          <c:idx val="7"/>
          <c:order val="7"/>
          <c:tx>
            <c:strRef>
              <c:f>GR!$C$289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B2-49B0-9662-5F06CC2C23D8}"/>
            </c:ext>
          </c:extLst>
        </c:ser>
        <c:ser>
          <c:idx val="8"/>
          <c:order val="8"/>
          <c:tx>
            <c:strRef>
              <c:f>GR!$C$290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GR!$G$246:$Q$246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GR!$G$290:$Q$290</c:f>
              <c:numCache>
                <c:formatCode>0.00</c:formatCode>
                <c:ptCount val="11"/>
                <c:pt idx="0">
                  <c:v>0.70549300000000004</c:v>
                </c:pt>
                <c:pt idx="1">
                  <c:v>0.74008200000000002</c:v>
                </c:pt>
                <c:pt idx="2">
                  <c:v>0.74397000000000002</c:v>
                </c:pt>
                <c:pt idx="3">
                  <c:v>0.73926800000000004</c:v>
                </c:pt>
                <c:pt idx="4">
                  <c:v>0.83329600000000004</c:v>
                </c:pt>
                <c:pt idx="5">
                  <c:v>0.95557300000000001</c:v>
                </c:pt>
                <c:pt idx="6">
                  <c:v>1.052495</c:v>
                </c:pt>
                <c:pt idx="7">
                  <c:v>1.1820970000000002</c:v>
                </c:pt>
                <c:pt idx="8">
                  <c:v>1.115543</c:v>
                </c:pt>
                <c:pt idx="9">
                  <c:v>1.0817839999999999</c:v>
                </c:pt>
                <c:pt idx="10">
                  <c:v>1.1930529999999999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B2-49B0-9662-5F06CC2C23D8}"/>
            </c:ext>
          </c:extLst>
        </c:ser>
        <c:ser>
          <c:idx val="9"/>
          <c:order val="9"/>
          <c:tx>
            <c:strRef>
              <c:f>GR!$C$293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GR!$G$293:$Q$293</c:f>
              <c:numCache>
                <c:formatCode>0.00</c:formatCode>
                <c:ptCount val="11"/>
                <c:pt idx="0">
                  <c:v>2.3972E-2</c:v>
                </c:pt>
                <c:pt idx="1">
                  <c:v>2.2630999999999998E-2</c:v>
                </c:pt>
                <c:pt idx="2">
                  <c:v>1.4880000000000001E-2</c:v>
                </c:pt>
                <c:pt idx="3">
                  <c:v>1.9458E-2</c:v>
                </c:pt>
                <c:pt idx="4">
                  <c:v>2.2279E-2</c:v>
                </c:pt>
                <c:pt idx="5">
                  <c:v>1.7285999999999999E-2</c:v>
                </c:pt>
                <c:pt idx="6">
                  <c:v>1.1844E-2</c:v>
                </c:pt>
                <c:pt idx="7">
                  <c:v>1.1650000000000001E-2</c:v>
                </c:pt>
                <c:pt idx="8">
                  <c:v>2.4306999999999999E-2</c:v>
                </c:pt>
                <c:pt idx="9">
                  <c:v>1.3677E-2</c:v>
                </c:pt>
                <c:pt idx="10">
                  <c:v>1.6163E-2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B2-49B0-9662-5F06CC2C23D8}"/>
            </c:ext>
          </c:extLst>
        </c:ser>
        <c:ser>
          <c:idx val="10"/>
          <c:order val="10"/>
          <c:tx>
            <c:strRef>
              <c:f>GR!$C$294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GR!$G$246:$Q$246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GR!$G$294:$Q$294</c:f>
              <c:numCache>
                <c:formatCode>0.00</c:formatCode>
                <c:ptCount val="11"/>
                <c:pt idx="0">
                  <c:v>6.522E-3</c:v>
                </c:pt>
                <c:pt idx="1">
                  <c:v>8.7060000000000002E-3</c:v>
                </c:pt>
                <c:pt idx="2">
                  <c:v>0.27268199999999998</c:v>
                </c:pt>
                <c:pt idx="3">
                  <c:v>2.8731E-2</c:v>
                </c:pt>
                <c:pt idx="4">
                  <c:v>2.3484999999999999E-2</c:v>
                </c:pt>
                <c:pt idx="5">
                  <c:v>4.6724000000000002E-2</c:v>
                </c:pt>
                <c:pt idx="6">
                  <c:v>4.1889000000000003E-2</c:v>
                </c:pt>
                <c:pt idx="7">
                  <c:v>3.6229999999999998E-2</c:v>
                </c:pt>
                <c:pt idx="8">
                  <c:v>3.2807999999999997E-2</c:v>
                </c:pt>
                <c:pt idx="9">
                  <c:v>3.2487000000000002E-2</c:v>
                </c:pt>
                <c:pt idx="10">
                  <c:v>3.2257000000000001E-2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B2-49B0-9662-5F06CC2C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2D-4A28-986C-054A3836D388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2D-4A28-986C-054A3836D388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2D-4A28-986C-054A3836D3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62-4C83-A134-440570AC855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62-4C83-A134-440570AC8554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2D-4A28-986C-054A3836D38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2D-4A28-986C-054A3836D388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F2D-4A28-986C-054A3836D38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F2D-4A28-986C-054A3836D388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F2D-4A28-986C-054A3836D38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F2D-4A28-986C-054A3836D3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F2D-4A28-986C-054A3836D388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F2D-4A28-986C-054A3836D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(GR!$C$247,GR!$C$268,GR!$C$273:$C$275,GR!$C$274:$C$275,GR!$C$281,GR!$C$288:$C$290,GR!$C$293:$C$294)</c15:sqref>
                  </c15:fullRef>
                </c:ext>
              </c:extLst>
              <c:f>(GR!$C$247,GR!$C$268,GR!$C$273,GR!$C$274:$C$275,GR!$C$281,GR!$C$288:$C$290,GR!$C$293:$C$294)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(GR!$D$247,GR!$D$268,GR!$D$273:$D$275,GR!$D$274:$D$275,GR!$D$281,GR!$D$288:$D$290,GR!$D$293:$D$294)</c15:sqref>
                  </c15:fullRef>
                </c:ext>
              </c:extLst>
              <c:f>(GR!$D$247,GR!$D$268,GR!$D$273,GR!$D$274:$D$275,GR!$D$281,GR!$D$288:$D$290,GR!$D$293:$D$294)</c:f>
              <c:numCache>
                <c:formatCode>General</c:formatCode>
                <c:ptCount val="11"/>
                <c:pt idx="0">
                  <c:v>37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14</c:v>
                </c:pt>
                <c:pt idx="9">
                  <c:v>1</c:v>
                </c:pt>
                <c:pt idx="10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GR!$D$274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GR!$D$275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FF2D-4A28-986C-054A3836D38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5B-43A3-8990-103B7879E7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5B-43A3-8990-103B7879E7EB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A5B-43A3-8990-103B7879E7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A5B-43A3-8990-103B7879E7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A5B-43A3-8990-103B7879E7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A5B-43A3-8990-103B7879E7EB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A5B-43A3-8990-103B7879E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HU!$C$16:$C$21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HU!$E$16:$E$21</c:f>
              <c:numCache>
                <c:formatCode>0%</c:formatCode>
                <c:ptCount val="6"/>
                <c:pt idx="0">
                  <c:v>0.21875</c:v>
                </c:pt>
                <c:pt idx="1">
                  <c:v>0.140625</c:v>
                </c:pt>
                <c:pt idx="2">
                  <c:v>1.5625E-2</c:v>
                </c:pt>
                <c:pt idx="3">
                  <c:v>0.28125</c:v>
                </c:pt>
                <c:pt idx="4">
                  <c:v>0.296875</c:v>
                </c:pt>
                <c:pt idx="5">
                  <c:v>4.6875E-2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5B-43A3-8990-103B7879E7E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A2-4AB7-B491-E5589FE6F85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A2-4AB7-B491-E5589FE6F85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A2-4AB7-B491-E5589FE6F853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BA2-4AB7-B491-E5589FE6F853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BA2-4AB7-B491-E5589FE6F853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A2-4AB7-B491-E5589FE6F853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A2-4AB7-B491-E5589FE6F853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A2-4AB7-B491-E5589FE6F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HU!$C$50:$C$54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HU!$E$50:$E$54</c:f>
              <c:numCache>
                <c:formatCode>0%</c:formatCode>
                <c:ptCount val="5"/>
                <c:pt idx="0">
                  <c:v>0.15625</c:v>
                </c:pt>
                <c:pt idx="1">
                  <c:v>0</c:v>
                </c:pt>
                <c:pt idx="2">
                  <c:v>0.265625</c:v>
                </c:pt>
                <c:pt idx="3">
                  <c:v>0.28125</c:v>
                </c:pt>
                <c:pt idx="4">
                  <c:v>0.296875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A2-4AB7-B491-E5589FE6F85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6A-4CCD-AEC7-0FDB14F03D74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6A-4CCD-AEC7-0FDB14F03D7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6A-4CCD-AEC7-0FDB14F03D7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6A-4CCD-AEC7-0FDB14F03D7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A6A-4CCD-AEC7-0FDB14F03D74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A6A-4CCD-AEC7-0FDB14F03D74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A6A-4CCD-AEC7-0FDB14F03D74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A6A-4CCD-AEC7-0FDB14F03D74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A6A-4CCD-AEC7-0FDB14F03D7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A6A-4CCD-AEC7-0FDB14F03D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(HU!$C$83:$C$84,HU!$C$88:$C$92,HU!$C$98)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(HU!$E$83:$E$84,HU!$E$88:$E$92,HU!$E$98)</c:f>
              <c:numCache>
                <c:formatCode>0%</c:formatCode>
                <c:ptCount val="8"/>
                <c:pt idx="0">
                  <c:v>0.15625</c:v>
                </c:pt>
                <c:pt idx="1">
                  <c:v>0.234375</c:v>
                </c:pt>
                <c:pt idx="2">
                  <c:v>0</c:v>
                </c:pt>
                <c:pt idx="3">
                  <c:v>3.125E-2</c:v>
                </c:pt>
                <c:pt idx="4">
                  <c:v>6.25E-2</c:v>
                </c:pt>
                <c:pt idx="5">
                  <c:v>0.125</c:v>
                </c:pt>
                <c:pt idx="6">
                  <c:v>0.34375</c:v>
                </c:pt>
                <c:pt idx="7">
                  <c:v>3.125E-2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A6A-4CCD-AEC7-0FDB14F03D7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HU!$C$16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HU!$G$15:$Q$15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HU!$G$16:$Q$16</c:f>
              <c:numCache>
                <c:formatCode>0.00</c:formatCode>
                <c:ptCount val="11"/>
                <c:pt idx="0">
                  <c:v>0.98163500000000004</c:v>
                </c:pt>
                <c:pt idx="1">
                  <c:v>0.71014600000000005</c:v>
                </c:pt>
                <c:pt idx="2">
                  <c:v>0.56315899999999997</c:v>
                </c:pt>
                <c:pt idx="3">
                  <c:v>0.50936300000000001</c:v>
                </c:pt>
                <c:pt idx="4">
                  <c:v>1.1770799999999999</c:v>
                </c:pt>
                <c:pt idx="5">
                  <c:v>1.119264</c:v>
                </c:pt>
                <c:pt idx="6">
                  <c:v>1.0468360000000001</c:v>
                </c:pt>
                <c:pt idx="7">
                  <c:v>1.09653</c:v>
                </c:pt>
                <c:pt idx="8">
                  <c:v>0.98152399999999995</c:v>
                </c:pt>
                <c:pt idx="9">
                  <c:v>0.98744100000000001</c:v>
                </c:pt>
                <c:pt idx="10">
                  <c:v>0.92691199999999996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1-4136-B60C-0B0E59D19BFF}"/>
            </c:ext>
          </c:extLst>
        </c:ser>
        <c:ser>
          <c:idx val="1"/>
          <c:order val="1"/>
          <c:tx>
            <c:strRef>
              <c:f>HU!$C$17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HU!$G$15:$Q$15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HU!$G$17:$Q$17</c:f>
              <c:numCache>
                <c:formatCode>0.00</c:formatCode>
                <c:ptCount val="11"/>
                <c:pt idx="0">
                  <c:v>1.525434</c:v>
                </c:pt>
                <c:pt idx="1">
                  <c:v>1.315083</c:v>
                </c:pt>
                <c:pt idx="2">
                  <c:v>1.3116760000000001</c:v>
                </c:pt>
                <c:pt idx="3">
                  <c:v>1.263771</c:v>
                </c:pt>
                <c:pt idx="4">
                  <c:v>1.181438</c:v>
                </c:pt>
                <c:pt idx="5">
                  <c:v>1.1176029999999999</c:v>
                </c:pt>
                <c:pt idx="6">
                  <c:v>1.4417960000000001</c:v>
                </c:pt>
                <c:pt idx="7">
                  <c:v>1.409613</c:v>
                </c:pt>
                <c:pt idx="8">
                  <c:v>1.390344</c:v>
                </c:pt>
                <c:pt idx="9">
                  <c:v>0.94077100000000002</c:v>
                </c:pt>
                <c:pt idx="10">
                  <c:v>0.88871900000000004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1-4136-B60C-0B0E59D19BFF}"/>
            </c:ext>
          </c:extLst>
        </c:ser>
        <c:ser>
          <c:idx val="2"/>
          <c:order val="2"/>
          <c:tx>
            <c:strRef>
              <c:f>HU!$C$18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HU!$G$15:$Q$15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HU!$G$18:$Q$18</c:f>
              <c:numCache>
                <c:formatCode>0.00</c:formatCode>
                <c:ptCount val="11"/>
                <c:pt idx="0">
                  <c:v>0.16353599999999999</c:v>
                </c:pt>
                <c:pt idx="1">
                  <c:v>0.151722</c:v>
                </c:pt>
                <c:pt idx="2">
                  <c:v>0.15982399999999999</c:v>
                </c:pt>
                <c:pt idx="3">
                  <c:v>0.139155</c:v>
                </c:pt>
                <c:pt idx="4">
                  <c:v>0.123667</c:v>
                </c:pt>
                <c:pt idx="5">
                  <c:v>0.12659200000000001</c:v>
                </c:pt>
                <c:pt idx="6">
                  <c:v>0.11464299999999999</c:v>
                </c:pt>
                <c:pt idx="7">
                  <c:v>9.6077999999999997E-2</c:v>
                </c:pt>
                <c:pt idx="8">
                  <c:v>9.1810000000000003E-2</c:v>
                </c:pt>
                <c:pt idx="9">
                  <c:v>9.1509999999999994E-2</c:v>
                </c:pt>
                <c:pt idx="10">
                  <c:v>8.6250999999999994E-2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A1-4136-B60C-0B0E59D19BFF}"/>
            </c:ext>
          </c:extLst>
        </c:ser>
        <c:ser>
          <c:idx val="3"/>
          <c:order val="3"/>
          <c:tx>
            <c:strRef>
              <c:f>HU!$C$19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HU!$G$15:$Q$15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HU!$G$19:$Q$19</c:f>
              <c:numCache>
                <c:formatCode>0.00</c:formatCode>
                <c:ptCount val="11"/>
                <c:pt idx="0">
                  <c:v>0.34228999999999998</c:v>
                </c:pt>
                <c:pt idx="1">
                  <c:v>0.36213000000000001</c:v>
                </c:pt>
                <c:pt idx="2">
                  <c:v>0.37881599999999999</c:v>
                </c:pt>
                <c:pt idx="3">
                  <c:v>0.290379</c:v>
                </c:pt>
                <c:pt idx="4">
                  <c:v>0.27333800000000003</c:v>
                </c:pt>
                <c:pt idx="5">
                  <c:v>0.36866399999999999</c:v>
                </c:pt>
                <c:pt idx="6">
                  <c:v>0.17918200000000001</c:v>
                </c:pt>
                <c:pt idx="7">
                  <c:v>0.17684</c:v>
                </c:pt>
                <c:pt idx="8">
                  <c:v>0.18842500000000001</c:v>
                </c:pt>
                <c:pt idx="9">
                  <c:v>0.20868400000000001</c:v>
                </c:pt>
                <c:pt idx="10">
                  <c:v>0.195961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A1-4136-B60C-0B0E59D19BFF}"/>
            </c:ext>
          </c:extLst>
        </c:ser>
        <c:ser>
          <c:idx val="4"/>
          <c:order val="4"/>
          <c:tx>
            <c:strRef>
              <c:f>HU!$C$20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HU!$G$15:$Q$15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HU!$G$20:$Q$20</c:f>
              <c:numCache>
                <c:formatCode>0.00</c:formatCode>
                <c:ptCount val="11"/>
                <c:pt idx="0">
                  <c:v>0.12805</c:v>
                </c:pt>
                <c:pt idx="1">
                  <c:v>0.111142</c:v>
                </c:pt>
                <c:pt idx="2">
                  <c:v>0.11518200000000001</c:v>
                </c:pt>
                <c:pt idx="3">
                  <c:v>0.116191</c:v>
                </c:pt>
                <c:pt idx="4">
                  <c:v>0.10664700000000001</c:v>
                </c:pt>
                <c:pt idx="5">
                  <c:v>1.1217E-2</c:v>
                </c:pt>
                <c:pt idx="6">
                  <c:v>7.5079999999999999E-3</c:v>
                </c:pt>
                <c:pt idx="7">
                  <c:v>1.0711999999999999E-2</c:v>
                </c:pt>
                <c:pt idx="8">
                  <c:v>3.0558999999999999E-2</c:v>
                </c:pt>
                <c:pt idx="9">
                  <c:v>7.6002E-2</c:v>
                </c:pt>
                <c:pt idx="10">
                  <c:v>1.3818E-2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A1-4136-B60C-0B0E59D19BFF}"/>
            </c:ext>
          </c:extLst>
        </c:ser>
        <c:ser>
          <c:idx val="5"/>
          <c:order val="5"/>
          <c:tx>
            <c:strRef>
              <c:f>HU!$C$21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HU!$G$15:$Q$15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HU!$G$21:$Q$21</c:f>
              <c:numCache>
                <c:formatCode>0.00</c:formatCode>
                <c:ptCount val="11"/>
                <c:pt idx="0">
                  <c:v>8.1416000000000002E-2</c:v>
                </c:pt>
                <c:pt idx="1">
                  <c:v>6.5606999999999999E-2</c:v>
                </c:pt>
                <c:pt idx="2">
                  <c:v>4.9489999999999999E-2</c:v>
                </c:pt>
                <c:pt idx="3">
                  <c:v>6.5299999999999997E-2</c:v>
                </c:pt>
                <c:pt idx="4">
                  <c:v>6.3145999999999994E-2</c:v>
                </c:pt>
                <c:pt idx="5">
                  <c:v>0.10843700000000001</c:v>
                </c:pt>
                <c:pt idx="6">
                  <c:v>6.8557000000000007E-2</c:v>
                </c:pt>
                <c:pt idx="7">
                  <c:v>5.1996000000000001E-2</c:v>
                </c:pt>
                <c:pt idx="8">
                  <c:v>4.6247999999999997E-2</c:v>
                </c:pt>
                <c:pt idx="9">
                  <c:v>4.7647000000000002E-2</c:v>
                </c:pt>
                <c:pt idx="10">
                  <c:v>4.0171999999999999E-2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A1-4136-B60C-0B0E59D19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HU!$C$50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HU!$G$15:$Q$15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HU!$G$50:$Q$50</c:f>
              <c:numCache>
                <c:formatCode>0.00</c:formatCode>
                <c:ptCount val="11"/>
                <c:pt idx="0">
                  <c:v>0.12966800000000001</c:v>
                </c:pt>
                <c:pt idx="1">
                  <c:v>0.1477</c:v>
                </c:pt>
                <c:pt idx="2">
                  <c:v>0.27777099999999999</c:v>
                </c:pt>
                <c:pt idx="3">
                  <c:v>0.290352</c:v>
                </c:pt>
                <c:pt idx="4">
                  <c:v>0.29084599999999999</c:v>
                </c:pt>
                <c:pt idx="5">
                  <c:v>0.29522300000000001</c:v>
                </c:pt>
                <c:pt idx="6">
                  <c:v>0.27325899999999997</c:v>
                </c:pt>
                <c:pt idx="7">
                  <c:v>0.261295</c:v>
                </c:pt>
                <c:pt idx="8">
                  <c:v>0.24337600000000001</c:v>
                </c:pt>
                <c:pt idx="9">
                  <c:v>0.24789</c:v>
                </c:pt>
                <c:pt idx="10">
                  <c:v>0.23133500000000001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6-447B-9549-54CAD91855B1}"/>
            </c:ext>
          </c:extLst>
        </c:ser>
        <c:ser>
          <c:idx val="4"/>
          <c:order val="1"/>
          <c:tx>
            <c:strRef>
              <c:f>HU!$C$51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HU!$G$51:$Q$51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6-447B-9549-54CAD91855B1}"/>
            </c:ext>
          </c:extLst>
        </c:ser>
        <c:ser>
          <c:idx val="1"/>
          <c:order val="2"/>
          <c:tx>
            <c:strRef>
              <c:f>HU!$C$52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HU!$G$15:$Q$15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HU!$G$52:$Q$52</c:f>
              <c:numCache>
                <c:formatCode>0.00</c:formatCode>
                <c:ptCount val="11"/>
                <c:pt idx="0">
                  <c:v>2.1929110000000001</c:v>
                </c:pt>
                <c:pt idx="1">
                  <c:v>1.8073650000000001</c:v>
                </c:pt>
                <c:pt idx="2">
                  <c:v>1.6317140000000001</c:v>
                </c:pt>
                <c:pt idx="3">
                  <c:v>1.6456390000000001</c:v>
                </c:pt>
                <c:pt idx="4">
                  <c:v>1.544502</c:v>
                </c:pt>
                <c:pt idx="5">
                  <c:v>1.582964</c:v>
                </c:pt>
                <c:pt idx="6">
                  <c:v>1.630063</c:v>
                </c:pt>
                <c:pt idx="7">
                  <c:v>1.6472690000000001</c:v>
                </c:pt>
                <c:pt idx="8">
                  <c:v>1.5363929999999999</c:v>
                </c:pt>
                <c:pt idx="9">
                  <c:v>1.1062350000000001</c:v>
                </c:pt>
                <c:pt idx="10">
                  <c:v>1.0400739999999999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6-447B-9549-54CAD91855B1}"/>
            </c:ext>
          </c:extLst>
        </c:ser>
        <c:ser>
          <c:idx val="2"/>
          <c:order val="3"/>
          <c:tx>
            <c:strRef>
              <c:f>HU!$C$53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HU!$G$15:$Q$15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HU!$G$53:$Q$53</c:f>
              <c:numCache>
                <c:formatCode>0.00</c:formatCode>
                <c:ptCount val="11"/>
                <c:pt idx="0">
                  <c:v>0.77173199999999997</c:v>
                </c:pt>
                <c:pt idx="1">
                  <c:v>0.64962299999999995</c:v>
                </c:pt>
                <c:pt idx="2">
                  <c:v>0.55347999999999997</c:v>
                </c:pt>
                <c:pt idx="3">
                  <c:v>0.33197700000000002</c:v>
                </c:pt>
                <c:pt idx="4">
                  <c:v>0.983321</c:v>
                </c:pt>
                <c:pt idx="5">
                  <c:v>0.96237300000000003</c:v>
                </c:pt>
                <c:pt idx="6">
                  <c:v>0.94769199999999998</c:v>
                </c:pt>
                <c:pt idx="7">
                  <c:v>0.92249300000000001</c:v>
                </c:pt>
                <c:pt idx="8">
                  <c:v>0.91858200000000001</c:v>
                </c:pt>
                <c:pt idx="9">
                  <c:v>0.92192799999999997</c:v>
                </c:pt>
                <c:pt idx="10">
                  <c:v>0.86660599999999999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6-447B-9549-54CAD91855B1}"/>
            </c:ext>
          </c:extLst>
        </c:ser>
        <c:ser>
          <c:idx val="3"/>
          <c:order val="4"/>
          <c:tx>
            <c:strRef>
              <c:f>HU!$C$54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HU!$G$15:$Q$15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HU!$G$54:$Q$54</c:f>
              <c:numCache>
                <c:formatCode>0.00</c:formatCode>
                <c:ptCount val="11"/>
                <c:pt idx="0">
                  <c:v>0.12805</c:v>
                </c:pt>
                <c:pt idx="1">
                  <c:v>0.111142</c:v>
                </c:pt>
                <c:pt idx="2">
                  <c:v>0.11518200000000001</c:v>
                </c:pt>
                <c:pt idx="3">
                  <c:v>0.116191</c:v>
                </c:pt>
                <c:pt idx="4">
                  <c:v>0.10664700000000001</c:v>
                </c:pt>
                <c:pt idx="5">
                  <c:v>1.1217E-2</c:v>
                </c:pt>
                <c:pt idx="6">
                  <c:v>7.5079999999999999E-3</c:v>
                </c:pt>
                <c:pt idx="7">
                  <c:v>1.0711999999999999E-2</c:v>
                </c:pt>
                <c:pt idx="8">
                  <c:v>3.0558999999999999E-2</c:v>
                </c:pt>
                <c:pt idx="9">
                  <c:v>7.6002E-2</c:v>
                </c:pt>
                <c:pt idx="10">
                  <c:v>1.3818E-2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6-447B-9549-54CAD918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HU!$C$84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HU!$G$84:$Q$84</c:f>
              <c:numCache>
                <c:formatCode>0.00</c:formatCode>
                <c:ptCount val="11"/>
                <c:pt idx="0">
                  <c:v>1.2903169999999999</c:v>
                </c:pt>
                <c:pt idx="1">
                  <c:v>1.0060559999999998</c:v>
                </c:pt>
                <c:pt idx="2">
                  <c:v>0.83305400000000007</c:v>
                </c:pt>
                <c:pt idx="3">
                  <c:v>0.70791800000000005</c:v>
                </c:pt>
                <c:pt idx="4">
                  <c:v>0.52886499999999992</c:v>
                </c:pt>
                <c:pt idx="5">
                  <c:v>0.63328700000000004</c:v>
                </c:pt>
                <c:pt idx="6">
                  <c:v>0.34086700000000003</c:v>
                </c:pt>
                <c:pt idx="7">
                  <c:v>0.39735399999999998</c:v>
                </c:pt>
                <c:pt idx="8">
                  <c:v>0.29223399999999999</c:v>
                </c:pt>
                <c:pt idx="9">
                  <c:v>0.31733</c:v>
                </c:pt>
                <c:pt idx="10">
                  <c:v>0.29185099999999997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F-4978-9742-BEF2AD9F5320}"/>
            </c:ext>
          </c:extLst>
        </c:ser>
        <c:ser>
          <c:idx val="2"/>
          <c:order val="1"/>
          <c:tx>
            <c:strRef>
              <c:f>HU!$C$88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HU!$G$82:$Q$82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F-4978-9742-BEF2AD9F5320}"/>
            </c:ext>
          </c:extLst>
        </c:ser>
        <c:ser>
          <c:idx val="3"/>
          <c:order val="2"/>
          <c:tx>
            <c:strRef>
              <c:f>HU!$C$89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HU!$G$82:$Q$82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HU!$G$89:$Q$89</c:f>
              <c:numCache>
                <c:formatCode>0.00</c:formatCode>
                <c:ptCount val="11"/>
                <c:pt idx="0">
                  <c:v>0.16406999999999999</c:v>
                </c:pt>
                <c:pt idx="1">
                  <c:v>0.152195</c:v>
                </c:pt>
                <c:pt idx="2">
                  <c:v>0.16029399999999999</c:v>
                </c:pt>
                <c:pt idx="3">
                  <c:v>0.13963100000000001</c:v>
                </c:pt>
                <c:pt idx="4">
                  <c:v>0.124152</c:v>
                </c:pt>
                <c:pt idx="5">
                  <c:v>0.12673999999999999</c:v>
                </c:pt>
                <c:pt idx="6">
                  <c:v>0.114648</c:v>
                </c:pt>
                <c:pt idx="7">
                  <c:v>9.6193000000000001E-2</c:v>
                </c:pt>
                <c:pt idx="8">
                  <c:v>9.2608999999999997E-2</c:v>
                </c:pt>
                <c:pt idx="9">
                  <c:v>9.1509999999999994E-2</c:v>
                </c:pt>
                <c:pt idx="10">
                  <c:v>8.6250999999999994E-2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5F-4978-9742-BEF2AD9F5320}"/>
            </c:ext>
          </c:extLst>
        </c:ser>
        <c:ser>
          <c:idx val="0"/>
          <c:order val="3"/>
          <c:tx>
            <c:strRef>
              <c:f>HU!$C$83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HU!$G$82:$Q$82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HU!$G$83:$Q$83</c:f>
              <c:numCache>
                <c:formatCode>0.00</c:formatCode>
                <c:ptCount val="11"/>
                <c:pt idx="0">
                  <c:v>1.636088</c:v>
                </c:pt>
                <c:pt idx="1">
                  <c:v>1.4102250000000001</c:v>
                </c:pt>
                <c:pt idx="2">
                  <c:v>1.4108579999999999</c:v>
                </c:pt>
                <c:pt idx="3">
                  <c:v>1.3645240000000001</c:v>
                </c:pt>
                <c:pt idx="4">
                  <c:v>1.274016</c:v>
                </c:pt>
                <c:pt idx="5">
                  <c:v>1.1246400000000001</c:v>
                </c:pt>
                <c:pt idx="6">
                  <c:v>1.4456290000000001</c:v>
                </c:pt>
                <c:pt idx="7">
                  <c:v>1.4157420000000001</c:v>
                </c:pt>
                <c:pt idx="8">
                  <c:v>1.411953</c:v>
                </c:pt>
                <c:pt idx="9">
                  <c:v>0.99369700000000005</c:v>
                </c:pt>
                <c:pt idx="10">
                  <c:v>0.89725600000000005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5F-4978-9742-BEF2AD9F5320}"/>
            </c:ext>
          </c:extLst>
        </c:ser>
        <c:ser>
          <c:idx val="5"/>
          <c:order val="4"/>
          <c:tx>
            <c:strRef>
              <c:f>HU!$C$91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HU!$G$91:$Q$91</c:f>
              <c:numCache>
                <c:formatCode>0.00</c:formatCode>
                <c:ptCount val="11"/>
                <c:pt idx="0">
                  <c:v>1.2696000000000001E-2</c:v>
                </c:pt>
                <c:pt idx="1">
                  <c:v>1.2702999999999999E-2</c:v>
                </c:pt>
                <c:pt idx="2">
                  <c:v>2.7673E-2</c:v>
                </c:pt>
                <c:pt idx="3">
                  <c:v>2.7890999999999999E-2</c:v>
                </c:pt>
                <c:pt idx="4">
                  <c:v>1.1675999999999999E-2</c:v>
                </c:pt>
                <c:pt idx="5">
                  <c:v>7.1900000000000002E-4</c:v>
                </c:pt>
                <c:pt idx="6">
                  <c:v>1.289E-3</c:v>
                </c:pt>
                <c:pt idx="7">
                  <c:v>8.8000000000000003E-4</c:v>
                </c:pt>
                <c:pt idx="8">
                  <c:v>8.1099999999999998E-4</c:v>
                </c:pt>
                <c:pt idx="9">
                  <c:v>9.2500000000000004E-4</c:v>
                </c:pt>
                <c:pt idx="10">
                  <c:v>5.2499999999999997E-4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5F-4978-9742-BEF2AD9F5320}"/>
            </c:ext>
          </c:extLst>
        </c:ser>
        <c:ser>
          <c:idx val="6"/>
          <c:order val="5"/>
          <c:tx>
            <c:strRef>
              <c:f>HU!$C$92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HU!$G$82:$Q$82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HU!$G$92:$Q$92</c:f>
              <c:numCache>
                <c:formatCode>0.00</c:formatCode>
                <c:ptCount val="11"/>
                <c:pt idx="0">
                  <c:v>9.4218999999999983E-2</c:v>
                </c:pt>
                <c:pt idx="1">
                  <c:v>0.113123</c:v>
                </c:pt>
                <c:pt idx="2">
                  <c:v>0.12479599999999999</c:v>
                </c:pt>
                <c:pt idx="3">
                  <c:v>0.12350699999999999</c:v>
                </c:pt>
                <c:pt idx="4">
                  <c:v>0.10909600000000001</c:v>
                </c:pt>
                <c:pt idx="5">
                  <c:v>0.1401</c:v>
                </c:pt>
                <c:pt idx="6">
                  <c:v>0.18001899999999998</c:v>
                </c:pt>
                <c:pt idx="7">
                  <c:v>0.17801700000000001</c:v>
                </c:pt>
                <c:pt idx="8">
                  <c:v>0.19202699999999998</c:v>
                </c:pt>
                <c:pt idx="9">
                  <c:v>0.22351199999999999</c:v>
                </c:pt>
                <c:pt idx="10">
                  <c:v>0.19933400000000001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5F-4978-9742-BEF2AD9F5320}"/>
            </c:ext>
          </c:extLst>
        </c:ser>
        <c:ser>
          <c:idx val="4"/>
          <c:order val="6"/>
          <c:tx>
            <c:strRef>
              <c:f>HU!$C$90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HU!$G$82:$Q$82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HU!$G$90:$Q$90</c:f>
              <c:numCache>
                <c:formatCode>0.00</c:formatCode>
                <c:ptCount val="11"/>
                <c:pt idx="0">
                  <c:v>2.4971E-2</c:v>
                </c:pt>
                <c:pt idx="1">
                  <c:v>2.1527999999999999E-2</c:v>
                </c:pt>
                <c:pt idx="2">
                  <c:v>2.1471999999999998E-2</c:v>
                </c:pt>
                <c:pt idx="3">
                  <c:v>2.0688000000000002E-2</c:v>
                </c:pt>
                <c:pt idx="4">
                  <c:v>0.87751100000000004</c:v>
                </c:pt>
                <c:pt idx="5">
                  <c:v>0.826291</c:v>
                </c:pt>
                <c:pt idx="6">
                  <c:v>0.77606999999999993</c:v>
                </c:pt>
                <c:pt idx="7">
                  <c:v>0.753583</c:v>
                </c:pt>
                <c:pt idx="8">
                  <c:v>0.73927599999999993</c:v>
                </c:pt>
                <c:pt idx="9">
                  <c:v>0.72508099999999998</c:v>
                </c:pt>
                <c:pt idx="10">
                  <c:v>0.676616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5F-4978-9742-BEF2AD9F5320}"/>
            </c:ext>
          </c:extLst>
        </c:ser>
        <c:ser>
          <c:idx val="7"/>
          <c:order val="7"/>
          <c:tx>
            <c:strRef>
              <c:f>HU!$C$98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5F-4978-9742-BEF2AD9F5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HU!$C$268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HU!$G$246:$Q$246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HU!$G$268:$Q$268</c:f>
              <c:numCache>
                <c:formatCode>0.00</c:formatCode>
                <c:ptCount val="11"/>
                <c:pt idx="0">
                  <c:v>9.1776999999999997E-2</c:v>
                </c:pt>
                <c:pt idx="1">
                  <c:v>9.6490999999999993E-2</c:v>
                </c:pt>
                <c:pt idx="2">
                  <c:v>9.8805000000000004E-2</c:v>
                </c:pt>
                <c:pt idx="3">
                  <c:v>0.101677</c:v>
                </c:pt>
                <c:pt idx="4">
                  <c:v>9.8135E-2</c:v>
                </c:pt>
                <c:pt idx="5">
                  <c:v>0.109641</c:v>
                </c:pt>
                <c:pt idx="6">
                  <c:v>0.17052999999999999</c:v>
                </c:pt>
                <c:pt idx="7">
                  <c:v>0.166962</c:v>
                </c:pt>
                <c:pt idx="8">
                  <c:v>0.16464999999999999</c:v>
                </c:pt>
                <c:pt idx="9">
                  <c:v>0.15956100000000001</c:v>
                </c:pt>
                <c:pt idx="10">
                  <c:v>0.15237000000000001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B1-4F7A-BCC8-3BB9AF53C510}"/>
            </c:ext>
          </c:extLst>
        </c:ser>
        <c:ser>
          <c:idx val="0"/>
          <c:order val="1"/>
          <c:tx>
            <c:strRef>
              <c:f>HU!$C$247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HU!$G$246:$Q$246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HU!$G$247:$Q$247</c:f>
              <c:numCache>
                <c:formatCode>0.00</c:formatCode>
                <c:ptCount val="11"/>
                <c:pt idx="0">
                  <c:v>0.65473400000000004</c:v>
                </c:pt>
                <c:pt idx="1">
                  <c:v>0.64297499999999996</c:v>
                </c:pt>
                <c:pt idx="2">
                  <c:v>0.67175699999999994</c:v>
                </c:pt>
                <c:pt idx="3">
                  <c:v>0.47284700000000002</c:v>
                </c:pt>
                <c:pt idx="4">
                  <c:v>0.355464</c:v>
                </c:pt>
                <c:pt idx="5">
                  <c:v>0.288381</c:v>
                </c:pt>
                <c:pt idx="6">
                  <c:v>0.31388699999999997</c:v>
                </c:pt>
                <c:pt idx="7">
                  <c:v>0.29033200000000003</c:v>
                </c:pt>
                <c:pt idx="8">
                  <c:v>0.31227300000000002</c:v>
                </c:pt>
                <c:pt idx="9">
                  <c:v>0.38273199999999996</c:v>
                </c:pt>
                <c:pt idx="10">
                  <c:v>0.30042999999999997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B1-4F7A-BCC8-3BB9AF53C510}"/>
            </c:ext>
          </c:extLst>
        </c:ser>
        <c:ser>
          <c:idx val="2"/>
          <c:order val="2"/>
          <c:tx>
            <c:strRef>
              <c:f>HU!$C$273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B1-4F7A-BCC8-3BB9AF53C510}"/>
            </c:ext>
          </c:extLst>
        </c:ser>
        <c:ser>
          <c:idx val="3"/>
          <c:order val="3"/>
          <c:tx>
            <c:strRef>
              <c:f>HU!$C$274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HU!$G$274:$Q$274</c:f>
              <c:numCache>
                <c:formatCode>0.00</c:formatCode>
                <c:ptCount val="11"/>
                <c:pt idx="0">
                  <c:v>8.1416000000000002E-2</c:v>
                </c:pt>
                <c:pt idx="1">
                  <c:v>6.5606999999999999E-2</c:v>
                </c:pt>
                <c:pt idx="2">
                  <c:v>4.9489999999999999E-2</c:v>
                </c:pt>
                <c:pt idx="3">
                  <c:v>6.5299999999999997E-2</c:v>
                </c:pt>
                <c:pt idx="4">
                  <c:v>6.3145999999999994E-2</c:v>
                </c:pt>
                <c:pt idx="5">
                  <c:v>0.10843700000000001</c:v>
                </c:pt>
                <c:pt idx="6">
                  <c:v>6.8557000000000007E-2</c:v>
                </c:pt>
                <c:pt idx="7">
                  <c:v>5.1996000000000001E-2</c:v>
                </c:pt>
                <c:pt idx="8">
                  <c:v>4.6247999999999997E-2</c:v>
                </c:pt>
                <c:pt idx="9">
                  <c:v>4.7647000000000002E-2</c:v>
                </c:pt>
                <c:pt idx="10">
                  <c:v>4.0171999999999999E-2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B1-4F7A-BCC8-3BB9AF53C510}"/>
            </c:ext>
          </c:extLst>
        </c:ser>
        <c:ser>
          <c:idx val="4"/>
          <c:order val="4"/>
          <c:tx>
            <c:strRef>
              <c:f>HU!$C$275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HU!$G$246:$Q$246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HU!$G$275:$Q$275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8.4000000000000003E-4</c:v>
                </c:pt>
                <c:pt idx="4">
                  <c:v>7.1599999999999995E-4</c:v>
                </c:pt>
                <c:pt idx="5">
                  <c:v>7.1900000000000002E-4</c:v>
                </c:pt>
                <c:pt idx="6">
                  <c:v>6.2200000000000005E-4</c:v>
                </c:pt>
                <c:pt idx="7">
                  <c:v>6.2100000000000002E-4</c:v>
                </c:pt>
                <c:pt idx="8">
                  <c:v>7.0399999999999998E-4</c:v>
                </c:pt>
                <c:pt idx="9">
                  <c:v>9.2500000000000004E-4</c:v>
                </c:pt>
                <c:pt idx="10">
                  <c:v>5.2499999999999997E-4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B1-4F7A-BCC8-3BB9AF53C510}"/>
            </c:ext>
          </c:extLst>
        </c:ser>
        <c:ser>
          <c:idx val="5"/>
          <c:order val="5"/>
          <c:tx>
            <c:strRef>
              <c:f>HU!$C$281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HU!$G$246:$Q$246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HU!$G$281:$Q$281</c:f>
              <c:numCache>
                <c:formatCode>0.00</c:formatCode>
                <c:ptCount val="11"/>
                <c:pt idx="0">
                  <c:v>3.7891000000000001E-2</c:v>
                </c:pt>
                <c:pt idx="1">
                  <c:v>3.3482999999999999E-2</c:v>
                </c:pt>
                <c:pt idx="2">
                  <c:v>3.9702999999999995E-2</c:v>
                </c:pt>
                <c:pt idx="3">
                  <c:v>3.7072999999999995E-2</c:v>
                </c:pt>
                <c:pt idx="4">
                  <c:v>6.0991999999999998E-2</c:v>
                </c:pt>
                <c:pt idx="5">
                  <c:v>6.9378999999999996E-2</c:v>
                </c:pt>
                <c:pt idx="6">
                  <c:v>7.2597999999999996E-2</c:v>
                </c:pt>
                <c:pt idx="7">
                  <c:v>6.2389E-2</c:v>
                </c:pt>
                <c:pt idx="8">
                  <c:v>4.8394E-2</c:v>
                </c:pt>
                <c:pt idx="9">
                  <c:v>5.5752999999999997E-2</c:v>
                </c:pt>
                <c:pt idx="10">
                  <c:v>5.0545999999999994E-2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B1-4F7A-BCC8-3BB9AF53C510}"/>
            </c:ext>
          </c:extLst>
        </c:ser>
        <c:ser>
          <c:idx val="6"/>
          <c:order val="6"/>
          <c:tx>
            <c:strRef>
              <c:f>HU!$C$288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HU!$G$246:$Q$246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B1-4F7A-BCC8-3BB9AF53C510}"/>
            </c:ext>
          </c:extLst>
        </c:ser>
        <c:ser>
          <c:idx val="7"/>
          <c:order val="7"/>
          <c:tx>
            <c:strRef>
              <c:f>HU!$C$289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HU!$G$246:$Q$246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HU!$G$289:$Q$289</c:f>
              <c:numCache>
                <c:formatCode>0.00</c:formatCode>
                <c:ptCount val="11"/>
                <c:pt idx="0">
                  <c:v>0.88424800000000003</c:v>
                </c:pt>
                <c:pt idx="1">
                  <c:v>0.76231199999999999</c:v>
                </c:pt>
                <c:pt idx="2">
                  <c:v>0.76033799999999996</c:v>
                </c:pt>
                <c:pt idx="3">
                  <c:v>0.73257000000000005</c:v>
                </c:pt>
                <c:pt idx="4">
                  <c:v>0.68484400000000001</c:v>
                </c:pt>
                <c:pt idx="5">
                  <c:v>0.647841</c:v>
                </c:pt>
                <c:pt idx="6">
                  <c:v>0.91307499999999997</c:v>
                </c:pt>
                <c:pt idx="7">
                  <c:v>0.892536</c:v>
                </c:pt>
                <c:pt idx="8">
                  <c:v>0.88012800000000002</c:v>
                </c:pt>
                <c:pt idx="9">
                  <c:v>0.790184</c:v>
                </c:pt>
                <c:pt idx="10">
                  <c:v>0.74494000000000005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B1-4F7A-BCC8-3BB9AF53C510}"/>
            </c:ext>
          </c:extLst>
        </c:ser>
        <c:ser>
          <c:idx val="8"/>
          <c:order val="8"/>
          <c:tx>
            <c:strRef>
              <c:f>HU!$C$290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HU!$G$246:$Q$246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HU!$G$290:$Q$290</c:f>
              <c:numCache>
                <c:formatCode>0.00</c:formatCode>
                <c:ptCount val="11"/>
                <c:pt idx="0">
                  <c:v>1.1415930000000001</c:v>
                </c:pt>
                <c:pt idx="1">
                  <c:v>0.81213500000000005</c:v>
                </c:pt>
                <c:pt idx="2">
                  <c:v>0.53442900000000004</c:v>
                </c:pt>
                <c:pt idx="3">
                  <c:v>0.458955</c:v>
                </c:pt>
                <c:pt idx="4">
                  <c:v>1.110547</c:v>
                </c:pt>
                <c:pt idx="5">
                  <c:v>1.0403929999999999</c:v>
                </c:pt>
                <c:pt idx="6">
                  <c:v>0.99391200000000002</c:v>
                </c:pt>
                <c:pt idx="7">
                  <c:v>1.056165</c:v>
                </c:pt>
                <c:pt idx="8">
                  <c:v>0.96111199999999997</c:v>
                </c:pt>
                <c:pt idx="9">
                  <c:v>0.81782500000000002</c:v>
                </c:pt>
                <c:pt idx="10">
                  <c:v>0.77100100000000005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B1-4F7A-BCC8-3BB9AF53C510}"/>
            </c:ext>
          </c:extLst>
        </c:ser>
        <c:ser>
          <c:idx val="9"/>
          <c:order val="9"/>
          <c:tx>
            <c:strRef>
              <c:f>HU!$C$293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HU!$G$246:$Q$246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HU!$G$293:$Q$293</c:f>
              <c:numCache>
                <c:formatCode>0.00</c:formatCode>
                <c:ptCount val="11"/>
                <c:pt idx="0">
                  <c:v>0.330702</c:v>
                </c:pt>
                <c:pt idx="1">
                  <c:v>0.28510099999999999</c:v>
                </c:pt>
                <c:pt idx="2">
                  <c:v>0.284362</c:v>
                </c:pt>
                <c:pt idx="3">
                  <c:v>0.27397700000000003</c:v>
                </c:pt>
                <c:pt idx="4">
                  <c:v>0.25612699999999999</c:v>
                </c:pt>
                <c:pt idx="5">
                  <c:v>0.242288</c:v>
                </c:pt>
                <c:pt idx="6">
                  <c:v>0.22562099999999999</c:v>
                </c:pt>
                <c:pt idx="7">
                  <c:v>0.22054599999999999</c:v>
                </c:pt>
                <c:pt idx="8">
                  <c:v>0.21747900000000001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B1-4F7A-BCC8-3BB9AF53C510}"/>
            </c:ext>
          </c:extLst>
        </c:ser>
        <c:ser>
          <c:idx val="10"/>
          <c:order val="10"/>
          <c:tx>
            <c:strRef>
              <c:f>HU!$C$294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HU!$G$294:$Q$294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B1-4F7A-BCC8-3BB9AF53C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'EU27'!$C$16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'EU27'!$G$15:$Q$15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'EU27'!$G$16:$Q$16</c:f>
              <c:numCache>
                <c:formatCode>0.00</c:formatCode>
                <c:ptCount val="11"/>
                <c:pt idx="0">
                  <c:v>45.323796999999999</c:v>
                </c:pt>
                <c:pt idx="1">
                  <c:v>43.721235</c:v>
                </c:pt>
                <c:pt idx="2">
                  <c:v>48.466031999999998</c:v>
                </c:pt>
                <c:pt idx="3">
                  <c:v>47.032743000000004</c:v>
                </c:pt>
                <c:pt idx="4">
                  <c:v>49.075434999999999</c:v>
                </c:pt>
                <c:pt idx="5">
                  <c:v>49.626331</c:v>
                </c:pt>
                <c:pt idx="6">
                  <c:v>49.141807</c:v>
                </c:pt>
                <c:pt idx="7">
                  <c:v>48.149797999999997</c:v>
                </c:pt>
                <c:pt idx="8">
                  <c:v>48.809873000000003</c:v>
                </c:pt>
                <c:pt idx="9">
                  <c:v>50.132140999999997</c:v>
                </c:pt>
                <c:pt idx="10">
                  <c:v>51.848515999999996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0-4289-A933-17FF0C9FE2D1}"/>
            </c:ext>
          </c:extLst>
        </c:ser>
        <c:ser>
          <c:idx val="1"/>
          <c:order val="1"/>
          <c:tx>
            <c:strRef>
              <c:f>'EU27'!$C$17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'EU27'!$G$15:$Q$15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'EU27'!$G$17:$Q$17</c:f>
              <c:numCache>
                <c:formatCode>0.00</c:formatCode>
                <c:ptCount val="11"/>
                <c:pt idx="0">
                  <c:v>6.8729959999999997</c:v>
                </c:pt>
                <c:pt idx="1">
                  <c:v>8.6525289999999995</c:v>
                </c:pt>
                <c:pt idx="2">
                  <c:v>9.5688270000000006</c:v>
                </c:pt>
                <c:pt idx="3">
                  <c:v>10.403665</c:v>
                </c:pt>
                <c:pt idx="4">
                  <c:v>10.031905</c:v>
                </c:pt>
                <c:pt idx="5">
                  <c:v>9.3122779999999992</c:v>
                </c:pt>
                <c:pt idx="6">
                  <c:v>10.862428</c:v>
                </c:pt>
                <c:pt idx="7">
                  <c:v>12.193281000000001</c:v>
                </c:pt>
                <c:pt idx="8">
                  <c:v>13.225587000000001</c:v>
                </c:pt>
                <c:pt idx="9">
                  <c:v>14.5532</c:v>
                </c:pt>
                <c:pt idx="10">
                  <c:v>14.735207000000001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0-4289-A933-17FF0C9FE2D1}"/>
            </c:ext>
          </c:extLst>
        </c:ser>
        <c:ser>
          <c:idx val="2"/>
          <c:order val="2"/>
          <c:tx>
            <c:strRef>
              <c:f>'EU27'!$C$18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'EU27'!$G$15:$Q$15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'EU27'!$G$18:$Q$18</c:f>
              <c:numCache>
                <c:formatCode>0.00</c:formatCode>
                <c:ptCount val="11"/>
                <c:pt idx="0">
                  <c:v>0.82620700000000002</c:v>
                </c:pt>
                <c:pt idx="1">
                  <c:v>0.84397999999999995</c:v>
                </c:pt>
                <c:pt idx="2">
                  <c:v>1.4894860000000001</c:v>
                </c:pt>
                <c:pt idx="3">
                  <c:v>1.2563169999999999</c:v>
                </c:pt>
                <c:pt idx="4">
                  <c:v>1.0967659999999999</c:v>
                </c:pt>
                <c:pt idx="5">
                  <c:v>1.245852</c:v>
                </c:pt>
                <c:pt idx="6">
                  <c:v>1.9058999999999999</c:v>
                </c:pt>
                <c:pt idx="7">
                  <c:v>1.6901550000000001</c:v>
                </c:pt>
                <c:pt idx="8">
                  <c:v>1.9644820000000001</c:v>
                </c:pt>
                <c:pt idx="9">
                  <c:v>1.83585</c:v>
                </c:pt>
                <c:pt idx="10">
                  <c:v>1.45095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0-4289-A933-17FF0C9FE2D1}"/>
            </c:ext>
          </c:extLst>
        </c:ser>
        <c:ser>
          <c:idx val="3"/>
          <c:order val="3"/>
          <c:tx>
            <c:strRef>
              <c:f>'EU27'!$C$19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'EU27'!$G$15:$Q$15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'EU27'!$G$19:$Q$19</c:f>
              <c:numCache>
                <c:formatCode>0.00</c:formatCode>
                <c:ptCount val="11"/>
                <c:pt idx="0">
                  <c:v>37.142001</c:v>
                </c:pt>
                <c:pt idx="1">
                  <c:v>41.36383</c:v>
                </c:pt>
                <c:pt idx="2">
                  <c:v>49.690705000000001</c:v>
                </c:pt>
                <c:pt idx="3">
                  <c:v>61.751525000000001</c:v>
                </c:pt>
                <c:pt idx="4">
                  <c:v>74.910807000000005</c:v>
                </c:pt>
                <c:pt idx="5">
                  <c:v>78.025711999999999</c:v>
                </c:pt>
                <c:pt idx="6">
                  <c:v>78.395452000000006</c:v>
                </c:pt>
                <c:pt idx="7">
                  <c:v>81.507228999999995</c:v>
                </c:pt>
                <c:pt idx="8">
                  <c:v>82.051005000000004</c:v>
                </c:pt>
                <c:pt idx="9">
                  <c:v>85.100426999999996</c:v>
                </c:pt>
                <c:pt idx="10">
                  <c:v>84.931078999999997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0-4289-A933-17FF0C9FE2D1}"/>
            </c:ext>
          </c:extLst>
        </c:ser>
        <c:ser>
          <c:idx val="4"/>
          <c:order val="4"/>
          <c:tx>
            <c:strRef>
              <c:f>'EU27'!$C$20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'EU27'!$G$15:$Q$15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'EU27'!$G$20:$Q$20</c:f>
              <c:numCache>
                <c:formatCode>0.00</c:formatCode>
                <c:ptCount val="11"/>
                <c:pt idx="0">
                  <c:v>3.4620860000000002</c:v>
                </c:pt>
                <c:pt idx="1">
                  <c:v>4.17042</c:v>
                </c:pt>
                <c:pt idx="2">
                  <c:v>4.7085049999999997</c:v>
                </c:pt>
                <c:pt idx="3">
                  <c:v>5.2265280000000001</c:v>
                </c:pt>
                <c:pt idx="4">
                  <c:v>5.1569609999999999</c:v>
                </c:pt>
                <c:pt idx="5">
                  <c:v>4.9909369999999997</c:v>
                </c:pt>
                <c:pt idx="6">
                  <c:v>5.6275139999999997</c:v>
                </c:pt>
                <c:pt idx="7">
                  <c:v>5.7247909999999997</c:v>
                </c:pt>
                <c:pt idx="8">
                  <c:v>5.3060479999999997</c:v>
                </c:pt>
                <c:pt idx="9">
                  <c:v>5.3999389999999998</c:v>
                </c:pt>
                <c:pt idx="10">
                  <c:v>4.5542689999999997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0-4289-A933-17FF0C9FE2D1}"/>
            </c:ext>
          </c:extLst>
        </c:ser>
        <c:ser>
          <c:idx val="5"/>
          <c:order val="5"/>
          <c:tx>
            <c:strRef>
              <c:f>'EU27'!$C$21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'EU27'!$G$15:$Q$15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'EU27'!$G$21:$Q$21</c:f>
              <c:numCache>
                <c:formatCode>0.00</c:formatCode>
                <c:ptCount val="11"/>
                <c:pt idx="0">
                  <c:v>1.6947270000000001</c:v>
                </c:pt>
                <c:pt idx="1">
                  <c:v>2.446504</c:v>
                </c:pt>
                <c:pt idx="2">
                  <c:v>2.5717379999999999</c:v>
                </c:pt>
                <c:pt idx="3">
                  <c:v>2.1458400000000002</c:v>
                </c:pt>
                <c:pt idx="4">
                  <c:v>1.5783700000000001</c:v>
                </c:pt>
                <c:pt idx="5">
                  <c:v>1.582249</c:v>
                </c:pt>
                <c:pt idx="6">
                  <c:v>1.554438</c:v>
                </c:pt>
                <c:pt idx="7">
                  <c:v>1.688876</c:v>
                </c:pt>
                <c:pt idx="8">
                  <c:v>1.608765</c:v>
                </c:pt>
                <c:pt idx="9">
                  <c:v>1.9165719999999999</c:v>
                </c:pt>
                <c:pt idx="10">
                  <c:v>1.8532709999999999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90-4289-A933-17FF0C9FE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8E-42D6-8979-78D112988DF7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8E-42D6-8979-78D112988DF7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8E-42D6-8979-78D112988D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206-4F1C-B30F-3170C9A3D8F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206-4F1C-B30F-3170C9A3D8F5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C8E-42D6-8979-78D112988DF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C8E-42D6-8979-78D112988DF7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C8E-42D6-8979-78D112988DF7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C8E-42D6-8979-78D112988DF7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C8E-42D6-8979-78D112988DF7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C8E-42D6-8979-78D112988DF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C8E-42D6-8979-78D112988DF7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C8E-42D6-8979-78D112988D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(HU!$C$247,HU!$C$268,HU!$C$273:$C$275,HU!$C$274:$C$275,HU!$C$281,HU!$C$288:$C$290,HU!$C$293:$C$294)</c15:sqref>
                  </c15:fullRef>
                </c:ext>
              </c:extLst>
              <c:f>(HU!$C$247,HU!$C$268,HU!$C$273,HU!$C$274:$C$275,HU!$C$281,HU!$C$288:$C$290,HU!$C$293:$C$294)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(HU!$D$247,HU!$D$268,HU!$D$273:$D$275,HU!$D$274:$D$275,HU!$D$281,HU!$D$288:$D$290,HU!$D$293:$D$294)</c15:sqref>
                  </c15:fullRef>
                </c:ext>
              </c:extLst>
              <c:f>(HU!$D$247,HU!$D$268,HU!$D$273,HU!$D$274:$D$275,HU!$D$281,HU!$D$288:$D$290,HU!$D$293:$D$294)</c:f>
              <c:numCache>
                <c:formatCode>General</c:formatCode>
                <c:ptCount val="11"/>
                <c:pt idx="0">
                  <c:v>37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0</c:v>
                </c:pt>
                <c:pt idx="7">
                  <c:v>2</c:v>
                </c:pt>
                <c:pt idx="8">
                  <c:v>8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HU!$D$274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HU!$D$275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2C8E-42D6-8979-78D112988DF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75-4B66-AA67-4FA17AD176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75-4B66-AA67-4FA17AD17663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75-4B66-AA67-4FA17AD1766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75-4B66-AA67-4FA17AD1766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75-4B66-AA67-4FA17AD1766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D75-4B66-AA67-4FA17AD17663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D75-4B66-AA67-4FA17AD176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IE!$C$16:$C$21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IE!$E$16:$E$21</c:f>
              <c:numCache>
                <c:formatCode>0%</c:formatCode>
                <c:ptCount val="6"/>
                <c:pt idx="0">
                  <c:v>0.19753086419753085</c:v>
                </c:pt>
                <c:pt idx="1">
                  <c:v>0.27160493827160492</c:v>
                </c:pt>
                <c:pt idx="2">
                  <c:v>2.4691358024691357E-2</c:v>
                </c:pt>
                <c:pt idx="3">
                  <c:v>0.27160493827160492</c:v>
                </c:pt>
                <c:pt idx="4">
                  <c:v>0.23456790123456789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75-4B66-AA67-4FA17AD1766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8-4046-B3B9-719AF930CB8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88-4046-B3B9-719AF930CB8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88-4046-B3B9-719AF930CB81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A88-4046-B3B9-719AF930CB81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A88-4046-B3B9-719AF930CB81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88-4046-B3B9-719AF930CB81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88-4046-B3B9-719AF930CB81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88-4046-B3B9-719AF930C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IE!$C$50:$C$54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IE!$E$50:$E$54</c:f>
              <c:numCache>
                <c:formatCode>0%</c:formatCode>
                <c:ptCount val="5"/>
                <c:pt idx="0">
                  <c:v>0.18518518518518517</c:v>
                </c:pt>
                <c:pt idx="1">
                  <c:v>0</c:v>
                </c:pt>
                <c:pt idx="2">
                  <c:v>0.4567901234567901</c:v>
                </c:pt>
                <c:pt idx="3">
                  <c:v>0.12345679012345678</c:v>
                </c:pt>
                <c:pt idx="4">
                  <c:v>0.23456790123456789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88-4046-B3B9-719AF930CB8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9C-4FDB-BA05-1582E04CC367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9C-4FDB-BA05-1582E04CC36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9C-4FDB-BA05-1582E04CC36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9C-4FDB-BA05-1582E04CC367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29C-4FDB-BA05-1582E04CC367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29C-4FDB-BA05-1582E04CC367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29C-4FDB-BA05-1582E04CC367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29C-4FDB-BA05-1582E04CC367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29C-4FDB-BA05-1582E04CC367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E29C-4FDB-BA05-1582E04CC3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(IE!$C$83:$C$84,IE!$C$88:$C$92,IE!$C$98)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(IE!$E$83:$E$84,IE!$E$88:$E$92,IE!$E$98)</c:f>
              <c:numCache>
                <c:formatCode>0%</c:formatCode>
                <c:ptCount val="8"/>
                <c:pt idx="0">
                  <c:v>0.2839506172839506</c:v>
                </c:pt>
                <c:pt idx="1">
                  <c:v>0.29629629629629628</c:v>
                </c:pt>
                <c:pt idx="2">
                  <c:v>2.4691358024691357E-2</c:v>
                </c:pt>
                <c:pt idx="3">
                  <c:v>1.2345679012345678E-2</c:v>
                </c:pt>
                <c:pt idx="4">
                  <c:v>4.9382716049382713E-2</c:v>
                </c:pt>
                <c:pt idx="5">
                  <c:v>7.407407407407407E-2</c:v>
                </c:pt>
                <c:pt idx="6">
                  <c:v>0.23456790123456789</c:v>
                </c:pt>
                <c:pt idx="7">
                  <c:v>2.4691358024691357E-2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9C-4FDB-BA05-1582E04CC36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IE!$C$16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IE!$G$15:$Q$15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IE!$G$16:$Q$16</c:f>
              <c:numCache>
                <c:formatCode>0.00</c:formatCode>
                <c:ptCount val="11"/>
                <c:pt idx="0">
                  <c:v>1.375796</c:v>
                </c:pt>
                <c:pt idx="1">
                  <c:v>1.3437140000000001</c:v>
                </c:pt>
                <c:pt idx="2">
                  <c:v>1.44255</c:v>
                </c:pt>
                <c:pt idx="3">
                  <c:v>1.489654</c:v>
                </c:pt>
                <c:pt idx="4">
                  <c:v>1.47376</c:v>
                </c:pt>
                <c:pt idx="5">
                  <c:v>1.4520040000000001</c:v>
                </c:pt>
                <c:pt idx="6">
                  <c:v>1.4035489999999999</c:v>
                </c:pt>
                <c:pt idx="7">
                  <c:v>1.264742</c:v>
                </c:pt>
                <c:pt idx="8">
                  <c:v>1.26437</c:v>
                </c:pt>
                <c:pt idx="9">
                  <c:v>1.1467160000000001</c:v>
                </c:pt>
                <c:pt idx="10">
                  <c:v>1.1530400000000001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1-4677-9668-6CF38E8B1FD1}"/>
            </c:ext>
          </c:extLst>
        </c:ser>
        <c:ser>
          <c:idx val="1"/>
          <c:order val="1"/>
          <c:tx>
            <c:strRef>
              <c:f>IE!$C$17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IE!$G$15:$Q$15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IE!$G$17:$Q$17</c:f>
              <c:numCache>
                <c:formatCode>0.00</c:formatCode>
                <c:ptCount val="11"/>
                <c:pt idx="0">
                  <c:v>1.7233999999999999E-2</c:v>
                </c:pt>
                <c:pt idx="1">
                  <c:v>3.8270999999999999E-2</c:v>
                </c:pt>
                <c:pt idx="2">
                  <c:v>0.11537600000000001</c:v>
                </c:pt>
                <c:pt idx="3">
                  <c:v>0.13212499999999999</c:v>
                </c:pt>
                <c:pt idx="4">
                  <c:v>8.1103999999999996E-2</c:v>
                </c:pt>
                <c:pt idx="5">
                  <c:v>6.6896999999999998E-2</c:v>
                </c:pt>
                <c:pt idx="6">
                  <c:v>7.5202000000000005E-2</c:v>
                </c:pt>
                <c:pt idx="7">
                  <c:v>6.6242999999999996E-2</c:v>
                </c:pt>
                <c:pt idx="8">
                  <c:v>6.4093999999999998E-2</c:v>
                </c:pt>
                <c:pt idx="9">
                  <c:v>6.2454999999999997E-2</c:v>
                </c:pt>
                <c:pt idx="10">
                  <c:v>7.6765E-2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1-4677-9668-6CF38E8B1FD1}"/>
            </c:ext>
          </c:extLst>
        </c:ser>
        <c:ser>
          <c:idx val="2"/>
          <c:order val="2"/>
          <c:tx>
            <c:strRef>
              <c:f>IE!$C$18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IE!$G$15:$Q$15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IE!$G$18:$Q$18</c:f>
              <c:numCache>
                <c:formatCode>0.00</c:formatCode>
                <c:ptCount val="11"/>
                <c:pt idx="0">
                  <c:v>6.5789999999999998E-3</c:v>
                </c:pt>
                <c:pt idx="1">
                  <c:v>6.9300000000000004E-3</c:v>
                </c:pt>
                <c:pt idx="2">
                  <c:v>7.8969999999999995E-3</c:v>
                </c:pt>
                <c:pt idx="3">
                  <c:v>5.228E-3</c:v>
                </c:pt>
                <c:pt idx="4">
                  <c:v>1.01E-4</c:v>
                </c:pt>
                <c:pt idx="5">
                  <c:v>9.0000000000000006E-5</c:v>
                </c:pt>
                <c:pt idx="6">
                  <c:v>1.1E-5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31-4677-9668-6CF38E8B1FD1}"/>
            </c:ext>
          </c:extLst>
        </c:ser>
        <c:ser>
          <c:idx val="3"/>
          <c:order val="3"/>
          <c:tx>
            <c:strRef>
              <c:f>IE!$C$19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IE!$G$15:$Q$15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IE!$G$19:$Q$19</c:f>
              <c:numCache>
                <c:formatCode>0.00</c:formatCode>
                <c:ptCount val="11"/>
                <c:pt idx="0">
                  <c:v>0.68546200000000002</c:v>
                </c:pt>
                <c:pt idx="1">
                  <c:v>0.98976500000000001</c:v>
                </c:pt>
                <c:pt idx="2">
                  <c:v>0.89760499999999999</c:v>
                </c:pt>
                <c:pt idx="3">
                  <c:v>0.91931499999999999</c:v>
                </c:pt>
                <c:pt idx="4">
                  <c:v>0.99222699999999997</c:v>
                </c:pt>
                <c:pt idx="5">
                  <c:v>1.1039669999999999</c:v>
                </c:pt>
                <c:pt idx="6">
                  <c:v>1.348417</c:v>
                </c:pt>
                <c:pt idx="7">
                  <c:v>1.3190440000000001</c:v>
                </c:pt>
                <c:pt idx="8">
                  <c:v>1.392242</c:v>
                </c:pt>
                <c:pt idx="9">
                  <c:v>1.324803</c:v>
                </c:pt>
                <c:pt idx="10">
                  <c:v>1.2678799999999999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31-4677-9668-6CF38E8B1FD1}"/>
            </c:ext>
          </c:extLst>
        </c:ser>
        <c:ser>
          <c:idx val="4"/>
          <c:order val="4"/>
          <c:tx>
            <c:strRef>
              <c:f>IE!$C$20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IE!$G$15:$Q$15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IE!$G$20:$Q$20</c:f>
              <c:numCache>
                <c:formatCode>0.00</c:formatCode>
                <c:ptCount val="11"/>
                <c:pt idx="0">
                  <c:v>8.8986999999999997E-2</c:v>
                </c:pt>
                <c:pt idx="1">
                  <c:v>8.2314999999999999E-2</c:v>
                </c:pt>
                <c:pt idx="2">
                  <c:v>5.3573000000000003E-2</c:v>
                </c:pt>
                <c:pt idx="3">
                  <c:v>3.1759000000000003E-2</c:v>
                </c:pt>
                <c:pt idx="4">
                  <c:v>4.8580999999999999E-2</c:v>
                </c:pt>
                <c:pt idx="5">
                  <c:v>3.7394999999999998E-2</c:v>
                </c:pt>
                <c:pt idx="6">
                  <c:v>3.9057000000000001E-2</c:v>
                </c:pt>
                <c:pt idx="7">
                  <c:v>9.2776999999999998E-2</c:v>
                </c:pt>
                <c:pt idx="8">
                  <c:v>2.3432000000000001E-2</c:v>
                </c:pt>
                <c:pt idx="9">
                  <c:v>2.3455E-2</c:v>
                </c:pt>
                <c:pt idx="10">
                  <c:v>2.3123000000000001E-2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31-4677-9668-6CF38E8B1FD1}"/>
            </c:ext>
          </c:extLst>
        </c:ser>
        <c:ser>
          <c:idx val="5"/>
          <c:order val="5"/>
          <c:tx>
            <c:strRef>
              <c:f>IE!$C$21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IE!$G$15:$Q$15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31-4677-9668-6CF38E8B1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IE!$C$50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IE!$G$15:$Q$15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IE!$G$50:$Q$50</c:f>
              <c:numCache>
                <c:formatCode>0.00</c:formatCode>
                <c:ptCount val="11"/>
                <c:pt idx="0">
                  <c:v>1.0176449999999999</c:v>
                </c:pt>
                <c:pt idx="1">
                  <c:v>0.90924000000000005</c:v>
                </c:pt>
                <c:pt idx="2">
                  <c:v>0.98727299999999996</c:v>
                </c:pt>
                <c:pt idx="3">
                  <c:v>1.0378909999999999</c:v>
                </c:pt>
                <c:pt idx="4">
                  <c:v>1.132115</c:v>
                </c:pt>
                <c:pt idx="5">
                  <c:v>1.2087840000000001</c:v>
                </c:pt>
                <c:pt idx="6">
                  <c:v>1.289388</c:v>
                </c:pt>
                <c:pt idx="7">
                  <c:v>1.1790069999999999</c:v>
                </c:pt>
                <c:pt idx="8">
                  <c:v>1.2136979999999999</c:v>
                </c:pt>
                <c:pt idx="9">
                  <c:v>1.1187229999999999</c:v>
                </c:pt>
                <c:pt idx="10">
                  <c:v>1.125248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B-4438-A10B-24351B2F9897}"/>
            </c:ext>
          </c:extLst>
        </c:ser>
        <c:ser>
          <c:idx val="4"/>
          <c:order val="1"/>
          <c:tx>
            <c:strRef>
              <c:f>IE!$C$51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IE!$G$51:$Q$51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B-4438-A10B-24351B2F9897}"/>
            </c:ext>
          </c:extLst>
        </c:ser>
        <c:ser>
          <c:idx val="1"/>
          <c:order val="2"/>
          <c:tx>
            <c:strRef>
              <c:f>IE!$C$52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IE!$G$15:$Q$15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IE!$G$52:$Q$52</c:f>
              <c:numCache>
                <c:formatCode>0.00</c:formatCode>
                <c:ptCount val="11"/>
                <c:pt idx="0">
                  <c:v>0.41414899999999999</c:v>
                </c:pt>
                <c:pt idx="1">
                  <c:v>0.498971</c:v>
                </c:pt>
                <c:pt idx="2">
                  <c:v>0.63825600000000005</c:v>
                </c:pt>
                <c:pt idx="3">
                  <c:v>0.71165599999999996</c:v>
                </c:pt>
                <c:pt idx="4">
                  <c:v>0.57386999999999999</c:v>
                </c:pt>
                <c:pt idx="5">
                  <c:v>0.54301900000000003</c:v>
                </c:pt>
                <c:pt idx="6">
                  <c:v>0.54342999999999997</c:v>
                </c:pt>
                <c:pt idx="7">
                  <c:v>0.510876</c:v>
                </c:pt>
                <c:pt idx="8">
                  <c:v>0.53865600000000002</c:v>
                </c:pt>
                <c:pt idx="9">
                  <c:v>0.468941</c:v>
                </c:pt>
                <c:pt idx="10">
                  <c:v>0.48025499999999999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B-4438-A10B-24351B2F9897}"/>
            </c:ext>
          </c:extLst>
        </c:ser>
        <c:ser>
          <c:idx val="2"/>
          <c:order val="3"/>
          <c:tx>
            <c:strRef>
              <c:f>IE!$C$53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IE!$G$15:$Q$15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IE!$G$53:$Q$53</c:f>
              <c:numCache>
                <c:formatCode>0.00</c:formatCode>
                <c:ptCount val="11"/>
                <c:pt idx="0">
                  <c:v>0.653277</c:v>
                </c:pt>
                <c:pt idx="1">
                  <c:v>0.97046900000000003</c:v>
                </c:pt>
                <c:pt idx="2">
                  <c:v>0.83789899999999995</c:v>
                </c:pt>
                <c:pt idx="3">
                  <c:v>0.79677500000000001</c:v>
                </c:pt>
                <c:pt idx="4">
                  <c:v>0.84120700000000004</c:v>
                </c:pt>
                <c:pt idx="5">
                  <c:v>0.87115500000000001</c:v>
                </c:pt>
                <c:pt idx="6">
                  <c:v>0.99436100000000005</c:v>
                </c:pt>
                <c:pt idx="7">
                  <c:v>0.96014600000000005</c:v>
                </c:pt>
                <c:pt idx="8">
                  <c:v>0.96835199999999999</c:v>
                </c:pt>
                <c:pt idx="9">
                  <c:v>0.94630999999999998</c:v>
                </c:pt>
                <c:pt idx="10">
                  <c:v>0.89218200000000003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B-4438-A10B-24351B2F9897}"/>
            </c:ext>
          </c:extLst>
        </c:ser>
        <c:ser>
          <c:idx val="3"/>
          <c:order val="4"/>
          <c:tx>
            <c:strRef>
              <c:f>IE!$C$54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IE!$G$15:$Q$15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IE!$G$54:$Q$54</c:f>
              <c:numCache>
                <c:formatCode>0.00</c:formatCode>
                <c:ptCount val="11"/>
                <c:pt idx="0">
                  <c:v>8.8986999999999997E-2</c:v>
                </c:pt>
                <c:pt idx="1">
                  <c:v>8.2314999999999999E-2</c:v>
                </c:pt>
                <c:pt idx="2">
                  <c:v>5.3573000000000003E-2</c:v>
                </c:pt>
                <c:pt idx="3">
                  <c:v>3.1759000000000003E-2</c:v>
                </c:pt>
                <c:pt idx="4">
                  <c:v>4.8580999999999999E-2</c:v>
                </c:pt>
                <c:pt idx="5">
                  <c:v>3.7394999999999998E-2</c:v>
                </c:pt>
                <c:pt idx="6">
                  <c:v>3.9057000000000001E-2</c:v>
                </c:pt>
                <c:pt idx="7">
                  <c:v>9.2776999999999998E-2</c:v>
                </c:pt>
                <c:pt idx="8">
                  <c:v>2.3432000000000001E-2</c:v>
                </c:pt>
                <c:pt idx="9">
                  <c:v>2.3455E-2</c:v>
                </c:pt>
                <c:pt idx="10">
                  <c:v>2.3123000000000001E-2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CB-4438-A10B-24351B2F9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IE!$C$84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IE!$G$84:$Q$84</c:f>
              <c:numCache>
                <c:formatCode>0.00</c:formatCode>
                <c:ptCount val="11"/>
                <c:pt idx="0">
                  <c:v>1.6522239999999999</c:v>
                </c:pt>
                <c:pt idx="1">
                  <c:v>1.8355360000000001</c:v>
                </c:pt>
                <c:pt idx="2">
                  <c:v>1.8614660000000001</c:v>
                </c:pt>
                <c:pt idx="3">
                  <c:v>1.9152180000000001</c:v>
                </c:pt>
                <c:pt idx="4">
                  <c:v>1.96801</c:v>
                </c:pt>
                <c:pt idx="5">
                  <c:v>2.0613320000000002</c:v>
                </c:pt>
                <c:pt idx="6">
                  <c:v>2.2557830000000001</c:v>
                </c:pt>
                <c:pt idx="7">
                  <c:v>2.050433</c:v>
                </c:pt>
                <c:pt idx="8">
                  <c:v>2.022977</c:v>
                </c:pt>
                <c:pt idx="9">
                  <c:v>1.825064</c:v>
                </c:pt>
                <c:pt idx="10">
                  <c:v>1.847729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6-4ABB-B86F-0D7A1A7C5CA6}"/>
            </c:ext>
          </c:extLst>
        </c:ser>
        <c:ser>
          <c:idx val="2"/>
          <c:order val="1"/>
          <c:tx>
            <c:strRef>
              <c:f>IE!$C$88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IE!$G$82:$Q$82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IE!$G$88:$Q$88</c:f>
              <c:numCache>
                <c:formatCode>0.00</c:formatCode>
                <c:ptCount val="11"/>
                <c:pt idx="0">
                  <c:v>0</c:v>
                </c:pt>
                <c:pt idx="1">
                  <c:v>1.8827E-2</c:v>
                </c:pt>
                <c:pt idx="2">
                  <c:v>5.4271E-2</c:v>
                </c:pt>
                <c:pt idx="3">
                  <c:v>7.0138000000000006E-2</c:v>
                </c:pt>
                <c:pt idx="4">
                  <c:v>3.4417000000000003E-2</c:v>
                </c:pt>
                <c:pt idx="5">
                  <c:v>1.5422E-2</c:v>
                </c:pt>
                <c:pt idx="6">
                  <c:v>1.1826E-2</c:v>
                </c:pt>
                <c:pt idx="7">
                  <c:v>1.6028000000000001E-2</c:v>
                </c:pt>
                <c:pt idx="8">
                  <c:v>1.9153E-2</c:v>
                </c:pt>
                <c:pt idx="9">
                  <c:v>1.6598999999999999E-2</c:v>
                </c:pt>
                <c:pt idx="10">
                  <c:v>1.7298000000000001E-2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6-4ABB-B86F-0D7A1A7C5CA6}"/>
            </c:ext>
          </c:extLst>
        </c:ser>
        <c:ser>
          <c:idx val="3"/>
          <c:order val="2"/>
          <c:tx>
            <c:strRef>
              <c:f>IE!$C$89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IE!$G$82:$Q$82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IE!$G$89:$Q$89</c:f>
              <c:numCache>
                <c:formatCode>0.00</c:formatCode>
                <c:ptCount val="11"/>
                <c:pt idx="0">
                  <c:v>6.4700000000000001E-4</c:v>
                </c:pt>
                <c:pt idx="1">
                  <c:v>8.2200000000000003E-4</c:v>
                </c:pt>
                <c:pt idx="2">
                  <c:v>0</c:v>
                </c:pt>
                <c:pt idx="3">
                  <c:v>4.37E-4</c:v>
                </c:pt>
                <c:pt idx="4">
                  <c:v>3.3300000000000002E-4</c:v>
                </c:pt>
                <c:pt idx="5">
                  <c:v>3.1599999999999998E-4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6-4ABB-B86F-0D7A1A7C5CA6}"/>
            </c:ext>
          </c:extLst>
        </c:ser>
        <c:ser>
          <c:idx val="0"/>
          <c:order val="3"/>
          <c:tx>
            <c:strRef>
              <c:f>IE!$C$83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IE!$G$82:$Q$82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IE!$G$83:$Q$83</c:f>
              <c:numCache>
                <c:formatCode>0.00</c:formatCode>
                <c:ptCount val="11"/>
                <c:pt idx="0">
                  <c:v>6.7884E-2</c:v>
                </c:pt>
                <c:pt idx="1">
                  <c:v>6.6156000000000006E-2</c:v>
                </c:pt>
                <c:pt idx="2">
                  <c:v>0.105795</c:v>
                </c:pt>
                <c:pt idx="3">
                  <c:v>7.8764000000000001E-2</c:v>
                </c:pt>
                <c:pt idx="4">
                  <c:v>8.3405000000000007E-2</c:v>
                </c:pt>
                <c:pt idx="5">
                  <c:v>6.5988000000000005E-2</c:v>
                </c:pt>
                <c:pt idx="6">
                  <c:v>7.9551999999999998E-2</c:v>
                </c:pt>
                <c:pt idx="7">
                  <c:v>9.0949000000000002E-2</c:v>
                </c:pt>
                <c:pt idx="8">
                  <c:v>5.6866E-2</c:v>
                </c:pt>
                <c:pt idx="9">
                  <c:v>5.9235999999999997E-2</c:v>
                </c:pt>
                <c:pt idx="10">
                  <c:v>7.2811000000000001E-2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6-4ABB-B86F-0D7A1A7C5CA6}"/>
            </c:ext>
          </c:extLst>
        </c:ser>
        <c:ser>
          <c:idx val="5"/>
          <c:order val="4"/>
          <c:tx>
            <c:strRef>
              <c:f>IE!$C$91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IE!$G$91:$Q$91</c:f>
              <c:numCache>
                <c:formatCode>0.00</c:formatCode>
                <c:ptCount val="11"/>
                <c:pt idx="0">
                  <c:v>3.1571000000000002E-2</c:v>
                </c:pt>
                <c:pt idx="1">
                  <c:v>1.1115E-2</c:v>
                </c:pt>
                <c:pt idx="2">
                  <c:v>9.7790000000000012E-3</c:v>
                </c:pt>
                <c:pt idx="3">
                  <c:v>9.3460000000000001E-3</c:v>
                </c:pt>
                <c:pt idx="4">
                  <c:v>5.5749999999999992E-3</c:v>
                </c:pt>
                <c:pt idx="5">
                  <c:v>5.7819999999999998E-3</c:v>
                </c:pt>
                <c:pt idx="6">
                  <c:v>7.1110000000000001E-3</c:v>
                </c:pt>
                <c:pt idx="7">
                  <c:v>2.3591000000000001E-2</c:v>
                </c:pt>
                <c:pt idx="8">
                  <c:v>3.346E-3</c:v>
                </c:pt>
                <c:pt idx="9">
                  <c:v>4.1390000000000003E-3</c:v>
                </c:pt>
                <c:pt idx="10">
                  <c:v>4.6420000000000003E-3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56-4ABB-B86F-0D7A1A7C5CA6}"/>
            </c:ext>
          </c:extLst>
        </c:ser>
        <c:ser>
          <c:idx val="6"/>
          <c:order val="5"/>
          <c:tx>
            <c:strRef>
              <c:f>IE!$C$92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IE!$G$82:$Q$82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IE!$G$92:$Q$92</c:f>
              <c:numCache>
                <c:formatCode>0.00</c:formatCode>
                <c:ptCount val="11"/>
                <c:pt idx="0">
                  <c:v>5.8459999999999998E-2</c:v>
                </c:pt>
                <c:pt idx="1">
                  <c:v>0.140096</c:v>
                </c:pt>
                <c:pt idx="2">
                  <c:v>8.5486999999999994E-2</c:v>
                </c:pt>
                <c:pt idx="3">
                  <c:v>7.5916999999999998E-2</c:v>
                </c:pt>
                <c:pt idx="4">
                  <c:v>5.9685999999999996E-2</c:v>
                </c:pt>
                <c:pt idx="5">
                  <c:v>8.1675999999999999E-2</c:v>
                </c:pt>
                <c:pt idx="6">
                  <c:v>8.4591E-2</c:v>
                </c:pt>
                <c:pt idx="7">
                  <c:v>0.162212</c:v>
                </c:pt>
                <c:pt idx="8">
                  <c:v>0.28114600000000001</c:v>
                </c:pt>
                <c:pt idx="9">
                  <c:v>0.32719799999999999</c:v>
                </c:pt>
                <c:pt idx="10">
                  <c:v>0.26548300000000002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56-4ABB-B86F-0D7A1A7C5CA6}"/>
            </c:ext>
          </c:extLst>
        </c:ser>
        <c:ser>
          <c:idx val="4"/>
          <c:order val="6"/>
          <c:tx>
            <c:strRef>
              <c:f>IE!$C$90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IE!$G$82:$Q$82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IE!$G$90:$Q$90</c:f>
              <c:numCache>
                <c:formatCode>0.00</c:formatCode>
                <c:ptCount val="11"/>
                <c:pt idx="0">
                  <c:v>0.36327200000000004</c:v>
                </c:pt>
                <c:pt idx="1">
                  <c:v>0.38844299999999998</c:v>
                </c:pt>
                <c:pt idx="2">
                  <c:v>0.40002899999999997</c:v>
                </c:pt>
                <c:pt idx="3">
                  <c:v>0.42808099999999999</c:v>
                </c:pt>
                <c:pt idx="4">
                  <c:v>0.44434699999999999</c:v>
                </c:pt>
                <c:pt idx="5">
                  <c:v>0.42974499999999999</c:v>
                </c:pt>
                <c:pt idx="6">
                  <c:v>0.427373</c:v>
                </c:pt>
                <c:pt idx="7">
                  <c:v>0.39959299999999998</c:v>
                </c:pt>
                <c:pt idx="8">
                  <c:v>0.36042000000000002</c:v>
                </c:pt>
                <c:pt idx="9">
                  <c:v>0.32519300000000001</c:v>
                </c:pt>
                <c:pt idx="10">
                  <c:v>0.31284500000000004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56-4ABB-B86F-0D7A1A7C5CA6}"/>
            </c:ext>
          </c:extLst>
        </c:ser>
        <c:ser>
          <c:idx val="7"/>
          <c:order val="7"/>
          <c:tx>
            <c:strRef>
              <c:f>IE!$C$98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1.74E-4</c:v>
                </c:pt>
                <c:pt idx="3">
                  <c:v>1.8000000000000001E-4</c:v>
                </c:pt>
                <c:pt idx="4">
                  <c:v>0</c:v>
                </c:pt>
                <c:pt idx="5">
                  <c:v>9.2E-5</c:v>
                </c:pt>
                <c:pt idx="6">
                  <c:v>0</c:v>
                </c:pt>
                <c:pt idx="7">
                  <c:v>0</c:v>
                </c:pt>
                <c:pt idx="8">
                  <c:v>2.3000000000000001E-4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56-4ABB-B86F-0D7A1A7C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IE!$C$268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IE!$G$246:$Q$246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IE!$G$268:$Q$268</c:f>
              <c:numCache>
                <c:formatCode>0.00</c:formatCode>
                <c:ptCount val="11"/>
                <c:pt idx="0">
                  <c:v>0.60294100000000006</c:v>
                </c:pt>
                <c:pt idx="1">
                  <c:v>0.55157500000000004</c:v>
                </c:pt>
                <c:pt idx="2">
                  <c:v>0.54911699999999997</c:v>
                </c:pt>
                <c:pt idx="3">
                  <c:v>0.52695400000000003</c:v>
                </c:pt>
                <c:pt idx="4">
                  <c:v>0.53010099999999993</c:v>
                </c:pt>
                <c:pt idx="5">
                  <c:v>0.513934</c:v>
                </c:pt>
                <c:pt idx="6">
                  <c:v>0.47249999999999998</c:v>
                </c:pt>
                <c:pt idx="7">
                  <c:v>0.446158</c:v>
                </c:pt>
                <c:pt idx="8">
                  <c:v>0.46349899999999999</c:v>
                </c:pt>
                <c:pt idx="9">
                  <c:v>0.42614299999999999</c:v>
                </c:pt>
                <c:pt idx="10">
                  <c:v>0.43507499999999999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E-4268-9DC5-EE879C361155}"/>
            </c:ext>
          </c:extLst>
        </c:ser>
        <c:ser>
          <c:idx val="0"/>
          <c:order val="1"/>
          <c:tx>
            <c:strRef>
              <c:f>IE!$C$247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IE!$G$246:$Q$246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IE!$G$247:$Q$247</c:f>
              <c:numCache>
                <c:formatCode>0.00</c:formatCode>
                <c:ptCount val="11"/>
                <c:pt idx="0">
                  <c:v>0.777277</c:v>
                </c:pt>
                <c:pt idx="1">
                  <c:v>1.0021330000000002</c:v>
                </c:pt>
                <c:pt idx="2">
                  <c:v>0.92786800000000003</c:v>
                </c:pt>
                <c:pt idx="3">
                  <c:v>0.93488099999999996</c:v>
                </c:pt>
                <c:pt idx="4">
                  <c:v>1.039363</c:v>
                </c:pt>
                <c:pt idx="5">
                  <c:v>1.1324209999999999</c:v>
                </c:pt>
                <c:pt idx="6">
                  <c:v>1.3964799999999999</c:v>
                </c:pt>
                <c:pt idx="7">
                  <c:v>1.4087430000000001</c:v>
                </c:pt>
                <c:pt idx="8">
                  <c:v>1.410882</c:v>
                </c:pt>
                <c:pt idx="9">
                  <c:v>1.343431</c:v>
                </c:pt>
                <c:pt idx="10">
                  <c:v>1.296468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E-4268-9DC5-EE879C361155}"/>
            </c:ext>
          </c:extLst>
        </c:ser>
        <c:ser>
          <c:idx val="2"/>
          <c:order val="2"/>
          <c:tx>
            <c:strRef>
              <c:f>IE!$C$273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3E-4268-9DC5-EE879C361155}"/>
            </c:ext>
          </c:extLst>
        </c:ser>
        <c:ser>
          <c:idx val="3"/>
          <c:order val="3"/>
          <c:tx>
            <c:strRef>
              <c:f>IE!$C$274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3E-4268-9DC5-EE879C361155}"/>
            </c:ext>
          </c:extLst>
        </c:ser>
        <c:ser>
          <c:idx val="4"/>
          <c:order val="4"/>
          <c:tx>
            <c:strRef>
              <c:f>IE!$C$275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IE!$G$246:$Q$246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IE!$G$275:$Q$275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3E-4268-9DC5-EE879C361155}"/>
            </c:ext>
          </c:extLst>
        </c:ser>
        <c:ser>
          <c:idx val="5"/>
          <c:order val="5"/>
          <c:tx>
            <c:strRef>
              <c:f>IE!$C$281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IE!$G$246:$Q$246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IE!$G$281:$Q$281</c:f>
              <c:numCache>
                <c:formatCode>0.00</c:formatCode>
                <c:ptCount val="11"/>
                <c:pt idx="0">
                  <c:v>6.0051999999999994E-2</c:v>
                </c:pt>
                <c:pt idx="1">
                  <c:v>5.7430000000000002E-2</c:v>
                </c:pt>
                <c:pt idx="2">
                  <c:v>6.7715999999999998E-2</c:v>
                </c:pt>
                <c:pt idx="3">
                  <c:v>5.3023999999999995E-2</c:v>
                </c:pt>
                <c:pt idx="4">
                  <c:v>5.5454000000000003E-2</c:v>
                </c:pt>
                <c:pt idx="5">
                  <c:v>6.881799999999999E-2</c:v>
                </c:pt>
                <c:pt idx="6">
                  <c:v>8.7934000000000012E-2</c:v>
                </c:pt>
                <c:pt idx="7">
                  <c:v>8.4601999999999997E-2</c:v>
                </c:pt>
                <c:pt idx="8">
                  <c:v>8.2998999999999989E-2</c:v>
                </c:pt>
                <c:pt idx="9">
                  <c:v>7.0505999999999999E-2</c:v>
                </c:pt>
                <c:pt idx="10">
                  <c:v>7.7100000000000002E-2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3E-4268-9DC5-EE879C361155}"/>
            </c:ext>
          </c:extLst>
        </c:ser>
        <c:ser>
          <c:idx val="6"/>
          <c:order val="6"/>
          <c:tx>
            <c:strRef>
              <c:f>IE!$C$288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IE!$G$246:$Q$246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3E-4268-9DC5-EE879C361155}"/>
            </c:ext>
          </c:extLst>
        </c:ser>
        <c:ser>
          <c:idx val="7"/>
          <c:order val="7"/>
          <c:tx>
            <c:strRef>
              <c:f>IE!$C$289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IE!$G$246:$Q$246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IE!$G$289:$Q$289</c:f>
              <c:numCache>
                <c:formatCode>0.00</c:formatCode>
                <c:ptCount val="11"/>
                <c:pt idx="0">
                  <c:v>7.7320000000000002E-3</c:v>
                </c:pt>
                <c:pt idx="1">
                  <c:v>1.0004000000000001E-2</c:v>
                </c:pt>
                <c:pt idx="2">
                  <c:v>3.846E-3</c:v>
                </c:pt>
                <c:pt idx="3">
                  <c:v>1.6983999999999999E-2</c:v>
                </c:pt>
                <c:pt idx="4">
                  <c:v>1.5821999999999999E-2</c:v>
                </c:pt>
                <c:pt idx="5">
                  <c:v>4.4809999999999997E-3</c:v>
                </c:pt>
                <c:pt idx="6">
                  <c:v>2.3059999999999999E-3</c:v>
                </c:pt>
                <c:pt idx="7">
                  <c:v>2.0639999999999999E-3</c:v>
                </c:pt>
                <c:pt idx="8">
                  <c:v>2.1700000000000001E-3</c:v>
                </c:pt>
                <c:pt idx="9">
                  <c:v>4.6179999999999997E-3</c:v>
                </c:pt>
                <c:pt idx="10">
                  <c:v>5.1510000000000002E-3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3E-4268-9DC5-EE879C361155}"/>
            </c:ext>
          </c:extLst>
        </c:ser>
        <c:ser>
          <c:idx val="8"/>
          <c:order val="8"/>
          <c:tx>
            <c:strRef>
              <c:f>IE!$C$290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IE!$G$246:$Q$246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IE!$G$290:$Q$290</c:f>
              <c:numCache>
                <c:formatCode>0.00</c:formatCode>
                <c:ptCount val="11"/>
                <c:pt idx="0">
                  <c:v>0.72392400000000001</c:v>
                </c:pt>
                <c:pt idx="1">
                  <c:v>0.76577499999999998</c:v>
                </c:pt>
                <c:pt idx="2">
                  <c:v>0.9385969999999999</c:v>
                </c:pt>
                <c:pt idx="3">
                  <c:v>1.029703</c:v>
                </c:pt>
                <c:pt idx="4">
                  <c:v>0.9536389999999999</c:v>
                </c:pt>
                <c:pt idx="5">
                  <c:v>0.93148200000000003</c:v>
                </c:pt>
                <c:pt idx="6">
                  <c:v>0.91517400000000004</c:v>
                </c:pt>
                <c:pt idx="7">
                  <c:v>0.79705899999999996</c:v>
                </c:pt>
                <c:pt idx="8">
                  <c:v>0.77672199999999991</c:v>
                </c:pt>
                <c:pt idx="9">
                  <c:v>0.69969100000000006</c:v>
                </c:pt>
                <c:pt idx="10">
                  <c:v>0.69508300000000001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3E-4268-9DC5-EE879C361155}"/>
            </c:ext>
          </c:extLst>
        </c:ser>
        <c:ser>
          <c:idx val="9"/>
          <c:order val="9"/>
          <c:tx>
            <c:strRef>
              <c:f>IE!$C$293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IE!$G$246:$Q$246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IE!$G$293:$Q$293</c:f>
              <c:numCache>
                <c:formatCode>0.00</c:formatCode>
                <c:ptCount val="11"/>
                <c:pt idx="0">
                  <c:v>1.238E-3</c:v>
                </c:pt>
                <c:pt idx="1">
                  <c:v>6.0150000000000004E-3</c:v>
                </c:pt>
                <c:pt idx="2">
                  <c:v>5.0500000000000002E-4</c:v>
                </c:pt>
                <c:pt idx="3">
                  <c:v>1.17E-4</c:v>
                </c:pt>
                <c:pt idx="4">
                  <c:v>1.3999999999999999E-4</c:v>
                </c:pt>
                <c:pt idx="5">
                  <c:v>3.88E-4</c:v>
                </c:pt>
                <c:pt idx="6">
                  <c:v>7.7899999999999996E-4</c:v>
                </c:pt>
                <c:pt idx="7">
                  <c:v>8.8599999999999996E-4</c:v>
                </c:pt>
                <c:pt idx="8">
                  <c:v>8.8900000000000003E-4</c:v>
                </c:pt>
                <c:pt idx="9">
                  <c:v>5.7879999999999997E-3</c:v>
                </c:pt>
                <c:pt idx="10">
                  <c:v>1.2761E-2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3E-4268-9DC5-EE879C361155}"/>
            </c:ext>
          </c:extLst>
        </c:ser>
        <c:ser>
          <c:idx val="10"/>
          <c:order val="10"/>
          <c:tx>
            <c:strRef>
              <c:f>IE!$C$294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IE!$G$294:$Q$294</c:f>
              <c:numCache>
                <c:formatCode>0.00</c:formatCode>
                <c:ptCount val="11"/>
                <c:pt idx="0">
                  <c:v>8.9400000000000005E-4</c:v>
                </c:pt>
                <c:pt idx="1">
                  <c:v>6.8062999999999999E-2</c:v>
                </c:pt>
                <c:pt idx="2">
                  <c:v>2.9352E-2</c:v>
                </c:pt>
                <c:pt idx="3">
                  <c:v>1.6417999999999999E-2</c:v>
                </c:pt>
                <c:pt idx="4">
                  <c:v>1.2539999999999999E-3</c:v>
                </c:pt>
                <c:pt idx="5">
                  <c:v>8.829E-3</c:v>
                </c:pt>
                <c:pt idx="6">
                  <c:v>-8.9370000000000005E-3</c:v>
                </c:pt>
                <c:pt idx="7">
                  <c:v>3.2940000000000001E-3</c:v>
                </c:pt>
                <c:pt idx="8">
                  <c:v>6.9769999999999997E-3</c:v>
                </c:pt>
                <c:pt idx="9">
                  <c:v>7.2519999999999998E-3</c:v>
                </c:pt>
                <c:pt idx="10">
                  <c:v>-8.3000000000000001E-4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3E-4268-9DC5-EE879C36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7C5-420E-B6B0-A9CDB3E2338E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7C5-420E-B6B0-A9CDB3E2338E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7C5-420E-B6B0-A9CDB3E233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B1-4039-A571-8FC8456D9D2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B1-4039-A571-8FC8456D9D24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7C5-420E-B6B0-A9CDB3E2338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7C5-420E-B6B0-A9CDB3E2338E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7C5-420E-B6B0-A9CDB3E2338E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7C5-420E-B6B0-A9CDB3E2338E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7C5-420E-B6B0-A9CDB3E2338E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7C5-420E-B6B0-A9CDB3E2338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C5-420E-B6B0-A9CDB3E2338E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C5-420E-B6B0-A9CDB3E23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(IE!$C$247,IE!$C$268,IE!$C$273:$C$275,IE!$C$274:$C$275,IE!$C$281,IE!$C$288:$C$290,IE!$C$293:$C$294)</c15:sqref>
                  </c15:fullRef>
                </c:ext>
              </c:extLst>
              <c:f>(IE!$C$247,IE!$C$268,IE!$C$273,IE!$C$274:$C$275,IE!$C$281,IE!$C$288:$C$290,IE!$C$293:$C$294)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(IE!$D$247,IE!$D$268,IE!$D$273:$D$275,IE!$D$274:$D$275,IE!$D$281,IE!$D$288:$D$290,IE!$D$293:$D$294)</c15:sqref>
                  </c15:fullRef>
                </c:ext>
              </c:extLst>
              <c:f>(IE!$D$247,IE!$D$268,IE!$D$273,IE!$D$274:$D$275,IE!$D$281,IE!$D$288:$D$290,IE!$D$293:$D$294)</c:f>
              <c:numCache>
                <c:formatCode>General</c:formatCode>
                <c:ptCount val="11"/>
                <c:pt idx="0">
                  <c:v>41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5</c:v>
                </c:pt>
                <c:pt idx="8">
                  <c:v>16</c:v>
                </c:pt>
                <c:pt idx="9">
                  <c:v>5</c:v>
                </c:pt>
                <c:pt idx="10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IE!$D$274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IE!$D$275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07C5-420E-B6B0-A9CDB3E2338E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24-4A20-8B63-56B13672E0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724-4A20-8B63-56B13672E008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724-4A20-8B63-56B13672E0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724-4A20-8B63-56B13672E00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724-4A20-8B63-56B13672E00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724-4A20-8B63-56B13672E008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724-4A20-8B63-56B13672E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IT!$C$16:$C$21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IT!$E$16:$E$21</c:f>
              <c:numCache>
                <c:formatCode>0%</c:formatCode>
                <c:ptCount val="6"/>
                <c:pt idx="0">
                  <c:v>0.312</c:v>
                </c:pt>
                <c:pt idx="1">
                  <c:v>7.1999999999999995E-2</c:v>
                </c:pt>
                <c:pt idx="2">
                  <c:v>1.6E-2</c:v>
                </c:pt>
                <c:pt idx="3">
                  <c:v>0.44800000000000001</c:v>
                </c:pt>
                <c:pt idx="4">
                  <c:v>0.152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24-4A20-8B63-56B13672E00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'EU27'!$C$50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'EU27'!$G$15:$Q$15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'EU27'!$G$50:$Q$50</c:f>
              <c:numCache>
                <c:formatCode>0.00</c:formatCode>
                <c:ptCount val="11"/>
                <c:pt idx="0">
                  <c:v>49.169817000000002</c:v>
                </c:pt>
                <c:pt idx="1">
                  <c:v>48.534553000000002</c:v>
                </c:pt>
                <c:pt idx="2">
                  <c:v>53.016933999999999</c:v>
                </c:pt>
                <c:pt idx="3">
                  <c:v>51.847653999999999</c:v>
                </c:pt>
                <c:pt idx="4">
                  <c:v>53.451546</c:v>
                </c:pt>
                <c:pt idx="5">
                  <c:v>52.518709000000001</c:v>
                </c:pt>
                <c:pt idx="6">
                  <c:v>51.920948000000003</c:v>
                </c:pt>
                <c:pt idx="7">
                  <c:v>51.924456999999997</c:v>
                </c:pt>
                <c:pt idx="8">
                  <c:v>53.007916999999999</c:v>
                </c:pt>
                <c:pt idx="9">
                  <c:v>54.793787000000002</c:v>
                </c:pt>
                <c:pt idx="10">
                  <c:v>57.324041000000001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C-45D1-B8EC-6F2838721762}"/>
            </c:ext>
          </c:extLst>
        </c:ser>
        <c:ser>
          <c:idx val="4"/>
          <c:order val="1"/>
          <c:tx>
            <c:strRef>
              <c:f>'EU27'!$C$51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'EU27'!$G$51:$Q$51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C-45D1-B8EC-6F2838721762}"/>
            </c:ext>
          </c:extLst>
        </c:ser>
        <c:ser>
          <c:idx val="1"/>
          <c:order val="2"/>
          <c:tx>
            <c:strRef>
              <c:f>'EU27'!$C$52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'EU27'!$G$15:$Q$15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'EU27'!$G$52:$Q$52</c:f>
              <c:numCache>
                <c:formatCode>0.00</c:formatCode>
                <c:ptCount val="11"/>
                <c:pt idx="0">
                  <c:v>9.1919830000000005</c:v>
                </c:pt>
                <c:pt idx="1">
                  <c:v>11.103837</c:v>
                </c:pt>
                <c:pt idx="2">
                  <c:v>12.055012</c:v>
                </c:pt>
                <c:pt idx="3">
                  <c:v>12.226203</c:v>
                </c:pt>
                <c:pt idx="4">
                  <c:v>11.395619999999999</c:v>
                </c:pt>
                <c:pt idx="5">
                  <c:v>11.140869</c:v>
                </c:pt>
                <c:pt idx="6">
                  <c:v>13.44591</c:v>
                </c:pt>
                <c:pt idx="7">
                  <c:v>13.164027000000001</c:v>
                </c:pt>
                <c:pt idx="8">
                  <c:v>13.883426999999999</c:v>
                </c:pt>
                <c:pt idx="9">
                  <c:v>14.497978</c:v>
                </c:pt>
                <c:pt idx="10">
                  <c:v>14.981617999999999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AC-45D1-B8EC-6F2838721762}"/>
            </c:ext>
          </c:extLst>
        </c:ser>
        <c:ser>
          <c:idx val="2"/>
          <c:order val="3"/>
          <c:tx>
            <c:strRef>
              <c:f>'EU27'!$C$53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'EU27'!$G$15:$Q$15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'EU27'!$G$53:$Q$53</c:f>
              <c:numCache>
                <c:formatCode>0.00</c:formatCode>
                <c:ptCount val="11"/>
                <c:pt idx="0">
                  <c:v>33.498058999999998</c:v>
                </c:pt>
                <c:pt idx="1">
                  <c:v>37.389820999999998</c:v>
                </c:pt>
                <c:pt idx="2">
                  <c:v>46.714973999999998</c:v>
                </c:pt>
                <c:pt idx="3">
                  <c:v>58.520792999999998</c:v>
                </c:pt>
                <c:pt idx="4">
                  <c:v>71.926736000000005</c:v>
                </c:pt>
                <c:pt idx="5">
                  <c:v>76.184773000000007</c:v>
                </c:pt>
                <c:pt idx="6">
                  <c:v>76.557647000000003</c:v>
                </c:pt>
                <c:pt idx="7">
                  <c:v>80.255761000000007</c:v>
                </c:pt>
                <c:pt idx="8">
                  <c:v>80.881345999999994</c:v>
                </c:pt>
                <c:pt idx="9">
                  <c:v>84.374617000000001</c:v>
                </c:pt>
                <c:pt idx="10">
                  <c:v>82.641740999999996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AC-45D1-B8EC-6F2838721762}"/>
            </c:ext>
          </c:extLst>
        </c:ser>
        <c:ser>
          <c:idx val="3"/>
          <c:order val="4"/>
          <c:tx>
            <c:strRef>
              <c:f>'EU27'!$C$54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'EU27'!$G$15:$Q$15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'EU27'!$G$54:$Q$54</c:f>
              <c:numCache>
                <c:formatCode>0.00</c:formatCode>
                <c:ptCount val="11"/>
                <c:pt idx="0">
                  <c:v>3.4619550000000001</c:v>
                </c:pt>
                <c:pt idx="1">
                  <c:v>4.1702870000000001</c:v>
                </c:pt>
                <c:pt idx="2">
                  <c:v>4.7083729999999999</c:v>
                </c:pt>
                <c:pt idx="3">
                  <c:v>5.2219680000000004</c:v>
                </c:pt>
                <c:pt idx="4">
                  <c:v>5.0763420000000004</c:v>
                </c:pt>
                <c:pt idx="5">
                  <c:v>4.9390080000000003</c:v>
                </c:pt>
                <c:pt idx="6">
                  <c:v>5.563034</c:v>
                </c:pt>
                <c:pt idx="7">
                  <c:v>5.6098850000000002</c:v>
                </c:pt>
                <c:pt idx="8">
                  <c:v>5.1930699999999996</c:v>
                </c:pt>
                <c:pt idx="9">
                  <c:v>5.2717470000000004</c:v>
                </c:pt>
                <c:pt idx="10">
                  <c:v>4.4258920000000002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AC-45D1-B8EC-6F2838721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26-48B9-9A79-170C6A7FC23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26-48B9-9A79-170C6A7FC23B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26-48B9-9A79-170C6A7FC23B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26-48B9-9A79-170C6A7FC23B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F26-48B9-9A79-170C6A7FC23B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26-48B9-9A79-170C6A7FC23B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6-48B9-9A79-170C6A7FC23B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26-48B9-9A79-170C6A7FC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IT!$C$50:$C$54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IT!$E$50:$E$54</c:f>
              <c:numCache>
                <c:formatCode>0%</c:formatCode>
                <c:ptCount val="5"/>
                <c:pt idx="0">
                  <c:v>0.33600000000000002</c:v>
                </c:pt>
                <c:pt idx="1">
                  <c:v>0</c:v>
                </c:pt>
                <c:pt idx="2">
                  <c:v>0.04</c:v>
                </c:pt>
                <c:pt idx="3">
                  <c:v>0.47199999999999998</c:v>
                </c:pt>
                <c:pt idx="4">
                  <c:v>0.152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26-48B9-9A79-170C6A7FC23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E6-474D-BAF4-0320E8744D8C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E6-474D-BAF4-0320E8744D8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E6-474D-BAF4-0320E8744D8C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1E6-474D-BAF4-0320E8744D8C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1E6-474D-BAF4-0320E8744D8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1E6-474D-BAF4-0320E8744D8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1E6-474D-BAF4-0320E8744D8C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1E6-474D-BAF4-0320E8744D8C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1E6-474D-BAF4-0320E8744D8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1E6-474D-BAF4-0320E8744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(IT!$C$83:$C$84,IT!$C$88:$C$92,IT!$C$98)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(IT!$E$83:$E$84,IT!$E$88:$E$92,IT!$E$98)</c:f>
              <c:numCache>
                <c:formatCode>0%</c:formatCode>
                <c:ptCount val="8"/>
                <c:pt idx="0">
                  <c:v>4.8000000000000001E-2</c:v>
                </c:pt>
                <c:pt idx="1">
                  <c:v>0.32</c:v>
                </c:pt>
                <c:pt idx="2">
                  <c:v>8.0000000000000002E-3</c:v>
                </c:pt>
                <c:pt idx="3">
                  <c:v>2.4E-2</c:v>
                </c:pt>
                <c:pt idx="4">
                  <c:v>0.104</c:v>
                </c:pt>
                <c:pt idx="5">
                  <c:v>0.04</c:v>
                </c:pt>
                <c:pt idx="6">
                  <c:v>0.44</c:v>
                </c:pt>
                <c:pt idx="7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1E6-474D-BAF4-0320E8744D8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IT!$C$16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IT!$G$15:$Q$15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IT!$G$16:$Q$16</c:f>
              <c:numCache>
                <c:formatCode>0.00</c:formatCode>
                <c:ptCount val="11"/>
                <c:pt idx="0">
                  <c:v>7.3176079999999999</c:v>
                </c:pt>
                <c:pt idx="1">
                  <c:v>7.1490010000000002</c:v>
                </c:pt>
                <c:pt idx="2">
                  <c:v>7.8052869999999999</c:v>
                </c:pt>
                <c:pt idx="3">
                  <c:v>7.3511749999999996</c:v>
                </c:pt>
                <c:pt idx="4">
                  <c:v>8.4756959999999992</c:v>
                </c:pt>
                <c:pt idx="5">
                  <c:v>9.4095150000000007</c:v>
                </c:pt>
                <c:pt idx="6">
                  <c:v>9.1702619999999992</c:v>
                </c:pt>
                <c:pt idx="7">
                  <c:v>8.8972280000000001</c:v>
                </c:pt>
                <c:pt idx="8">
                  <c:v>8.105658</c:v>
                </c:pt>
                <c:pt idx="9">
                  <c:v>8.7407789999999999</c:v>
                </c:pt>
                <c:pt idx="10">
                  <c:v>9.2148979999999998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1-4150-AACA-3B9D5E8B4A28}"/>
            </c:ext>
          </c:extLst>
        </c:ser>
        <c:ser>
          <c:idx val="1"/>
          <c:order val="1"/>
          <c:tx>
            <c:strRef>
              <c:f>IT!$C$17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IT!$G$15:$Q$15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IT!$G$17:$Q$17</c:f>
              <c:numCache>
                <c:formatCode>0.00</c:formatCode>
                <c:ptCount val="11"/>
                <c:pt idx="0">
                  <c:v>7.0345000000000005E-2</c:v>
                </c:pt>
                <c:pt idx="1">
                  <c:v>0.235455</c:v>
                </c:pt>
                <c:pt idx="2">
                  <c:v>0.35587999999999997</c:v>
                </c:pt>
                <c:pt idx="3">
                  <c:v>0.89485300000000001</c:v>
                </c:pt>
                <c:pt idx="4">
                  <c:v>1.159869</c:v>
                </c:pt>
                <c:pt idx="5">
                  <c:v>1.5796669999999999</c:v>
                </c:pt>
                <c:pt idx="6">
                  <c:v>1.767882</c:v>
                </c:pt>
                <c:pt idx="7">
                  <c:v>2.4553319999999998</c:v>
                </c:pt>
                <c:pt idx="8">
                  <c:v>2.704132</c:v>
                </c:pt>
                <c:pt idx="9">
                  <c:v>3.9015270000000002</c:v>
                </c:pt>
                <c:pt idx="10">
                  <c:v>3.0601950000000002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1-4150-AACA-3B9D5E8B4A28}"/>
            </c:ext>
          </c:extLst>
        </c:ser>
        <c:ser>
          <c:idx val="2"/>
          <c:order val="2"/>
          <c:tx>
            <c:strRef>
              <c:f>IT!$C$18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IT!$G$15:$Q$15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IT!$G$18:$Q$18</c:f>
              <c:numCache>
                <c:formatCode>0.00</c:formatCode>
                <c:ptCount val="11"/>
                <c:pt idx="0">
                  <c:v>0.34936899999999999</c:v>
                </c:pt>
                <c:pt idx="1">
                  <c:v>0.35663699999999998</c:v>
                </c:pt>
                <c:pt idx="2">
                  <c:v>0.49997599999999998</c:v>
                </c:pt>
                <c:pt idx="3">
                  <c:v>0.311998</c:v>
                </c:pt>
                <c:pt idx="4">
                  <c:v>0.19526199999999999</c:v>
                </c:pt>
                <c:pt idx="5">
                  <c:v>0.24010699999999999</c:v>
                </c:pt>
                <c:pt idx="6">
                  <c:v>0.38425999999999999</c:v>
                </c:pt>
                <c:pt idx="7">
                  <c:v>0.68938999999999995</c:v>
                </c:pt>
                <c:pt idx="8">
                  <c:v>0.62069399999999997</c:v>
                </c:pt>
                <c:pt idx="9">
                  <c:v>0.23792099999999999</c:v>
                </c:pt>
                <c:pt idx="10">
                  <c:v>0.11799999999999999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61-4150-AACA-3B9D5E8B4A28}"/>
            </c:ext>
          </c:extLst>
        </c:ser>
        <c:ser>
          <c:idx val="3"/>
          <c:order val="3"/>
          <c:tx>
            <c:strRef>
              <c:f>IT!$C$19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IT!$G$15:$Q$15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IT!$G$19:$Q$19</c:f>
              <c:numCache>
                <c:formatCode>0.00</c:formatCode>
                <c:ptCount val="11"/>
                <c:pt idx="0">
                  <c:v>7.1159600000000003</c:v>
                </c:pt>
                <c:pt idx="1">
                  <c:v>6.5904930000000004</c:v>
                </c:pt>
                <c:pt idx="2">
                  <c:v>7.6318890000000001</c:v>
                </c:pt>
                <c:pt idx="3">
                  <c:v>11.589077</c:v>
                </c:pt>
                <c:pt idx="4">
                  <c:v>14.881424000000001</c:v>
                </c:pt>
                <c:pt idx="5">
                  <c:v>15.039161</c:v>
                </c:pt>
                <c:pt idx="6">
                  <c:v>15.764414</c:v>
                </c:pt>
                <c:pt idx="7">
                  <c:v>15.541774</c:v>
                </c:pt>
                <c:pt idx="8">
                  <c:v>16.397907</c:v>
                </c:pt>
                <c:pt idx="9">
                  <c:v>14.496549999999999</c:v>
                </c:pt>
                <c:pt idx="10">
                  <c:v>13.41527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61-4150-AACA-3B9D5E8B4A28}"/>
            </c:ext>
          </c:extLst>
        </c:ser>
        <c:ser>
          <c:idx val="4"/>
          <c:order val="4"/>
          <c:tx>
            <c:strRef>
              <c:f>IT!$C$20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IT!$G$15:$Q$15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IT!$G$20:$Q$20</c:f>
              <c:numCache>
                <c:formatCode>0.00</c:formatCode>
                <c:ptCount val="11"/>
                <c:pt idx="0">
                  <c:v>0.48124800000000001</c:v>
                </c:pt>
                <c:pt idx="1">
                  <c:v>0.41505599999999998</c:v>
                </c:pt>
                <c:pt idx="2">
                  <c:v>0.55723800000000001</c:v>
                </c:pt>
                <c:pt idx="3">
                  <c:v>0.68377200000000005</c:v>
                </c:pt>
                <c:pt idx="4">
                  <c:v>0.71730700000000003</c:v>
                </c:pt>
                <c:pt idx="5">
                  <c:v>0.65342900000000004</c:v>
                </c:pt>
                <c:pt idx="6">
                  <c:v>0.75226899999999997</c:v>
                </c:pt>
                <c:pt idx="7">
                  <c:v>0.60241100000000003</c:v>
                </c:pt>
                <c:pt idx="8">
                  <c:v>0.49306499999999998</c:v>
                </c:pt>
                <c:pt idx="9">
                  <c:v>0.49954300000000001</c:v>
                </c:pt>
                <c:pt idx="10">
                  <c:v>0.51530399999999998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61-4150-AACA-3B9D5E8B4A28}"/>
            </c:ext>
          </c:extLst>
        </c:ser>
        <c:ser>
          <c:idx val="5"/>
          <c:order val="5"/>
          <c:tx>
            <c:strRef>
              <c:f>IT!$C$21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IT!$G$15:$Q$15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61-4150-AACA-3B9D5E8B4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IT!$C$50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IT!$G$15:$Q$15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IT!$G$50:$Q$50</c:f>
              <c:numCache>
                <c:formatCode>0.00</c:formatCode>
                <c:ptCount val="11"/>
                <c:pt idx="0">
                  <c:v>7.3643869999999998</c:v>
                </c:pt>
                <c:pt idx="1">
                  <c:v>6.8944369999999999</c:v>
                </c:pt>
                <c:pt idx="2">
                  <c:v>7.0108230000000002</c:v>
                </c:pt>
                <c:pt idx="3">
                  <c:v>7.3268000000000004</c:v>
                </c:pt>
                <c:pt idx="4">
                  <c:v>8.7428740000000005</c:v>
                </c:pt>
                <c:pt idx="5">
                  <c:v>9.901071</c:v>
                </c:pt>
                <c:pt idx="6">
                  <c:v>9.9496990000000007</c:v>
                </c:pt>
                <c:pt idx="7">
                  <c:v>10.206528</c:v>
                </c:pt>
                <c:pt idx="8">
                  <c:v>9.0082620000000002</c:v>
                </c:pt>
                <c:pt idx="9">
                  <c:v>10.073891</c:v>
                </c:pt>
                <c:pt idx="10">
                  <c:v>10.793623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E-420B-B5EF-64DB4A3EBB21}"/>
            </c:ext>
          </c:extLst>
        </c:ser>
        <c:ser>
          <c:idx val="4"/>
          <c:order val="1"/>
          <c:tx>
            <c:strRef>
              <c:f>IT!$C$51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IT!$G$51:$Q$51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E-420B-B5EF-64DB4A3EBB21}"/>
            </c:ext>
          </c:extLst>
        </c:ser>
        <c:ser>
          <c:idx val="1"/>
          <c:order val="2"/>
          <c:tx>
            <c:strRef>
              <c:f>IT!$C$52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IT!$G$15:$Q$15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IT!$G$52:$Q$52</c:f>
              <c:numCache>
                <c:formatCode>0.00</c:formatCode>
                <c:ptCount val="11"/>
                <c:pt idx="0">
                  <c:v>0.34936899999999999</c:v>
                </c:pt>
                <c:pt idx="1">
                  <c:v>0.35663699999999998</c:v>
                </c:pt>
                <c:pt idx="2">
                  <c:v>0.49997599999999998</c:v>
                </c:pt>
                <c:pt idx="3">
                  <c:v>0.311998</c:v>
                </c:pt>
                <c:pt idx="4">
                  <c:v>0.22073100000000001</c:v>
                </c:pt>
                <c:pt idx="5">
                  <c:v>0.26527099999999998</c:v>
                </c:pt>
                <c:pt idx="6">
                  <c:v>0.429956</c:v>
                </c:pt>
                <c:pt idx="7">
                  <c:v>0.764957</c:v>
                </c:pt>
                <c:pt idx="8">
                  <c:v>0.69299999999999995</c:v>
                </c:pt>
                <c:pt idx="9">
                  <c:v>0.41013500000000003</c:v>
                </c:pt>
                <c:pt idx="10">
                  <c:v>0.2283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2E-420B-B5EF-64DB4A3EBB21}"/>
            </c:ext>
          </c:extLst>
        </c:ser>
        <c:ser>
          <c:idx val="2"/>
          <c:order val="3"/>
          <c:tx>
            <c:strRef>
              <c:f>IT!$C$53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IT!$G$15:$Q$15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IT!$G$53:$Q$53</c:f>
              <c:numCache>
                <c:formatCode>0.00</c:formatCode>
                <c:ptCount val="11"/>
                <c:pt idx="0">
                  <c:v>7.139526</c:v>
                </c:pt>
                <c:pt idx="1">
                  <c:v>7.0805119999999997</c:v>
                </c:pt>
                <c:pt idx="2">
                  <c:v>8.7822329999999997</c:v>
                </c:pt>
                <c:pt idx="3">
                  <c:v>12.508305</c:v>
                </c:pt>
                <c:pt idx="4">
                  <c:v>15.748646000000001</c:v>
                </c:pt>
                <c:pt idx="5">
                  <c:v>16.102108000000001</c:v>
                </c:pt>
                <c:pt idx="6">
                  <c:v>16.707163000000001</c:v>
                </c:pt>
                <c:pt idx="7">
                  <c:v>16.612238999999999</c:v>
                </c:pt>
                <c:pt idx="8">
                  <c:v>18.127129</c:v>
                </c:pt>
                <c:pt idx="9">
                  <c:v>16.892751000000001</c:v>
                </c:pt>
                <c:pt idx="10">
                  <c:v>14.786440000000001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2E-420B-B5EF-64DB4A3EBB21}"/>
            </c:ext>
          </c:extLst>
        </c:ser>
        <c:ser>
          <c:idx val="3"/>
          <c:order val="4"/>
          <c:tx>
            <c:strRef>
              <c:f>IT!$C$54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IT!$G$15:$Q$15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IT!$G$54:$Q$54</c:f>
              <c:numCache>
                <c:formatCode>0.00</c:formatCode>
                <c:ptCount val="11"/>
                <c:pt idx="0">
                  <c:v>0.48124800000000001</c:v>
                </c:pt>
                <c:pt idx="1">
                  <c:v>0.41505599999999998</c:v>
                </c:pt>
                <c:pt idx="2">
                  <c:v>0.55723800000000001</c:v>
                </c:pt>
                <c:pt idx="3">
                  <c:v>0.68377200000000005</c:v>
                </c:pt>
                <c:pt idx="4">
                  <c:v>0.71730700000000003</c:v>
                </c:pt>
                <c:pt idx="5">
                  <c:v>0.65342900000000004</c:v>
                </c:pt>
                <c:pt idx="6">
                  <c:v>0.75226899999999997</c:v>
                </c:pt>
                <c:pt idx="7">
                  <c:v>0.60241100000000003</c:v>
                </c:pt>
                <c:pt idx="8">
                  <c:v>0.49306499999999998</c:v>
                </c:pt>
                <c:pt idx="9">
                  <c:v>0.49954300000000001</c:v>
                </c:pt>
                <c:pt idx="10">
                  <c:v>0.51530399999999998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2E-420B-B5EF-64DB4A3EB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IT!$C$84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IT!$G$84:$Q$84</c:f>
              <c:numCache>
                <c:formatCode>0.00</c:formatCode>
                <c:ptCount val="11"/>
                <c:pt idx="0">
                  <c:v>8.3692980000000006</c:v>
                </c:pt>
                <c:pt idx="1">
                  <c:v>7.0554600000000001</c:v>
                </c:pt>
                <c:pt idx="2">
                  <c:v>7.5037090000000006</c:v>
                </c:pt>
                <c:pt idx="3">
                  <c:v>6.4973080000000003</c:v>
                </c:pt>
                <c:pt idx="4">
                  <c:v>7.5383340000000008</c:v>
                </c:pt>
                <c:pt idx="5">
                  <c:v>7.3587630000000006</c:v>
                </c:pt>
                <c:pt idx="6">
                  <c:v>6.585102</c:v>
                </c:pt>
                <c:pt idx="7">
                  <c:v>6.162503000000001</c:v>
                </c:pt>
                <c:pt idx="8">
                  <c:v>6.3999600000000001</c:v>
                </c:pt>
                <c:pt idx="9">
                  <c:v>6.7619560000000005</c:v>
                </c:pt>
                <c:pt idx="10">
                  <c:v>5.7947489999999986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0-4602-AB86-A972A14D9450}"/>
            </c:ext>
          </c:extLst>
        </c:ser>
        <c:ser>
          <c:idx val="2"/>
          <c:order val="1"/>
          <c:tx>
            <c:strRef>
              <c:f>IT!$C$88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IT!$G$82:$Q$82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2.0771000000000001E-2</c:v>
                </c:pt>
                <c:pt idx="7">
                  <c:v>3.0868E-2</c:v>
                </c:pt>
                <c:pt idx="8">
                  <c:v>2.0351000000000001E-2</c:v>
                </c:pt>
                <c:pt idx="9">
                  <c:v>2.0249E-2</c:v>
                </c:pt>
                <c:pt idx="10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00-4602-AB86-A972A14D9450}"/>
            </c:ext>
          </c:extLst>
        </c:ser>
        <c:ser>
          <c:idx val="3"/>
          <c:order val="2"/>
          <c:tx>
            <c:strRef>
              <c:f>IT!$C$89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IT!$G$82:$Q$82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IT!$G$89:$Q$89</c:f>
              <c:numCache>
                <c:formatCode>0.00</c:formatCode>
                <c:ptCount val="11"/>
                <c:pt idx="0">
                  <c:v>0.43311300000000003</c:v>
                </c:pt>
                <c:pt idx="1">
                  <c:v>0.44972400000000001</c:v>
                </c:pt>
                <c:pt idx="2">
                  <c:v>0.58852499999999996</c:v>
                </c:pt>
                <c:pt idx="3">
                  <c:v>0.39388400000000001</c:v>
                </c:pt>
                <c:pt idx="4">
                  <c:v>0.296375</c:v>
                </c:pt>
                <c:pt idx="5">
                  <c:v>0.34129900000000002</c:v>
                </c:pt>
                <c:pt idx="6">
                  <c:v>0.46564299999999997</c:v>
                </c:pt>
                <c:pt idx="7">
                  <c:v>0.76870099999999997</c:v>
                </c:pt>
                <c:pt idx="8">
                  <c:v>0.70913999999999999</c:v>
                </c:pt>
                <c:pt idx="9">
                  <c:v>0.32751999999999998</c:v>
                </c:pt>
                <c:pt idx="10">
                  <c:v>0.211173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00-4602-AB86-A972A14D9450}"/>
            </c:ext>
          </c:extLst>
        </c:ser>
        <c:ser>
          <c:idx val="0"/>
          <c:order val="3"/>
          <c:tx>
            <c:strRef>
              <c:f>IT!$C$83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IT!$G$82:$Q$82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IT!$G$83:$Q$83</c:f>
              <c:numCache>
                <c:formatCode>0.00</c:formatCode>
                <c:ptCount val="11"/>
                <c:pt idx="0">
                  <c:v>0.18535299999999999</c:v>
                </c:pt>
                <c:pt idx="1">
                  <c:v>0.188363</c:v>
                </c:pt>
                <c:pt idx="2">
                  <c:v>0.184087</c:v>
                </c:pt>
                <c:pt idx="3">
                  <c:v>0.78314899999999998</c:v>
                </c:pt>
                <c:pt idx="4">
                  <c:v>0.90856199999999998</c:v>
                </c:pt>
                <c:pt idx="5">
                  <c:v>1.040624</c:v>
                </c:pt>
                <c:pt idx="6">
                  <c:v>1.3992720000000001</c:v>
                </c:pt>
                <c:pt idx="7">
                  <c:v>1.9132899999999999</c:v>
                </c:pt>
                <c:pt idx="8">
                  <c:v>1.443546</c:v>
                </c:pt>
                <c:pt idx="9">
                  <c:v>1.937284</c:v>
                </c:pt>
                <c:pt idx="10">
                  <c:v>2.156523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00-4602-AB86-A972A14D9450}"/>
            </c:ext>
          </c:extLst>
        </c:ser>
        <c:ser>
          <c:idx val="5"/>
          <c:order val="4"/>
          <c:tx>
            <c:strRef>
              <c:f>IT!$C$91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IT!$G$91:$Q$91</c:f>
              <c:numCache>
                <c:formatCode>0.00</c:formatCode>
                <c:ptCount val="11"/>
                <c:pt idx="0">
                  <c:v>2.6797999999999999E-2</c:v>
                </c:pt>
                <c:pt idx="1">
                  <c:v>3.7234000000000003E-2</c:v>
                </c:pt>
                <c:pt idx="2">
                  <c:v>2.5218000000000001E-2</c:v>
                </c:pt>
                <c:pt idx="3">
                  <c:v>5.5610999999999994E-2</c:v>
                </c:pt>
                <c:pt idx="4">
                  <c:v>6.3876000000000002E-2</c:v>
                </c:pt>
                <c:pt idx="5">
                  <c:v>4.6619000000000001E-2</c:v>
                </c:pt>
                <c:pt idx="6">
                  <c:v>2.8726000000000002E-2</c:v>
                </c:pt>
                <c:pt idx="7">
                  <c:v>3.5220000000000001E-2</c:v>
                </c:pt>
                <c:pt idx="8">
                  <c:v>1.9061999999999999E-2</c:v>
                </c:pt>
                <c:pt idx="9">
                  <c:v>1.9311999999999999E-2</c:v>
                </c:pt>
                <c:pt idx="10">
                  <c:v>3.4140000000000004E-2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00-4602-AB86-A972A14D9450}"/>
            </c:ext>
          </c:extLst>
        </c:ser>
        <c:ser>
          <c:idx val="6"/>
          <c:order val="5"/>
          <c:tx>
            <c:strRef>
              <c:f>IT!$C$92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IT!$G$82:$Q$82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IT!$G$92:$Q$92</c:f>
              <c:numCache>
                <c:formatCode>0.00</c:formatCode>
                <c:ptCount val="11"/>
                <c:pt idx="0">
                  <c:v>2.9641419999999998</c:v>
                </c:pt>
                <c:pt idx="1">
                  <c:v>3.6678089999999997</c:v>
                </c:pt>
                <c:pt idx="2">
                  <c:v>4.7239149999999999</c:v>
                </c:pt>
                <c:pt idx="3">
                  <c:v>9.2745689999999996</c:v>
                </c:pt>
                <c:pt idx="4">
                  <c:v>12.6081</c:v>
                </c:pt>
                <c:pt idx="5">
                  <c:v>13.746032999999999</c:v>
                </c:pt>
                <c:pt idx="6">
                  <c:v>15.019275</c:v>
                </c:pt>
                <c:pt idx="7">
                  <c:v>14.996442000000002</c:v>
                </c:pt>
                <c:pt idx="8">
                  <c:v>15.876059999999999</c:v>
                </c:pt>
                <c:pt idx="9">
                  <c:v>14.087513999999999</c:v>
                </c:pt>
                <c:pt idx="10">
                  <c:v>13.05466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00-4602-AB86-A972A14D9450}"/>
            </c:ext>
          </c:extLst>
        </c:ser>
        <c:ser>
          <c:idx val="4"/>
          <c:order val="6"/>
          <c:tx>
            <c:strRef>
              <c:f>IT!$C$90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IT!$G$82:$Q$82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IT!$G$90:$Q$90</c:f>
              <c:numCache>
                <c:formatCode>0.00</c:formatCode>
                <c:ptCount val="11"/>
                <c:pt idx="0">
                  <c:v>3.355826</c:v>
                </c:pt>
                <c:pt idx="1">
                  <c:v>3.3403860000000001</c:v>
                </c:pt>
                <c:pt idx="2">
                  <c:v>3.8248160000000002</c:v>
                </c:pt>
                <c:pt idx="3">
                  <c:v>3.8263539999999998</c:v>
                </c:pt>
                <c:pt idx="4">
                  <c:v>4.0143110000000002</c:v>
                </c:pt>
                <c:pt idx="5">
                  <c:v>4.3876590000000002</c:v>
                </c:pt>
                <c:pt idx="6">
                  <c:v>4.3197739999999998</c:v>
                </c:pt>
                <c:pt idx="7">
                  <c:v>4.2791110000000003</c:v>
                </c:pt>
                <c:pt idx="8">
                  <c:v>3.8492229999999998</c:v>
                </c:pt>
                <c:pt idx="9">
                  <c:v>4.7183149999999996</c:v>
                </c:pt>
                <c:pt idx="10">
                  <c:v>5.0480739999999997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00-4602-AB86-A972A14D9450}"/>
            </c:ext>
          </c:extLst>
        </c:ser>
        <c:ser>
          <c:idx val="7"/>
          <c:order val="7"/>
          <c:tx>
            <c:strRef>
              <c:f>IT!$C$98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IT!$G$98:$Q$98</c:f>
              <c:numCache>
                <c:formatCode>0.00</c:formatCode>
                <c:ptCount val="11"/>
                <c:pt idx="0">
                  <c:v>0</c:v>
                </c:pt>
                <c:pt idx="1">
                  <c:v>7.6660000000000001E-3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8.8199999999999997E-4</c:v>
                </c:pt>
                <c:pt idx="6">
                  <c:v>5.2400000000000005E-4</c:v>
                </c:pt>
                <c:pt idx="7">
                  <c:v>0</c:v>
                </c:pt>
                <c:pt idx="8">
                  <c:v>4.1139999999999996E-3</c:v>
                </c:pt>
                <c:pt idx="9">
                  <c:v>4.1700000000000001E-3</c:v>
                </c:pt>
                <c:pt idx="10">
                  <c:v>4.3480000000000003E-3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00-4602-AB86-A972A14D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IT!$C$268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IT!$G$246:$Q$246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IT!$G$268:$Q$268</c:f>
              <c:numCache>
                <c:formatCode>0.00</c:formatCode>
                <c:ptCount val="11"/>
                <c:pt idx="0">
                  <c:v>1.2097100000000001</c:v>
                </c:pt>
                <c:pt idx="1">
                  <c:v>1.1974130000000001</c:v>
                </c:pt>
                <c:pt idx="2">
                  <c:v>1.194377</c:v>
                </c:pt>
                <c:pt idx="3">
                  <c:v>1.169826</c:v>
                </c:pt>
                <c:pt idx="4">
                  <c:v>1.259574</c:v>
                </c:pt>
                <c:pt idx="5">
                  <c:v>1.291639</c:v>
                </c:pt>
                <c:pt idx="6">
                  <c:v>1.2400720000000001</c:v>
                </c:pt>
                <c:pt idx="7">
                  <c:v>1.246237</c:v>
                </c:pt>
                <c:pt idx="8">
                  <c:v>1.1859040000000001</c:v>
                </c:pt>
                <c:pt idx="9">
                  <c:v>1.1932309999999999</c:v>
                </c:pt>
                <c:pt idx="10">
                  <c:v>1.218161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C-45AD-BE17-79BC71C8D003}"/>
            </c:ext>
          </c:extLst>
        </c:ser>
        <c:ser>
          <c:idx val="0"/>
          <c:order val="1"/>
          <c:tx>
            <c:strRef>
              <c:f>IT!$C$247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IT!$G$246:$Q$246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IT!$G$247:$Q$247</c:f>
              <c:numCache>
                <c:formatCode>0.00</c:formatCode>
                <c:ptCount val="11"/>
                <c:pt idx="0">
                  <c:v>7.9073630000000001</c:v>
                </c:pt>
                <c:pt idx="1">
                  <c:v>7.3741010000000005</c:v>
                </c:pt>
                <c:pt idx="2">
                  <c:v>8.5972729999999995</c:v>
                </c:pt>
                <c:pt idx="3">
                  <c:v>11.888641000000003</c:v>
                </c:pt>
                <c:pt idx="4">
                  <c:v>14.683333999999997</c:v>
                </c:pt>
                <c:pt idx="5">
                  <c:v>14.839237000000001</c:v>
                </c:pt>
                <c:pt idx="6">
                  <c:v>16.348365000000001</c:v>
                </c:pt>
                <c:pt idx="7">
                  <c:v>16.443643999999999</c:v>
                </c:pt>
                <c:pt idx="8">
                  <c:v>17.443389</c:v>
                </c:pt>
                <c:pt idx="9">
                  <c:v>15.232402</c:v>
                </c:pt>
                <c:pt idx="10">
                  <c:v>13.898541999999999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C-45AD-BE17-79BC71C8D003}"/>
            </c:ext>
          </c:extLst>
        </c:ser>
        <c:ser>
          <c:idx val="2"/>
          <c:order val="2"/>
          <c:tx>
            <c:strRef>
              <c:f>IT!$C$273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C-45AD-BE17-79BC71C8D003}"/>
            </c:ext>
          </c:extLst>
        </c:ser>
        <c:ser>
          <c:idx val="3"/>
          <c:order val="3"/>
          <c:tx>
            <c:strRef>
              <c:f>IT!$C$274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IT!$G$274:$Q$274</c:f>
              <c:numCache>
                <c:formatCode>0.00</c:formatCode>
                <c:ptCount val="11"/>
                <c:pt idx="0">
                  <c:v>9.7099999999999999E-3</c:v>
                </c:pt>
                <c:pt idx="1">
                  <c:v>8.829E-3</c:v>
                </c:pt>
                <c:pt idx="2">
                  <c:v>8.9090000000000003E-3</c:v>
                </c:pt>
                <c:pt idx="3">
                  <c:v>1.044E-2</c:v>
                </c:pt>
                <c:pt idx="4">
                  <c:v>7.3229999999999996E-3</c:v>
                </c:pt>
                <c:pt idx="5">
                  <c:v>6.7999999999999996E-3</c:v>
                </c:pt>
                <c:pt idx="6">
                  <c:v>6.4469999999999996E-3</c:v>
                </c:pt>
                <c:pt idx="7">
                  <c:v>6.2249999999999996E-3</c:v>
                </c:pt>
                <c:pt idx="8">
                  <c:v>6.4070000000000004E-3</c:v>
                </c:pt>
                <c:pt idx="9">
                  <c:v>6.0800000000000003E-3</c:v>
                </c:pt>
                <c:pt idx="10">
                  <c:v>6.3039999999999997E-3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C-45AD-BE17-79BC71C8D003}"/>
            </c:ext>
          </c:extLst>
        </c:ser>
        <c:ser>
          <c:idx val="4"/>
          <c:order val="4"/>
          <c:tx>
            <c:strRef>
              <c:f>IT!$C$275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IT!$G$246:$Q$246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IT!$G$275:$Q$275</c:f>
              <c:numCache>
                <c:formatCode>0.00</c:formatCode>
                <c:ptCount val="11"/>
                <c:pt idx="0">
                  <c:v>2.1194640000000002</c:v>
                </c:pt>
                <c:pt idx="1">
                  <c:v>1.9729940000000001</c:v>
                </c:pt>
                <c:pt idx="2">
                  <c:v>2.0530439999999999</c:v>
                </c:pt>
                <c:pt idx="3">
                  <c:v>1.9477640000000001</c:v>
                </c:pt>
                <c:pt idx="4">
                  <c:v>2.3401969999999999</c:v>
                </c:pt>
                <c:pt idx="5">
                  <c:v>2.2589920000000001</c:v>
                </c:pt>
                <c:pt idx="6">
                  <c:v>2.2199330000000002</c:v>
                </c:pt>
                <c:pt idx="7">
                  <c:v>2.1752470000000002</c:v>
                </c:pt>
                <c:pt idx="8">
                  <c:v>1.50122</c:v>
                </c:pt>
                <c:pt idx="9">
                  <c:v>2.1747429999999999</c:v>
                </c:pt>
                <c:pt idx="10">
                  <c:v>2.8318630000000002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5C-45AD-BE17-79BC71C8D003}"/>
            </c:ext>
          </c:extLst>
        </c:ser>
        <c:ser>
          <c:idx val="5"/>
          <c:order val="5"/>
          <c:tx>
            <c:strRef>
              <c:f>IT!$C$281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IT!$G$246:$Q$246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IT!$G$281:$Q$281</c:f>
              <c:numCache>
                <c:formatCode>0.00</c:formatCode>
                <c:ptCount val="11"/>
                <c:pt idx="0">
                  <c:v>1.4928219999999999</c:v>
                </c:pt>
                <c:pt idx="1">
                  <c:v>1.330549</c:v>
                </c:pt>
                <c:pt idx="2">
                  <c:v>1.3584070000000001</c:v>
                </c:pt>
                <c:pt idx="3">
                  <c:v>1.2565120000000001</c:v>
                </c:pt>
                <c:pt idx="4">
                  <c:v>2.1521210000000002</c:v>
                </c:pt>
                <c:pt idx="5">
                  <c:v>2.7636910000000001</c:v>
                </c:pt>
                <c:pt idx="6">
                  <c:v>2.725101</c:v>
                </c:pt>
                <c:pt idx="7">
                  <c:v>2.4657749999999994</c:v>
                </c:pt>
                <c:pt idx="8">
                  <c:v>2.38252</c:v>
                </c:pt>
                <c:pt idx="9">
                  <c:v>2.2695029999999998</c:v>
                </c:pt>
                <c:pt idx="10">
                  <c:v>2.1119999999999997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5C-45AD-BE17-79BC71C8D003}"/>
            </c:ext>
          </c:extLst>
        </c:ser>
        <c:ser>
          <c:idx val="6"/>
          <c:order val="6"/>
          <c:tx>
            <c:strRef>
              <c:f>IT!$C$288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IT!$G$246:$Q$246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5C-45AD-BE17-79BC71C8D003}"/>
            </c:ext>
          </c:extLst>
        </c:ser>
        <c:ser>
          <c:idx val="7"/>
          <c:order val="7"/>
          <c:tx>
            <c:strRef>
              <c:f>IT!$C$289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IT!$G$246:$Q$246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IT!$G$289:$Q$289</c:f>
              <c:numCache>
                <c:formatCode>0.00</c:formatCode>
                <c:ptCount val="11"/>
                <c:pt idx="0">
                  <c:v>1.2171E-2</c:v>
                </c:pt>
                <c:pt idx="1">
                  <c:v>1.1937E-2</c:v>
                </c:pt>
                <c:pt idx="2">
                  <c:v>1.1899E-2</c:v>
                </c:pt>
                <c:pt idx="3">
                  <c:v>1.1727E-2</c:v>
                </c:pt>
                <c:pt idx="4">
                  <c:v>1.1566999999999999E-2</c:v>
                </c:pt>
                <c:pt idx="5">
                  <c:v>4.4488E-2</c:v>
                </c:pt>
                <c:pt idx="6">
                  <c:v>6.6778000000000004E-2</c:v>
                </c:pt>
                <c:pt idx="7">
                  <c:v>6.3384999999999997E-2</c:v>
                </c:pt>
                <c:pt idx="8">
                  <c:v>5.8213000000000001E-2</c:v>
                </c:pt>
                <c:pt idx="9">
                  <c:v>6.4947000000000005E-2</c:v>
                </c:pt>
                <c:pt idx="10">
                  <c:v>6.0299999999999999E-2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5C-45AD-BE17-79BC71C8D003}"/>
            </c:ext>
          </c:extLst>
        </c:ser>
        <c:ser>
          <c:idx val="8"/>
          <c:order val="8"/>
          <c:tx>
            <c:strRef>
              <c:f>IT!$C$290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IT!$G$246:$Q$246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IT!$G$290:$Q$290</c:f>
              <c:numCache>
                <c:formatCode>0.00</c:formatCode>
                <c:ptCount val="11"/>
                <c:pt idx="0">
                  <c:v>1.9717170000000002</c:v>
                </c:pt>
                <c:pt idx="1">
                  <c:v>2.1349040000000001</c:v>
                </c:pt>
                <c:pt idx="2">
                  <c:v>2.6878450000000003</c:v>
                </c:pt>
                <c:pt idx="3">
                  <c:v>2.471203</c:v>
                </c:pt>
                <c:pt idx="4">
                  <c:v>2.2689690000000002</c:v>
                </c:pt>
                <c:pt idx="5">
                  <c:v>2.6418370000000002</c:v>
                </c:pt>
                <c:pt idx="6">
                  <c:v>2.6022370000000001</c:v>
                </c:pt>
                <c:pt idx="7">
                  <c:v>2.6989710000000002</c:v>
                </c:pt>
                <c:pt idx="8">
                  <c:v>2.8533689999999998</c:v>
                </c:pt>
                <c:pt idx="9">
                  <c:v>2.8430010000000001</c:v>
                </c:pt>
                <c:pt idx="10">
                  <c:v>2.8502699999999996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5C-45AD-BE17-79BC71C8D003}"/>
            </c:ext>
          </c:extLst>
        </c:ser>
        <c:ser>
          <c:idx val="9"/>
          <c:order val="9"/>
          <c:tx>
            <c:strRef>
              <c:f>IT!$C$293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IT!$G$246:$Q$246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IT!$G$293:$Q$293</c:f>
              <c:numCache>
                <c:formatCode>0.00</c:formatCode>
                <c:ptCount val="11"/>
                <c:pt idx="0">
                  <c:v>3.7069999999999999E-2</c:v>
                </c:pt>
                <c:pt idx="1">
                  <c:v>3.6359000000000002E-2</c:v>
                </c:pt>
                <c:pt idx="2">
                  <c:v>3.6242999999999997E-2</c:v>
                </c:pt>
                <c:pt idx="3">
                  <c:v>3.5718E-2</c:v>
                </c:pt>
                <c:pt idx="4">
                  <c:v>4.8179E-2</c:v>
                </c:pt>
                <c:pt idx="5">
                  <c:v>4.0995999999999998E-2</c:v>
                </c:pt>
                <c:pt idx="6">
                  <c:v>2.7106000000000002E-2</c:v>
                </c:pt>
                <c:pt idx="7">
                  <c:v>2.7473000000000001E-2</c:v>
                </c:pt>
                <c:pt idx="8">
                  <c:v>2.5336999999999998E-2</c:v>
                </c:pt>
                <c:pt idx="9">
                  <c:v>2.9968000000000002E-2</c:v>
                </c:pt>
                <c:pt idx="10">
                  <c:v>4.7600000000000003E-2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5C-45AD-BE17-79BC71C8D003}"/>
            </c:ext>
          </c:extLst>
        </c:ser>
        <c:ser>
          <c:idx val="10"/>
          <c:order val="10"/>
          <c:tx>
            <c:strRef>
              <c:f>IT!$C$294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IT!$G$246:$Q$246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IT!$G$294:$Q$294</c:f>
              <c:numCache>
                <c:formatCode>0.00</c:formatCode>
                <c:ptCount val="11"/>
                <c:pt idx="0">
                  <c:v>0.57450299999999999</c:v>
                </c:pt>
                <c:pt idx="1">
                  <c:v>0.67955600000000005</c:v>
                </c:pt>
                <c:pt idx="2">
                  <c:v>0.90227299999999999</c:v>
                </c:pt>
                <c:pt idx="3">
                  <c:v>2.0390440000000001</c:v>
                </c:pt>
                <c:pt idx="4">
                  <c:v>2.6582940000000002</c:v>
                </c:pt>
                <c:pt idx="5">
                  <c:v>3.0341990000000001</c:v>
                </c:pt>
                <c:pt idx="6">
                  <c:v>2.6030479999999998</c:v>
                </c:pt>
                <c:pt idx="7">
                  <c:v>3.0591780000000002</c:v>
                </c:pt>
                <c:pt idx="8">
                  <c:v>2.865097</c:v>
                </c:pt>
                <c:pt idx="9">
                  <c:v>4.0624450000000003</c:v>
                </c:pt>
                <c:pt idx="10">
                  <c:v>3.2986270000000002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5C-45AD-BE17-79BC71C8D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77-4155-90D0-4C5BACD06980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77-4155-90D0-4C5BACD06980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77-4155-90D0-4C5BACD069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942-47CC-AA47-1A8C91274C8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942-47CC-AA47-1A8C91274C86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A77-4155-90D0-4C5BACD0698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A77-4155-90D0-4C5BACD06980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A77-4155-90D0-4C5BACD06980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A77-4155-90D0-4C5BACD06980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A77-4155-90D0-4C5BACD0698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A77-4155-90D0-4C5BACD0698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A77-4155-90D0-4C5BACD06980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A77-4155-90D0-4C5BACD06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(IT!$C$247,IT!$C$268,IT!$C$273:$C$275,IT!$C$274:$C$275,IT!$C$281,IT!$C$288:$C$290,IT!$C$293:$C$294)</c15:sqref>
                  </c15:fullRef>
                </c:ext>
              </c:extLst>
              <c:f>(IT!$C$247,IT!$C$268,IT!$C$273,IT!$C$274:$C$275,IT!$C$281,IT!$C$288:$C$290,IT!$C$293:$C$294)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(IT!$D$247,IT!$D$268,IT!$D$273:$D$275,IT!$D$274:$D$275,IT!$D$281,IT!$D$288:$D$290,IT!$D$293:$D$294)</c15:sqref>
                  </c15:fullRef>
                </c:ext>
              </c:extLst>
              <c:f>(IT!$D$247,IT!$D$268,IT!$D$273,IT!$D$274:$D$275,IT!$D$281,IT!$D$288:$D$290,IT!$D$293:$D$294)</c:f>
              <c:numCache>
                <c:formatCode>General</c:formatCode>
                <c:ptCount val="11"/>
                <c:pt idx="0">
                  <c:v>70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10</c:v>
                </c:pt>
                <c:pt idx="5">
                  <c:v>13</c:v>
                </c:pt>
                <c:pt idx="6">
                  <c:v>0</c:v>
                </c:pt>
                <c:pt idx="7">
                  <c:v>2</c:v>
                </c:pt>
                <c:pt idx="8">
                  <c:v>6</c:v>
                </c:pt>
                <c:pt idx="9">
                  <c:v>1</c:v>
                </c:pt>
                <c:pt idx="10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IT!$D$274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IT!$D$275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EA77-4155-90D0-4C5BACD0698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9F-4E1E-9FE9-290985273F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9F-4E1E-9FE9-290985273FD0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9F-4E1E-9FE9-290985273F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9F-4E1E-9FE9-290985273F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9F-4E1E-9FE9-290985273F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E9F-4E1E-9FE9-290985273FD0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9F-4E1E-9FE9-290985273F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LV!$C$16:$C$21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LV!$E$16:$E$21</c:f>
              <c:numCache>
                <c:formatCode>0%</c:formatCode>
                <c:ptCount val="6"/>
                <c:pt idx="0">
                  <c:v>0.44230769230769229</c:v>
                </c:pt>
                <c:pt idx="1">
                  <c:v>0.17307692307692307</c:v>
                </c:pt>
                <c:pt idx="2">
                  <c:v>0</c:v>
                </c:pt>
                <c:pt idx="3">
                  <c:v>0.38461538461538464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9F-4E1E-9FE9-290985273FD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AFE-4472-B9AB-68D5330713C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AFE-4472-B9AB-68D5330713C8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AFE-4472-B9AB-68D5330713C8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AFE-4472-B9AB-68D5330713C8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AFE-4472-B9AB-68D5330713C8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FE-4472-B9AB-68D5330713C8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E-4472-B9AB-68D5330713C8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FE-4472-B9AB-68D533071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LV!$C$50:$C$54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LV!$E$50:$E$54</c:f>
              <c:numCache>
                <c:formatCode>0%</c:formatCode>
                <c:ptCount val="5"/>
                <c:pt idx="0">
                  <c:v>0.57692307692307687</c:v>
                </c:pt>
                <c:pt idx="1">
                  <c:v>0</c:v>
                </c:pt>
                <c:pt idx="2">
                  <c:v>0.26923076923076922</c:v>
                </c:pt>
                <c:pt idx="3">
                  <c:v>0.15384615384615385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AFE-4472-B9AB-68D5330713C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A-49EB-BEBD-BBC593A9D6A6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A-49EB-BEBD-BBC593A9D6A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9A-49EB-BEBD-BBC593A9D6A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9A-49EB-BEBD-BBC593A9D6A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9A-49EB-BEBD-BBC593A9D6A6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89A-49EB-BEBD-BBC593A9D6A6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89A-49EB-BEBD-BBC593A9D6A6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89A-49EB-BEBD-BBC593A9D6A6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89A-49EB-BEBD-BBC593A9D6A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89A-49EB-BEBD-BBC593A9D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(LV!$C$83:$C$84,LV!$C$88:$C$92,LV!$C$98)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(LV!$E$83:$E$84,LV!$E$88:$E$92,LV!$E$98)</c:f>
              <c:numCache>
                <c:formatCode>0%</c:formatCode>
                <c:ptCount val="8"/>
                <c:pt idx="0">
                  <c:v>0.13461538461538461</c:v>
                </c:pt>
                <c:pt idx="1">
                  <c:v>0.38461538461538464</c:v>
                </c:pt>
                <c:pt idx="2">
                  <c:v>3.8461538461538464E-2</c:v>
                </c:pt>
                <c:pt idx="3">
                  <c:v>0</c:v>
                </c:pt>
                <c:pt idx="4">
                  <c:v>0.17307692307692307</c:v>
                </c:pt>
                <c:pt idx="5">
                  <c:v>3.8461538461538464E-2</c:v>
                </c:pt>
                <c:pt idx="6">
                  <c:v>0.23076923076923078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89A-49EB-BEBD-BBC593A9D6A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'EU27'!$C$84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'EU27'!$G$82:$Q$82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'EU27'!$G$84:$Q$84</c:f>
              <c:numCache>
                <c:formatCode>0.00</c:formatCode>
                <c:ptCount val="11"/>
                <c:pt idx="0">
                  <c:v>51.429659000000001</c:v>
                </c:pt>
                <c:pt idx="1">
                  <c:v>49.582183999999998</c:v>
                </c:pt>
                <c:pt idx="2">
                  <c:v>51.803224000000007</c:v>
                </c:pt>
                <c:pt idx="3">
                  <c:v>51.009149999999991</c:v>
                </c:pt>
                <c:pt idx="4">
                  <c:v>52.737831999999997</c:v>
                </c:pt>
                <c:pt idx="5">
                  <c:v>50.379289999999997</c:v>
                </c:pt>
                <c:pt idx="6">
                  <c:v>48.134704999999997</c:v>
                </c:pt>
                <c:pt idx="7">
                  <c:v>47.239083999999991</c:v>
                </c:pt>
                <c:pt idx="8">
                  <c:v>47.868418999999989</c:v>
                </c:pt>
                <c:pt idx="9">
                  <c:v>50.728659999999998</c:v>
                </c:pt>
                <c:pt idx="10">
                  <c:v>50.238081000000008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B-4CF5-A10A-1152BD0AA61A}"/>
            </c:ext>
          </c:extLst>
        </c:ser>
        <c:ser>
          <c:idx val="2"/>
          <c:order val="1"/>
          <c:tx>
            <c:strRef>
              <c:f>'EU27'!$C$88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'EU27'!$G$82:$Q$82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'EU27'!$G$88:$Q$88</c:f>
              <c:numCache>
                <c:formatCode>0.00</c:formatCode>
                <c:ptCount val="11"/>
                <c:pt idx="0">
                  <c:v>0.40762399999999999</c:v>
                </c:pt>
                <c:pt idx="1">
                  <c:v>0.71429200000000004</c:v>
                </c:pt>
                <c:pt idx="2">
                  <c:v>1.460909</c:v>
                </c:pt>
                <c:pt idx="3">
                  <c:v>1.821029</c:v>
                </c:pt>
                <c:pt idx="4">
                  <c:v>1.900223</c:v>
                </c:pt>
                <c:pt idx="5">
                  <c:v>1.418463</c:v>
                </c:pt>
                <c:pt idx="6">
                  <c:v>1.7674840000000001</c:v>
                </c:pt>
                <c:pt idx="7">
                  <c:v>1.7165139999999999</c:v>
                </c:pt>
                <c:pt idx="8">
                  <c:v>1.9119570000000001</c:v>
                </c:pt>
                <c:pt idx="9">
                  <c:v>2.4132289999999998</c:v>
                </c:pt>
                <c:pt idx="10">
                  <c:v>2.429243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B-4CF5-A10A-1152BD0AA61A}"/>
            </c:ext>
          </c:extLst>
        </c:ser>
        <c:ser>
          <c:idx val="3"/>
          <c:order val="2"/>
          <c:tx>
            <c:strRef>
              <c:f>'EU27'!$C$89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'EU27'!$G$82:$Q$82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'EU27'!$G$89:$Q$89</c:f>
              <c:numCache>
                <c:formatCode>0.00</c:formatCode>
                <c:ptCount val="11"/>
                <c:pt idx="0">
                  <c:v>3.3270050000000002</c:v>
                </c:pt>
                <c:pt idx="1">
                  <c:v>3.2900710000000002</c:v>
                </c:pt>
                <c:pt idx="2">
                  <c:v>3.5392420000000002</c:v>
                </c:pt>
                <c:pt idx="3">
                  <c:v>2.8972959999999999</c:v>
                </c:pt>
                <c:pt idx="4">
                  <c:v>2.9956200000000002</c:v>
                </c:pt>
                <c:pt idx="5">
                  <c:v>3.107167</c:v>
                </c:pt>
                <c:pt idx="6">
                  <c:v>3.340503</c:v>
                </c:pt>
                <c:pt idx="7">
                  <c:v>3.5517810000000001</c:v>
                </c:pt>
                <c:pt idx="8">
                  <c:v>3.3868770000000001</c:v>
                </c:pt>
                <c:pt idx="9">
                  <c:v>3.2139929999999999</c:v>
                </c:pt>
                <c:pt idx="10">
                  <c:v>2.9543119999999998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AB-4CF5-A10A-1152BD0AA61A}"/>
            </c:ext>
          </c:extLst>
        </c:ser>
        <c:ser>
          <c:idx val="0"/>
          <c:order val="3"/>
          <c:tx>
            <c:strRef>
              <c:f>'EU27'!$C$83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'EU27'!$G$82:$Q$82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'EU27'!$G$83:$Q$83</c:f>
              <c:numCache>
                <c:formatCode>0.00</c:formatCode>
                <c:ptCount val="11"/>
                <c:pt idx="0">
                  <c:v>7.7144250000000003</c:v>
                </c:pt>
                <c:pt idx="1">
                  <c:v>9.2485870000000006</c:v>
                </c:pt>
                <c:pt idx="2">
                  <c:v>9.8635169999999999</c:v>
                </c:pt>
                <c:pt idx="3">
                  <c:v>10.651554000000001</c:v>
                </c:pt>
                <c:pt idx="4">
                  <c:v>9.7755209999999995</c:v>
                </c:pt>
                <c:pt idx="5">
                  <c:v>9.1796670000000002</c:v>
                </c:pt>
                <c:pt idx="6">
                  <c:v>10.86562</c:v>
                </c:pt>
                <c:pt idx="7">
                  <c:v>11.884107</c:v>
                </c:pt>
                <c:pt idx="8">
                  <c:v>12.059343</c:v>
                </c:pt>
                <c:pt idx="9">
                  <c:v>12.295337999999999</c:v>
                </c:pt>
                <c:pt idx="10">
                  <c:v>13.162375000000001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AB-4CF5-A10A-1152BD0AA61A}"/>
            </c:ext>
          </c:extLst>
        </c:ser>
        <c:ser>
          <c:idx val="5"/>
          <c:order val="4"/>
          <c:tx>
            <c:strRef>
              <c:f>'EU27'!$C$91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'EU27'!$G$82:$Q$82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'EU27'!$G$91:$Q$91</c:f>
              <c:numCache>
                <c:formatCode>0.00</c:formatCode>
                <c:ptCount val="11"/>
                <c:pt idx="0">
                  <c:v>2.1126900000000002</c:v>
                </c:pt>
                <c:pt idx="1">
                  <c:v>2.3336429999999999</c:v>
                </c:pt>
                <c:pt idx="2">
                  <c:v>3.1956349999999998</c:v>
                </c:pt>
                <c:pt idx="3">
                  <c:v>2.4451390000000006</c:v>
                </c:pt>
                <c:pt idx="4">
                  <c:v>2.4331459999999998</c:v>
                </c:pt>
                <c:pt idx="5">
                  <c:v>2.2580070000000001</c:v>
                </c:pt>
                <c:pt idx="6">
                  <c:v>2.1563390000000004</c:v>
                </c:pt>
                <c:pt idx="7">
                  <c:v>1.9917739999999999</c:v>
                </c:pt>
                <c:pt idx="8">
                  <c:v>1.9633260000000001</c:v>
                </c:pt>
                <c:pt idx="9">
                  <c:v>2.0408150000000003</c:v>
                </c:pt>
                <c:pt idx="10">
                  <c:v>1.9672099999999999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AB-4CF5-A10A-1152BD0AA61A}"/>
            </c:ext>
          </c:extLst>
        </c:ser>
        <c:ser>
          <c:idx val="6"/>
          <c:order val="5"/>
          <c:tx>
            <c:strRef>
              <c:f>'EU27'!$C$92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'EU27'!$G$82:$Q$82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'EU27'!$G$92:$Q$92</c:f>
              <c:numCache>
                <c:formatCode>0.00</c:formatCode>
                <c:ptCount val="11"/>
                <c:pt idx="0">
                  <c:v>19.636555999999999</c:v>
                </c:pt>
                <c:pt idx="1">
                  <c:v>25.208752</c:v>
                </c:pt>
                <c:pt idx="2">
                  <c:v>33.973061000000001</c:v>
                </c:pt>
                <c:pt idx="3">
                  <c:v>45.009207000000004</c:v>
                </c:pt>
                <c:pt idx="4">
                  <c:v>56.985994999999988</c:v>
                </c:pt>
                <c:pt idx="5">
                  <c:v>62.755993999999994</c:v>
                </c:pt>
                <c:pt idx="6">
                  <c:v>64.956806</c:v>
                </c:pt>
                <c:pt idx="7">
                  <c:v>68.308042999999998</c:v>
                </c:pt>
                <c:pt idx="8">
                  <c:v>69.018106999999986</c:v>
                </c:pt>
                <c:pt idx="9">
                  <c:v>70.518847999999991</c:v>
                </c:pt>
                <c:pt idx="10">
                  <c:v>71.154675000000012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AB-4CF5-A10A-1152BD0AA61A}"/>
            </c:ext>
          </c:extLst>
        </c:ser>
        <c:ser>
          <c:idx val="4"/>
          <c:order val="6"/>
          <c:tx>
            <c:strRef>
              <c:f>'EU27'!$C$90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'EU27'!$G$82:$Q$82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'EU27'!$G$90:$Q$90</c:f>
              <c:numCache>
                <c:formatCode>0.00</c:formatCode>
                <c:ptCount val="11"/>
                <c:pt idx="0">
                  <c:v>10.653807</c:v>
                </c:pt>
                <c:pt idx="1">
                  <c:v>10.765246999999999</c:v>
                </c:pt>
                <c:pt idx="2">
                  <c:v>12.615697000000001</c:v>
                </c:pt>
                <c:pt idx="3">
                  <c:v>13.928791</c:v>
                </c:pt>
                <c:pt idx="4">
                  <c:v>14.980048999999999</c:v>
                </c:pt>
                <c:pt idx="5">
                  <c:v>15.636271000000001</c:v>
                </c:pt>
                <c:pt idx="6">
                  <c:v>16.220829999999999</c:v>
                </c:pt>
                <c:pt idx="7">
                  <c:v>16.223838999999998</c:v>
                </c:pt>
                <c:pt idx="8">
                  <c:v>16.724941000000001</c:v>
                </c:pt>
                <c:pt idx="9">
                  <c:v>17.69126</c:v>
                </c:pt>
                <c:pt idx="10">
                  <c:v>17.410794000000003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AB-4CF5-A10A-1152BD0AA61A}"/>
            </c:ext>
          </c:extLst>
        </c:ser>
        <c:ser>
          <c:idx val="7"/>
          <c:order val="7"/>
          <c:tx>
            <c:strRef>
              <c:f>'EU27'!$C$98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'EU27'!$G$82:$Q$82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'EU27'!$G$98:$Q$98</c:f>
              <c:numCache>
                <c:formatCode>0.00</c:formatCode>
                <c:ptCount val="11"/>
                <c:pt idx="0">
                  <c:v>4.0048E-2</c:v>
                </c:pt>
                <c:pt idx="1">
                  <c:v>5.5722000000000001E-2</c:v>
                </c:pt>
                <c:pt idx="2">
                  <c:v>4.4007999999999999E-2</c:v>
                </c:pt>
                <c:pt idx="3">
                  <c:v>5.4452E-2</c:v>
                </c:pt>
                <c:pt idx="4">
                  <c:v>4.1857999999999999E-2</c:v>
                </c:pt>
                <c:pt idx="5">
                  <c:v>4.8500000000000001E-2</c:v>
                </c:pt>
                <c:pt idx="6">
                  <c:v>4.5252000000000001E-2</c:v>
                </c:pt>
                <c:pt idx="7">
                  <c:v>3.8988000000000002E-2</c:v>
                </c:pt>
                <c:pt idx="8">
                  <c:v>3.279E-2</c:v>
                </c:pt>
                <c:pt idx="9">
                  <c:v>3.5985999999999997E-2</c:v>
                </c:pt>
                <c:pt idx="10">
                  <c:v>5.0754000000000001E-2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AB-4CF5-A10A-1152BD0AA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LV!$C$16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LV!$G$15:$Q$15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LV!$G$16:$Q$16</c:f>
              <c:numCache>
                <c:formatCode>0.00</c:formatCode>
                <c:ptCount val="11"/>
                <c:pt idx="0">
                  <c:v>8.3839999999999998E-2</c:v>
                </c:pt>
                <c:pt idx="1">
                  <c:v>8.2640000000000005E-2</c:v>
                </c:pt>
                <c:pt idx="2">
                  <c:v>0.13172800000000001</c:v>
                </c:pt>
                <c:pt idx="3">
                  <c:v>7.5140999999999999E-2</c:v>
                </c:pt>
                <c:pt idx="4">
                  <c:v>6.5597000000000003E-2</c:v>
                </c:pt>
                <c:pt idx="5">
                  <c:v>6.9047999999999998E-2</c:v>
                </c:pt>
                <c:pt idx="6">
                  <c:v>6.6109000000000001E-2</c:v>
                </c:pt>
                <c:pt idx="7">
                  <c:v>5.9485000000000003E-2</c:v>
                </c:pt>
                <c:pt idx="8">
                  <c:v>5.5218999999999997E-2</c:v>
                </c:pt>
                <c:pt idx="9">
                  <c:v>5.8354000000000003E-2</c:v>
                </c:pt>
                <c:pt idx="10">
                  <c:v>5.5558999999999997E-2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9-4D36-A474-9B43321FA7DD}"/>
            </c:ext>
          </c:extLst>
        </c:ser>
        <c:ser>
          <c:idx val="1"/>
          <c:order val="1"/>
          <c:tx>
            <c:strRef>
              <c:f>LV!$C$17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LV!$G$15:$Q$15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LV!$G$17:$Q$17</c:f>
              <c:numCache>
                <c:formatCode>0.00</c:formatCode>
                <c:ptCount val="11"/>
                <c:pt idx="0">
                  <c:v>0</c:v>
                </c:pt>
                <c:pt idx="1">
                  <c:v>3.3869999999999998E-3</c:v>
                </c:pt>
                <c:pt idx="2">
                  <c:v>1.8457999999999999E-2</c:v>
                </c:pt>
                <c:pt idx="3">
                  <c:v>3.3008000000000003E-2</c:v>
                </c:pt>
                <c:pt idx="4">
                  <c:v>7.2655999999999998E-2</c:v>
                </c:pt>
                <c:pt idx="5">
                  <c:v>3.8752000000000002E-2</c:v>
                </c:pt>
                <c:pt idx="6">
                  <c:v>6.8671999999999997E-2</c:v>
                </c:pt>
                <c:pt idx="7">
                  <c:v>6.8126999999999993E-2</c:v>
                </c:pt>
                <c:pt idx="8">
                  <c:v>2.1097000000000001E-2</c:v>
                </c:pt>
                <c:pt idx="9">
                  <c:v>0.34122999999999998</c:v>
                </c:pt>
                <c:pt idx="10">
                  <c:v>0.69173200000000001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9-4D36-A474-9B43321FA7DD}"/>
            </c:ext>
          </c:extLst>
        </c:ser>
        <c:ser>
          <c:idx val="2"/>
          <c:order val="2"/>
          <c:tx>
            <c:strRef>
              <c:f>LV!$C$18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LV!$G$15:$Q$15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69-4D36-A474-9B43321FA7DD}"/>
            </c:ext>
          </c:extLst>
        </c:ser>
        <c:ser>
          <c:idx val="3"/>
          <c:order val="3"/>
          <c:tx>
            <c:strRef>
              <c:f>LV!$C$19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LV!$G$15:$Q$15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LV!$G$19:$Q$19</c:f>
              <c:numCache>
                <c:formatCode>0.00</c:formatCode>
                <c:ptCount val="11"/>
                <c:pt idx="0">
                  <c:v>0.103017</c:v>
                </c:pt>
                <c:pt idx="1">
                  <c:v>0.13265399999999999</c:v>
                </c:pt>
                <c:pt idx="2">
                  <c:v>0.15728700000000001</c:v>
                </c:pt>
                <c:pt idx="3">
                  <c:v>0.18371499999999999</c:v>
                </c:pt>
                <c:pt idx="4">
                  <c:v>0.29730499999999999</c:v>
                </c:pt>
                <c:pt idx="5">
                  <c:v>0.28586</c:v>
                </c:pt>
                <c:pt idx="6">
                  <c:v>0.29092899999999999</c:v>
                </c:pt>
                <c:pt idx="7">
                  <c:v>0.28511900000000001</c:v>
                </c:pt>
                <c:pt idx="8">
                  <c:v>0.26434600000000003</c:v>
                </c:pt>
                <c:pt idx="9">
                  <c:v>0.74584300000000003</c:v>
                </c:pt>
                <c:pt idx="10">
                  <c:v>0.199797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69-4D36-A474-9B43321FA7DD}"/>
            </c:ext>
          </c:extLst>
        </c:ser>
        <c:ser>
          <c:idx val="4"/>
          <c:order val="4"/>
          <c:tx>
            <c:strRef>
              <c:f>LV!$C$20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LV!$G$15:$Q$15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LV!$G$20:$Q$20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69-4D36-A474-9B43321FA7DD}"/>
            </c:ext>
          </c:extLst>
        </c:ser>
        <c:ser>
          <c:idx val="5"/>
          <c:order val="5"/>
          <c:tx>
            <c:strRef>
              <c:f>LV!$C$21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LV!$G$15:$Q$15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69-4D36-A474-9B43321FA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LV!$C$50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LV!$G$15:$Q$15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LV!$G$50:$Q$50</c:f>
              <c:numCache>
                <c:formatCode>0.00</c:formatCode>
                <c:ptCount val="11"/>
                <c:pt idx="0">
                  <c:v>0.118322</c:v>
                </c:pt>
                <c:pt idx="1">
                  <c:v>0.12166399999999999</c:v>
                </c:pt>
                <c:pt idx="2">
                  <c:v>0.16969000000000001</c:v>
                </c:pt>
                <c:pt idx="3">
                  <c:v>0.114874</c:v>
                </c:pt>
                <c:pt idx="4">
                  <c:v>0.100132</c:v>
                </c:pt>
                <c:pt idx="5">
                  <c:v>0.111279</c:v>
                </c:pt>
                <c:pt idx="6">
                  <c:v>0.107326</c:v>
                </c:pt>
                <c:pt idx="7">
                  <c:v>9.8039000000000001E-2</c:v>
                </c:pt>
                <c:pt idx="8">
                  <c:v>9.4739000000000004E-2</c:v>
                </c:pt>
                <c:pt idx="9">
                  <c:v>9.3387999999999999E-2</c:v>
                </c:pt>
                <c:pt idx="10">
                  <c:v>9.3520000000000006E-2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9-4694-A4F6-C1AC9903FCAE}"/>
            </c:ext>
          </c:extLst>
        </c:ser>
        <c:ser>
          <c:idx val="4"/>
          <c:order val="1"/>
          <c:tx>
            <c:strRef>
              <c:f>LV!$C$51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LV!$G$51:$Q$51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9-4694-A4F6-C1AC9903FCAE}"/>
            </c:ext>
          </c:extLst>
        </c:ser>
        <c:ser>
          <c:idx val="1"/>
          <c:order val="2"/>
          <c:tx>
            <c:strRef>
              <c:f>LV!$C$52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LV!$G$15:$Q$15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LV!$G$52:$Q$52</c:f>
              <c:numCache>
                <c:formatCode>0.00</c:formatCode>
                <c:ptCount val="11"/>
                <c:pt idx="0">
                  <c:v>0</c:v>
                </c:pt>
                <c:pt idx="1">
                  <c:v>1.6362999999999999E-2</c:v>
                </c:pt>
                <c:pt idx="2">
                  <c:v>4.2307999999999998E-2</c:v>
                </c:pt>
                <c:pt idx="3">
                  <c:v>5.3353999999999999E-2</c:v>
                </c:pt>
                <c:pt idx="4">
                  <c:v>0.127688</c:v>
                </c:pt>
                <c:pt idx="5">
                  <c:v>5.6687000000000001E-2</c:v>
                </c:pt>
                <c:pt idx="6">
                  <c:v>8.3330000000000001E-2</c:v>
                </c:pt>
                <c:pt idx="7">
                  <c:v>7.5248999999999996E-2</c:v>
                </c:pt>
                <c:pt idx="8">
                  <c:v>2.5942E-2</c:v>
                </c:pt>
                <c:pt idx="9">
                  <c:v>0.34475699999999998</c:v>
                </c:pt>
                <c:pt idx="10">
                  <c:v>0.69467100000000004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9-4694-A4F6-C1AC9903FCAE}"/>
            </c:ext>
          </c:extLst>
        </c:ser>
        <c:ser>
          <c:idx val="2"/>
          <c:order val="3"/>
          <c:tx>
            <c:strRef>
              <c:f>LV!$C$53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LV!$G$15:$Q$15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LV!$G$53:$Q$53</c:f>
              <c:numCache>
                <c:formatCode>0.00</c:formatCode>
                <c:ptCount val="11"/>
                <c:pt idx="0">
                  <c:v>6.8534999999999999E-2</c:v>
                </c:pt>
                <c:pt idx="1">
                  <c:v>8.0654000000000003E-2</c:v>
                </c:pt>
                <c:pt idx="2">
                  <c:v>9.5475000000000004E-2</c:v>
                </c:pt>
                <c:pt idx="3">
                  <c:v>0.123636</c:v>
                </c:pt>
                <c:pt idx="4">
                  <c:v>0.20773800000000001</c:v>
                </c:pt>
                <c:pt idx="5">
                  <c:v>0.22569400000000001</c:v>
                </c:pt>
                <c:pt idx="6">
                  <c:v>0.23505400000000001</c:v>
                </c:pt>
                <c:pt idx="7">
                  <c:v>0.23944299999999999</c:v>
                </c:pt>
                <c:pt idx="8">
                  <c:v>0.21998100000000001</c:v>
                </c:pt>
                <c:pt idx="9">
                  <c:v>0.70728199999999997</c:v>
                </c:pt>
                <c:pt idx="10">
                  <c:v>0.15889700000000001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B9-4694-A4F6-C1AC9903FCAE}"/>
            </c:ext>
          </c:extLst>
        </c:ser>
        <c:ser>
          <c:idx val="3"/>
          <c:order val="4"/>
          <c:tx>
            <c:strRef>
              <c:f>LV!$C$54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LV!$G$15:$Q$15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LV!$G$54:$Q$54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B9-4694-A4F6-C1AC9903F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LV!$C$84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LV!$G$82:$Q$82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LV!$G$84:$Q$84</c:f>
              <c:numCache>
                <c:formatCode>0.00</c:formatCode>
                <c:ptCount val="11"/>
                <c:pt idx="0">
                  <c:v>0.11205899999999999</c:v>
                </c:pt>
                <c:pt idx="1">
                  <c:v>0.13427500000000001</c:v>
                </c:pt>
                <c:pt idx="2">
                  <c:v>0.196516</c:v>
                </c:pt>
                <c:pt idx="3">
                  <c:v>0.160162</c:v>
                </c:pt>
                <c:pt idx="4">
                  <c:v>0.19494400000000001</c:v>
                </c:pt>
                <c:pt idx="5">
                  <c:v>0.213314</c:v>
                </c:pt>
                <c:pt idx="6">
                  <c:v>0.21482600000000002</c:v>
                </c:pt>
                <c:pt idx="7">
                  <c:v>0.20774200000000004</c:v>
                </c:pt>
                <c:pt idx="8">
                  <c:v>0.192298</c:v>
                </c:pt>
                <c:pt idx="9">
                  <c:v>0.65961399999999992</c:v>
                </c:pt>
                <c:pt idx="10">
                  <c:v>0.12462900000000002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1-4818-84B7-D7DA0C9D060D}"/>
            </c:ext>
          </c:extLst>
        </c:ser>
        <c:ser>
          <c:idx val="2"/>
          <c:order val="1"/>
          <c:tx>
            <c:strRef>
              <c:f>LV!$C$88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LV!$G$82:$Q$82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LV!$G$88:$Q$88</c:f>
              <c:numCache>
                <c:formatCode>0.00</c:formatCode>
                <c:ptCount val="11"/>
                <c:pt idx="0">
                  <c:v>4.1772999999999998E-2</c:v>
                </c:pt>
                <c:pt idx="1">
                  <c:v>2.8875999999999999E-2</c:v>
                </c:pt>
                <c:pt idx="2">
                  <c:v>3.0384999999999999E-2</c:v>
                </c:pt>
                <c:pt idx="3">
                  <c:v>3.2986000000000001E-2</c:v>
                </c:pt>
                <c:pt idx="4">
                  <c:v>3.3216000000000002E-2</c:v>
                </c:pt>
                <c:pt idx="5">
                  <c:v>3.6332000000000003E-2</c:v>
                </c:pt>
                <c:pt idx="6">
                  <c:v>3.5987999999999999E-2</c:v>
                </c:pt>
                <c:pt idx="7">
                  <c:v>3.1175000000000001E-2</c:v>
                </c:pt>
                <c:pt idx="8">
                  <c:v>3.1140000000000001E-2</c:v>
                </c:pt>
                <c:pt idx="9">
                  <c:v>1.7024000000000001E-2</c:v>
                </c:pt>
                <c:pt idx="10">
                  <c:v>1.72E-2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1-4818-84B7-D7DA0C9D060D}"/>
            </c:ext>
          </c:extLst>
        </c:ser>
        <c:ser>
          <c:idx val="3"/>
          <c:order val="2"/>
          <c:tx>
            <c:strRef>
              <c:f>LV!$C$89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LV!$G$82:$Q$82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1-4818-84B7-D7DA0C9D060D}"/>
            </c:ext>
          </c:extLst>
        </c:ser>
        <c:ser>
          <c:idx val="0"/>
          <c:order val="3"/>
          <c:tx>
            <c:strRef>
              <c:f>LV!$C$83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LV!$G$82:$Q$82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LV!$G$83:$Q$83</c:f>
              <c:numCache>
                <c:formatCode>0.00</c:formatCode>
                <c:ptCount val="11"/>
                <c:pt idx="0">
                  <c:v>0</c:v>
                </c:pt>
                <c:pt idx="1">
                  <c:v>1.214E-3</c:v>
                </c:pt>
                <c:pt idx="2">
                  <c:v>1.6653999999999999E-2</c:v>
                </c:pt>
                <c:pt idx="3">
                  <c:v>2.3244999999999998E-2</c:v>
                </c:pt>
                <c:pt idx="4">
                  <c:v>6.2810000000000005E-2</c:v>
                </c:pt>
                <c:pt idx="5">
                  <c:v>2.2596999999999999E-2</c:v>
                </c:pt>
                <c:pt idx="6">
                  <c:v>5.1423000000000003E-2</c:v>
                </c:pt>
                <c:pt idx="7">
                  <c:v>5.0396999999999997E-2</c:v>
                </c:pt>
                <c:pt idx="8">
                  <c:v>6.6769999999999998E-3</c:v>
                </c:pt>
                <c:pt idx="9">
                  <c:v>0.34122999999999998</c:v>
                </c:pt>
                <c:pt idx="10">
                  <c:v>0.69173200000000001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51-4818-84B7-D7DA0C9D060D}"/>
            </c:ext>
          </c:extLst>
        </c:ser>
        <c:ser>
          <c:idx val="5"/>
          <c:order val="4"/>
          <c:tx>
            <c:strRef>
              <c:f>LV!$C$91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LV!$G$82:$Q$82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LV!$G$91:$Q$91</c:f>
              <c:numCache>
                <c:formatCode>0.00</c:formatCode>
                <c:ptCount val="11"/>
                <c:pt idx="0">
                  <c:v>0</c:v>
                </c:pt>
                <c:pt idx="1">
                  <c:v>6.5880000000000001E-3</c:v>
                </c:pt>
                <c:pt idx="2">
                  <c:v>1.1622E-2</c:v>
                </c:pt>
                <c:pt idx="3">
                  <c:v>1.2484E-2</c:v>
                </c:pt>
                <c:pt idx="4">
                  <c:v>1.3616E-2</c:v>
                </c:pt>
                <c:pt idx="5">
                  <c:v>6.6470000000000001E-3</c:v>
                </c:pt>
                <c:pt idx="6">
                  <c:v>4.9519999999999998E-3</c:v>
                </c:pt>
                <c:pt idx="7">
                  <c:v>4.2700000000000002E-4</c:v>
                </c:pt>
                <c:pt idx="8">
                  <c:v>1.06E-4</c:v>
                </c:pt>
                <c:pt idx="9">
                  <c:v>1.03E-4</c:v>
                </c:pt>
                <c:pt idx="10">
                  <c:v>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51-4818-84B7-D7DA0C9D060D}"/>
            </c:ext>
          </c:extLst>
        </c:ser>
        <c:ser>
          <c:idx val="6"/>
          <c:order val="5"/>
          <c:tx>
            <c:strRef>
              <c:f>LV!$C$92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LV!$G$82:$Q$82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LV!$G$92:$Q$92</c:f>
              <c:numCache>
                <c:formatCode>0.00</c:formatCode>
                <c:ptCount val="11"/>
                <c:pt idx="0">
                  <c:v>2.8849E-2</c:v>
                </c:pt>
                <c:pt idx="1">
                  <c:v>3.6717E-2</c:v>
                </c:pt>
                <c:pt idx="2">
                  <c:v>4.1232000000000005E-2</c:v>
                </c:pt>
                <c:pt idx="3">
                  <c:v>5.484E-2</c:v>
                </c:pt>
                <c:pt idx="4">
                  <c:v>0.12012800000000001</c:v>
                </c:pt>
                <c:pt idx="5">
                  <c:v>0.10578199999999999</c:v>
                </c:pt>
                <c:pt idx="6">
                  <c:v>0.11087900000000003</c:v>
                </c:pt>
                <c:pt idx="7">
                  <c:v>0.112515</c:v>
                </c:pt>
                <c:pt idx="8">
                  <c:v>0.10391899999999998</c:v>
                </c:pt>
                <c:pt idx="9">
                  <c:v>0.12131400000000001</c:v>
                </c:pt>
                <c:pt idx="10">
                  <c:v>0.10729799999999999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51-4818-84B7-D7DA0C9D060D}"/>
            </c:ext>
          </c:extLst>
        </c:ser>
        <c:ser>
          <c:idx val="4"/>
          <c:order val="6"/>
          <c:tx>
            <c:strRef>
              <c:f>LV!$C$90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LV!$G$82:$Q$82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LV!$G$90:$Q$90</c:f>
              <c:numCache>
                <c:formatCode>0.00</c:formatCode>
                <c:ptCount val="11"/>
                <c:pt idx="0">
                  <c:v>4.176E-3</c:v>
                </c:pt>
                <c:pt idx="1">
                  <c:v>1.1011E-2</c:v>
                </c:pt>
                <c:pt idx="2">
                  <c:v>1.1064000000000001E-2</c:v>
                </c:pt>
                <c:pt idx="3">
                  <c:v>8.1469999999999997E-3</c:v>
                </c:pt>
                <c:pt idx="4">
                  <c:v>1.0843999999999999E-2</c:v>
                </c:pt>
                <c:pt idx="5">
                  <c:v>8.9879999999999995E-3</c:v>
                </c:pt>
                <c:pt idx="6">
                  <c:v>7.6419999999999995E-3</c:v>
                </c:pt>
                <c:pt idx="7">
                  <c:v>1.0475E-2</c:v>
                </c:pt>
                <c:pt idx="8">
                  <c:v>6.522E-3</c:v>
                </c:pt>
                <c:pt idx="9">
                  <c:v>6.1419999999999999E-3</c:v>
                </c:pt>
                <c:pt idx="10">
                  <c:v>6.1290000000000008E-3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51-4818-84B7-D7DA0C9D060D}"/>
            </c:ext>
          </c:extLst>
        </c:ser>
        <c:ser>
          <c:idx val="7"/>
          <c:order val="7"/>
          <c:tx>
            <c:strRef>
              <c:f>LV!$C$98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LV!$G$82:$Q$82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51-4818-84B7-D7DA0C9D0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LV!$C$268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LV!$G$246:$Q$246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LV!$G$268:$Q$268</c:f>
              <c:numCache>
                <c:formatCode>0.00</c:formatCode>
                <c:ptCount val="11"/>
                <c:pt idx="0">
                  <c:v>2.2925000000000001E-2</c:v>
                </c:pt>
                <c:pt idx="1">
                  <c:v>3.2614999999999998E-2</c:v>
                </c:pt>
                <c:pt idx="2">
                  <c:v>3.1462999999999998E-2</c:v>
                </c:pt>
                <c:pt idx="3">
                  <c:v>3.0342999999999998E-2</c:v>
                </c:pt>
                <c:pt idx="4">
                  <c:v>3.1866999999999999E-2</c:v>
                </c:pt>
                <c:pt idx="5">
                  <c:v>3.6495E-2</c:v>
                </c:pt>
                <c:pt idx="6">
                  <c:v>3.8106000000000001E-2</c:v>
                </c:pt>
                <c:pt idx="7">
                  <c:v>3.533E-2</c:v>
                </c:pt>
                <c:pt idx="8">
                  <c:v>3.4603000000000002E-2</c:v>
                </c:pt>
                <c:pt idx="9">
                  <c:v>3.7433000000000001E-2</c:v>
                </c:pt>
                <c:pt idx="10">
                  <c:v>3.9699999999999999E-2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E-47B1-82AE-C9BB6CE47362}"/>
            </c:ext>
          </c:extLst>
        </c:ser>
        <c:ser>
          <c:idx val="0"/>
          <c:order val="1"/>
          <c:tx>
            <c:strRef>
              <c:f>LV!$C$247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LV!$G$246:$Q$246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LV!$G$247:$Q$247</c:f>
              <c:numCache>
                <c:formatCode>0.00</c:formatCode>
                <c:ptCount val="11"/>
                <c:pt idx="0">
                  <c:v>8.0419000000000004E-2</c:v>
                </c:pt>
                <c:pt idx="1">
                  <c:v>0.100401</c:v>
                </c:pt>
                <c:pt idx="2">
                  <c:v>0.126189</c:v>
                </c:pt>
                <c:pt idx="3">
                  <c:v>0.15165100000000001</c:v>
                </c:pt>
                <c:pt idx="4">
                  <c:v>0.25201899999999999</c:v>
                </c:pt>
                <c:pt idx="5">
                  <c:v>0.25168299999999999</c:v>
                </c:pt>
                <c:pt idx="6">
                  <c:v>0.25692899999999996</c:v>
                </c:pt>
                <c:pt idx="7">
                  <c:v>0.25683299999999998</c:v>
                </c:pt>
                <c:pt idx="8">
                  <c:v>0.23672700000000002</c:v>
                </c:pt>
                <c:pt idx="9">
                  <c:v>0.71667599999999998</c:v>
                </c:pt>
                <c:pt idx="10">
                  <c:v>0.168297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E-47B1-82AE-C9BB6CE47362}"/>
            </c:ext>
          </c:extLst>
        </c:ser>
        <c:ser>
          <c:idx val="2"/>
          <c:order val="2"/>
          <c:tx>
            <c:strRef>
              <c:f>LV!$C$273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LV!$G$246:$Q$246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FE-47B1-82AE-C9BB6CE47362}"/>
            </c:ext>
          </c:extLst>
        </c:ser>
        <c:ser>
          <c:idx val="3"/>
          <c:order val="3"/>
          <c:tx>
            <c:strRef>
              <c:f>LV!$C$274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LV!$G$246:$Q$246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FE-47B1-82AE-C9BB6CE47362}"/>
            </c:ext>
          </c:extLst>
        </c:ser>
        <c:ser>
          <c:idx val="4"/>
          <c:order val="4"/>
          <c:tx>
            <c:strRef>
              <c:f>LV!$C$275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LV!$G$246:$Q$246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LV!$G$275:$Q$275</c:f>
              <c:numCache>
                <c:formatCode>0.00</c:formatCode>
                <c:ptCount val="11"/>
                <c:pt idx="0">
                  <c:v>7.6300000000000001E-4</c:v>
                </c:pt>
                <c:pt idx="1">
                  <c:v>8.4500000000000005E-4</c:v>
                </c:pt>
                <c:pt idx="2">
                  <c:v>8.52E-4</c:v>
                </c:pt>
                <c:pt idx="3">
                  <c:v>5.1229999999999999E-3</c:v>
                </c:pt>
                <c:pt idx="4">
                  <c:v>8.1960000000000002E-3</c:v>
                </c:pt>
                <c:pt idx="5">
                  <c:v>4.4429999999999999E-3</c:v>
                </c:pt>
                <c:pt idx="6">
                  <c:v>1.3219E-2</c:v>
                </c:pt>
                <c:pt idx="7">
                  <c:v>1.167E-2</c:v>
                </c:pt>
                <c:pt idx="8">
                  <c:v>1.6930000000000001E-3</c:v>
                </c:pt>
                <c:pt idx="9">
                  <c:v>1.846E-3</c:v>
                </c:pt>
                <c:pt idx="10">
                  <c:v>1.7000000000000001E-3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FE-47B1-82AE-C9BB6CE47362}"/>
            </c:ext>
          </c:extLst>
        </c:ser>
        <c:ser>
          <c:idx val="5"/>
          <c:order val="5"/>
          <c:tx>
            <c:strRef>
              <c:f>LV!$C$281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LV!$G$246:$Q$246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LV!$G$281:$Q$281</c:f>
              <c:numCache>
                <c:formatCode>0.00</c:formatCode>
                <c:ptCount val="11"/>
                <c:pt idx="0">
                  <c:v>1.3080000000000001E-3</c:v>
                </c:pt>
                <c:pt idx="1">
                  <c:v>2.6549999999999998E-3</c:v>
                </c:pt>
                <c:pt idx="2">
                  <c:v>2.6770000000000001E-3</c:v>
                </c:pt>
                <c:pt idx="3">
                  <c:v>2.5170000000000001E-3</c:v>
                </c:pt>
                <c:pt idx="4">
                  <c:v>2.4289999999999997E-3</c:v>
                </c:pt>
                <c:pt idx="5">
                  <c:v>3.6070000000000004E-3</c:v>
                </c:pt>
                <c:pt idx="6">
                  <c:v>2.4759999999999999E-3</c:v>
                </c:pt>
                <c:pt idx="7">
                  <c:v>1.6220000000000002E-3</c:v>
                </c:pt>
                <c:pt idx="8">
                  <c:v>2.349E-3</c:v>
                </c:pt>
                <c:pt idx="9">
                  <c:v>3.2929999999999999E-3</c:v>
                </c:pt>
                <c:pt idx="10">
                  <c:v>2.2299999999999998E-3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FE-47B1-82AE-C9BB6CE47362}"/>
            </c:ext>
          </c:extLst>
        </c:ser>
        <c:ser>
          <c:idx val="6"/>
          <c:order val="6"/>
          <c:tx>
            <c:strRef>
              <c:f>LV!$C$288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LV!$G$246:$Q$246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FE-47B1-82AE-C9BB6CE47362}"/>
            </c:ext>
          </c:extLst>
        </c:ser>
        <c:ser>
          <c:idx val="7"/>
          <c:order val="7"/>
          <c:tx>
            <c:strRef>
              <c:f>LV!$C$289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LV!$G$246:$Q$246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FE-47B1-82AE-C9BB6CE47362}"/>
            </c:ext>
          </c:extLst>
        </c:ser>
        <c:ser>
          <c:idx val="8"/>
          <c:order val="8"/>
          <c:tx>
            <c:strRef>
              <c:f>LV!$C$290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LV!$G$246:$Q$246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LV!$G$290:$Q$290</c:f>
              <c:numCache>
                <c:formatCode>0.00</c:formatCode>
                <c:ptCount val="11"/>
                <c:pt idx="0">
                  <c:v>6.3418000000000002E-2</c:v>
                </c:pt>
                <c:pt idx="1">
                  <c:v>6.0037E-2</c:v>
                </c:pt>
                <c:pt idx="2">
                  <c:v>6.4999000000000001E-2</c:v>
                </c:pt>
                <c:pt idx="3">
                  <c:v>5.7624999999999996E-2</c:v>
                </c:pt>
                <c:pt idx="4">
                  <c:v>6.1288000000000002E-2</c:v>
                </c:pt>
                <c:pt idx="5">
                  <c:v>6.0215000000000005E-2</c:v>
                </c:pt>
                <c:pt idx="6">
                  <c:v>5.484E-2</c:v>
                </c:pt>
                <c:pt idx="7">
                  <c:v>4.9314999999999998E-2</c:v>
                </c:pt>
                <c:pt idx="8">
                  <c:v>3.5304000000000002E-2</c:v>
                </c:pt>
                <c:pt idx="9">
                  <c:v>2.8139999999999998E-2</c:v>
                </c:pt>
                <c:pt idx="10">
                  <c:v>0.18178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FE-47B1-82AE-C9BB6CE47362}"/>
            </c:ext>
          </c:extLst>
        </c:ser>
        <c:ser>
          <c:idx val="9"/>
          <c:order val="9"/>
          <c:tx>
            <c:strRef>
              <c:f>LV!$C$293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LV!$G$246:$Q$246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LV!$G$293:$Q$293</c:f>
              <c:numCache>
                <c:formatCode>0.00</c:formatCode>
                <c:ptCount val="11"/>
                <c:pt idx="0">
                  <c:v>3.3000000000000003E-5</c:v>
                </c:pt>
                <c:pt idx="1">
                  <c:v>3.6000000000000001E-5</c:v>
                </c:pt>
                <c:pt idx="2">
                  <c:v>1.5351999999999999E-2</c:v>
                </c:pt>
                <c:pt idx="3">
                  <c:v>1.5889E-2</c:v>
                </c:pt>
                <c:pt idx="4">
                  <c:v>5.0837E-2</c:v>
                </c:pt>
                <c:pt idx="5">
                  <c:v>4.2509999999999996E-3</c:v>
                </c:pt>
                <c:pt idx="6">
                  <c:v>2.3882E-2</c:v>
                </c:pt>
                <c:pt idx="7">
                  <c:v>2.828E-2</c:v>
                </c:pt>
                <c:pt idx="8">
                  <c:v>1.1E-5</c:v>
                </c:pt>
                <c:pt idx="9">
                  <c:v>9.2E-5</c:v>
                </c:pt>
                <c:pt idx="10">
                  <c:v>9.0000000000000006E-5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FE-47B1-82AE-C9BB6CE47362}"/>
            </c:ext>
          </c:extLst>
        </c:ser>
        <c:ser>
          <c:idx val="10"/>
          <c:order val="10"/>
          <c:tx>
            <c:strRef>
              <c:f>LV!$C$294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LV!$G$246:$Q$246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LV!$G$294:$Q$294</c:f>
              <c:numCache>
                <c:formatCode>0.00</c:formatCode>
                <c:ptCount val="11"/>
                <c:pt idx="0">
                  <c:v>1.7991E-2</c:v>
                </c:pt>
                <c:pt idx="1">
                  <c:v>1.9918999999999999E-2</c:v>
                </c:pt>
                <c:pt idx="2">
                  <c:v>6.4137E-2</c:v>
                </c:pt>
                <c:pt idx="3">
                  <c:v>1.8953000000000001E-2</c:v>
                </c:pt>
                <c:pt idx="4">
                  <c:v>2.2314000000000001E-2</c:v>
                </c:pt>
                <c:pt idx="5">
                  <c:v>1.9552E-2</c:v>
                </c:pt>
                <c:pt idx="6">
                  <c:v>2.0230000000000001E-2</c:v>
                </c:pt>
                <c:pt idx="7">
                  <c:v>1.6118E-2</c:v>
                </c:pt>
                <c:pt idx="8">
                  <c:v>1.5554999999999999E-2</c:v>
                </c:pt>
                <c:pt idx="9">
                  <c:v>0.35794700000000002</c:v>
                </c:pt>
                <c:pt idx="10">
                  <c:v>0.55329099999999998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FE-47B1-82AE-C9BB6CE47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EB-4008-89C2-175F59F21C42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EB-4008-89C2-175F59F21C42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3EB-4008-89C2-175F59F21C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28C-42F8-A02B-0D36C725AEB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28C-42F8-A02B-0D36C725AEB6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3EB-4008-89C2-175F59F21C4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3EB-4008-89C2-175F59F21C42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3EB-4008-89C2-175F59F21C42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3EB-4008-89C2-175F59F21C42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3EB-4008-89C2-175F59F21C42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3EB-4008-89C2-175F59F21C4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EB-4008-89C2-175F59F21C42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3EB-4008-89C2-175F59F21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(LV!$C$247,LV!$C$268,LV!$C$273:$C$275,LV!$C$274:$C$275,LV!$C$281,LV!$C$288:$C$290,LV!$C$293:$C$294)</c15:sqref>
                  </c15:fullRef>
                </c:ext>
              </c:extLst>
              <c:f>(LV!$C$247,LV!$C$268,LV!$C$273,LV!$C$274:$C$275,LV!$C$281,LV!$C$288:$C$290,LV!$C$293:$C$294)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(LV!$D$247,LV!$D$268,LV!$D$273:$D$275,LV!$D$274:$D$275,LV!$D$281,LV!$D$288:$D$290,LV!$D$293:$D$294)</c15:sqref>
                  </c15:fullRef>
                </c:ext>
              </c:extLst>
              <c:f>(LV!$D$247,LV!$D$268,LV!$D$273,LV!$D$274:$D$275,LV!$D$281,LV!$D$288:$D$290,LV!$D$293:$D$294)</c:f>
              <c:numCache>
                <c:formatCode>General</c:formatCode>
                <c:ptCount val="11"/>
                <c:pt idx="0">
                  <c:v>19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3</c:v>
                </c:pt>
                <c:pt idx="10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LV!$D$274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LV!$D$275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03EB-4008-89C2-175F59F21C4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05-4F37-BFFB-EDEFC178B4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05-4F37-BFFB-EDEFC178B401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05-4F37-BFFB-EDEFC178B4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505-4F37-BFFB-EDEFC178B40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505-4F37-BFFB-EDEFC178B40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505-4F37-BFFB-EDEFC178B401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505-4F37-BFFB-EDEFC178B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LT!$C$16:$C$21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LT!$E$16:$E$21</c:f>
              <c:numCache>
                <c:formatCode>0%</c:formatCode>
                <c:ptCount val="6"/>
                <c:pt idx="0">
                  <c:v>0.25</c:v>
                </c:pt>
                <c:pt idx="1">
                  <c:v>0.26470588235294118</c:v>
                </c:pt>
                <c:pt idx="2">
                  <c:v>0.23529411764705882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505-4F37-BFFB-EDEFC178B40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F58-48F8-A97A-082F75D8462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F58-48F8-A97A-082F75D8462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F58-48F8-A97A-082F75D84626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F58-48F8-A97A-082F75D84626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F58-48F8-A97A-082F75D84626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58-48F8-A97A-082F75D84626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8-48F8-A97A-082F75D84626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58-48F8-A97A-082F75D84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LT!$C$50:$C$54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LT!$E$50:$E$54</c:f>
              <c:numCache>
                <c:formatCode>0%</c:formatCode>
                <c:ptCount val="5"/>
                <c:pt idx="0">
                  <c:v>0.25</c:v>
                </c:pt>
                <c:pt idx="1">
                  <c:v>0</c:v>
                </c:pt>
                <c:pt idx="2">
                  <c:v>0.63235294117647056</c:v>
                </c:pt>
                <c:pt idx="3">
                  <c:v>0.11764705882352941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58-48F8-A97A-082F75D8462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A1-496F-87A2-498947F3B7FB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A1-496F-87A2-498947F3B7F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A1-496F-87A2-498947F3B7F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A1-496F-87A2-498947F3B7FB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A1-496F-87A2-498947F3B7FB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FA1-496F-87A2-498947F3B7F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FA1-496F-87A2-498947F3B7FB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FA1-496F-87A2-498947F3B7F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FA1-496F-87A2-498947F3B7F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9FA1-496F-87A2-498947F3B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(LT!$C$83:$C$84,LT!$C$88:$C$92,LT!$C$98)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(LT!$E$83:$E$84,LT!$E$88:$E$92,LT!$E$98)</c:f>
              <c:numCache>
                <c:formatCode>0%</c:formatCode>
                <c:ptCount val="8"/>
                <c:pt idx="0">
                  <c:v>0.30882352941176472</c:v>
                </c:pt>
                <c:pt idx="1">
                  <c:v>0.29411764705882354</c:v>
                </c:pt>
                <c:pt idx="2">
                  <c:v>2.9411764705882353E-2</c:v>
                </c:pt>
                <c:pt idx="3">
                  <c:v>0</c:v>
                </c:pt>
                <c:pt idx="4">
                  <c:v>0.13235294117647059</c:v>
                </c:pt>
                <c:pt idx="5">
                  <c:v>5.8823529411764705E-2</c:v>
                </c:pt>
                <c:pt idx="6">
                  <c:v>0.16176470588235295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FA1-496F-87A2-498947F3B7F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LT!$C$16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LT!$G$16:$Q$16</c:f>
              <c:numCache>
                <c:formatCode>0.00</c:formatCode>
                <c:ptCount val="11"/>
                <c:pt idx="0">
                  <c:v>0.15332999999999999</c:v>
                </c:pt>
                <c:pt idx="1">
                  <c:v>0.16417499999999999</c:v>
                </c:pt>
                <c:pt idx="2">
                  <c:v>0.17182500000000001</c:v>
                </c:pt>
                <c:pt idx="3">
                  <c:v>0.198625</c:v>
                </c:pt>
                <c:pt idx="4">
                  <c:v>0.20249</c:v>
                </c:pt>
                <c:pt idx="5">
                  <c:v>0.19741600000000001</c:v>
                </c:pt>
                <c:pt idx="6">
                  <c:v>0.21215800000000001</c:v>
                </c:pt>
                <c:pt idx="7">
                  <c:v>0.19630600000000001</c:v>
                </c:pt>
                <c:pt idx="8">
                  <c:v>0.19641500000000001</c:v>
                </c:pt>
                <c:pt idx="9">
                  <c:v>0.18151700000000001</c:v>
                </c:pt>
                <c:pt idx="10">
                  <c:v>0.17558799999999999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C-4279-B951-A5E1BE7638A3}"/>
            </c:ext>
          </c:extLst>
        </c:ser>
        <c:ser>
          <c:idx val="1"/>
          <c:order val="1"/>
          <c:tx>
            <c:strRef>
              <c:f>LT!$C$17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LT!$G$17:$Q$17</c:f>
              <c:numCache>
                <c:formatCode>0.00</c:formatCode>
                <c:ptCount val="11"/>
                <c:pt idx="0">
                  <c:v>1.6199999999999999E-3</c:v>
                </c:pt>
                <c:pt idx="1">
                  <c:v>0.19317699999999999</c:v>
                </c:pt>
                <c:pt idx="2">
                  <c:v>3.5039000000000001E-2</c:v>
                </c:pt>
                <c:pt idx="3">
                  <c:v>9.2208999999999999E-2</c:v>
                </c:pt>
                <c:pt idx="4">
                  <c:v>0.17755499999999999</c:v>
                </c:pt>
                <c:pt idx="5">
                  <c:v>6.7294999999999994E-2</c:v>
                </c:pt>
                <c:pt idx="6">
                  <c:v>7.8816999999999998E-2</c:v>
                </c:pt>
                <c:pt idx="7">
                  <c:v>0.31687700000000002</c:v>
                </c:pt>
                <c:pt idx="8">
                  <c:v>9.1062000000000004E-2</c:v>
                </c:pt>
                <c:pt idx="9">
                  <c:v>1.302E-2</c:v>
                </c:pt>
                <c:pt idx="10">
                  <c:v>2.5878000000000002E-2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C-4279-B951-A5E1BE7638A3}"/>
            </c:ext>
          </c:extLst>
        </c:ser>
        <c:ser>
          <c:idx val="2"/>
          <c:order val="2"/>
          <c:tx>
            <c:strRef>
              <c:f>LT!$C$18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LT!$G$15:$Q$15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LT!$G$18:$Q$18</c:f>
              <c:numCache>
                <c:formatCode>0.00</c:formatCode>
                <c:ptCount val="11"/>
                <c:pt idx="0">
                  <c:v>0</c:v>
                </c:pt>
                <c:pt idx="1">
                  <c:v>3.026E-3</c:v>
                </c:pt>
                <c:pt idx="2">
                  <c:v>1.4427000000000001E-2</c:v>
                </c:pt>
                <c:pt idx="3">
                  <c:v>5.1504000000000001E-2</c:v>
                </c:pt>
                <c:pt idx="4">
                  <c:v>9.0768000000000001E-2</c:v>
                </c:pt>
                <c:pt idx="5">
                  <c:v>7.9515000000000002E-2</c:v>
                </c:pt>
                <c:pt idx="6">
                  <c:v>0.54672799999999999</c:v>
                </c:pt>
                <c:pt idx="7">
                  <c:v>0.127914</c:v>
                </c:pt>
                <c:pt idx="8">
                  <c:v>0.21605199999999999</c:v>
                </c:pt>
                <c:pt idx="9">
                  <c:v>4.4373000000000003E-2</c:v>
                </c:pt>
                <c:pt idx="10">
                  <c:v>6.7954000000000001E-2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EC-4279-B951-A5E1BE7638A3}"/>
            </c:ext>
          </c:extLst>
        </c:ser>
        <c:ser>
          <c:idx val="3"/>
          <c:order val="3"/>
          <c:tx>
            <c:strRef>
              <c:f>LT!$C$19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LT!$G$19:$Q$19</c:f>
              <c:numCache>
                <c:formatCode>0.00</c:formatCode>
                <c:ptCount val="11"/>
                <c:pt idx="0">
                  <c:v>0.14365800000000001</c:v>
                </c:pt>
                <c:pt idx="1">
                  <c:v>0.16651099999999999</c:v>
                </c:pt>
                <c:pt idx="2">
                  <c:v>0.18610699999999999</c:v>
                </c:pt>
                <c:pt idx="3">
                  <c:v>0.21806400000000001</c:v>
                </c:pt>
                <c:pt idx="4">
                  <c:v>0.41706199999999999</c:v>
                </c:pt>
                <c:pt idx="5">
                  <c:v>0.29098800000000002</c:v>
                </c:pt>
                <c:pt idx="6">
                  <c:v>0.229182</c:v>
                </c:pt>
                <c:pt idx="7">
                  <c:v>0.18967800000000001</c:v>
                </c:pt>
                <c:pt idx="8">
                  <c:v>0.126807</c:v>
                </c:pt>
                <c:pt idx="9">
                  <c:v>0.21195900000000001</c:v>
                </c:pt>
                <c:pt idx="10">
                  <c:v>0.148036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EC-4279-B951-A5E1BE7638A3}"/>
            </c:ext>
          </c:extLst>
        </c:ser>
        <c:ser>
          <c:idx val="4"/>
          <c:order val="4"/>
          <c:tx>
            <c:strRef>
              <c:f>LT!$C$20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LT!$G$15:$Q$15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LT!$G$20:$Q$20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EC-4279-B951-A5E1BE7638A3}"/>
            </c:ext>
          </c:extLst>
        </c:ser>
        <c:ser>
          <c:idx val="5"/>
          <c:order val="5"/>
          <c:tx>
            <c:strRef>
              <c:f>LT!$C$21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EC-4279-B951-A5E1BE763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LT!$C$50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LT!$G$50:$Q$50</c:f>
              <c:numCache>
                <c:formatCode>0.00</c:formatCode>
                <c:ptCount val="11"/>
                <c:pt idx="0">
                  <c:v>0.15690299999999999</c:v>
                </c:pt>
                <c:pt idx="1">
                  <c:v>0.16786999999999999</c:v>
                </c:pt>
                <c:pt idx="2">
                  <c:v>0.17543400000000001</c:v>
                </c:pt>
                <c:pt idx="3">
                  <c:v>0.20205500000000001</c:v>
                </c:pt>
                <c:pt idx="4">
                  <c:v>0.20582900000000001</c:v>
                </c:pt>
                <c:pt idx="5">
                  <c:v>0.200713</c:v>
                </c:pt>
                <c:pt idx="6">
                  <c:v>0.219773</c:v>
                </c:pt>
                <c:pt idx="7">
                  <c:v>0.21310999999999999</c:v>
                </c:pt>
                <c:pt idx="8">
                  <c:v>0.196381</c:v>
                </c:pt>
                <c:pt idx="9">
                  <c:v>0.180558</c:v>
                </c:pt>
                <c:pt idx="10">
                  <c:v>0.174514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3-4476-AAAF-D4031090243A}"/>
            </c:ext>
          </c:extLst>
        </c:ser>
        <c:ser>
          <c:idx val="4"/>
          <c:order val="1"/>
          <c:tx>
            <c:strRef>
              <c:f>LT!$C$51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LT!$G$51:$Q$51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F3-4476-AAAF-D4031090243A}"/>
            </c:ext>
          </c:extLst>
        </c:ser>
        <c:ser>
          <c:idx val="1"/>
          <c:order val="2"/>
          <c:tx>
            <c:strRef>
              <c:f>LT!$C$52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LT!$G$52:$Q$52</c:f>
              <c:numCache>
                <c:formatCode>0.00</c:formatCode>
                <c:ptCount val="11"/>
                <c:pt idx="0">
                  <c:v>1.6199999999999999E-3</c:v>
                </c:pt>
                <c:pt idx="1">
                  <c:v>0.21415999999999999</c:v>
                </c:pt>
                <c:pt idx="2">
                  <c:v>7.5203999999999993E-2</c:v>
                </c:pt>
                <c:pt idx="3">
                  <c:v>0.18363199999999999</c:v>
                </c:pt>
                <c:pt idx="4">
                  <c:v>0.474657</c:v>
                </c:pt>
                <c:pt idx="5">
                  <c:v>0.16764699999999999</c:v>
                </c:pt>
                <c:pt idx="6">
                  <c:v>0.66505199999999998</c:v>
                </c:pt>
                <c:pt idx="7">
                  <c:v>0.46935500000000002</c:v>
                </c:pt>
                <c:pt idx="8">
                  <c:v>0.30678699999999998</c:v>
                </c:pt>
                <c:pt idx="9">
                  <c:v>0.12089900000000001</c:v>
                </c:pt>
                <c:pt idx="10">
                  <c:v>9.7900000000000001E-2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F3-4476-AAAF-D4031090243A}"/>
            </c:ext>
          </c:extLst>
        </c:ser>
        <c:ser>
          <c:idx val="2"/>
          <c:order val="3"/>
          <c:tx>
            <c:strRef>
              <c:f>LT!$C$53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LT!$G$53:$Q$53</c:f>
              <c:numCache>
                <c:formatCode>0.00</c:formatCode>
                <c:ptCount val="11"/>
                <c:pt idx="0">
                  <c:v>0.14008499999999999</c:v>
                </c:pt>
                <c:pt idx="1">
                  <c:v>0.14485899999999999</c:v>
                </c:pt>
                <c:pt idx="2">
                  <c:v>0.15676000000000001</c:v>
                </c:pt>
                <c:pt idx="3">
                  <c:v>0.17471500000000001</c:v>
                </c:pt>
                <c:pt idx="4">
                  <c:v>0.20738899999999999</c:v>
                </c:pt>
                <c:pt idx="5">
                  <c:v>0.26685399999999998</c:v>
                </c:pt>
                <c:pt idx="6">
                  <c:v>0.18206</c:v>
                </c:pt>
                <c:pt idx="7">
                  <c:v>0.14831</c:v>
                </c:pt>
                <c:pt idx="8">
                  <c:v>0.127168</c:v>
                </c:pt>
                <c:pt idx="9">
                  <c:v>0.14941199999999999</c:v>
                </c:pt>
                <c:pt idx="10">
                  <c:v>0.145042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F3-4476-AAAF-D4031090243A}"/>
            </c:ext>
          </c:extLst>
        </c:ser>
        <c:ser>
          <c:idx val="3"/>
          <c:order val="4"/>
          <c:tx>
            <c:strRef>
              <c:f>LT!$C$54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LT!$G$54:$Q$54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F3-4476-AAAF-D40310902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'EU27'!$C$268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'EU27'!$G$246:$Q$246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'EU27'!$G$268:$Q$268</c:f>
              <c:numCache>
                <c:formatCode>0.00</c:formatCode>
                <c:ptCount val="11"/>
                <c:pt idx="0">
                  <c:v>4.5115550000000004</c:v>
                </c:pt>
                <c:pt idx="1">
                  <c:v>4.6278440000000005</c:v>
                </c:pt>
                <c:pt idx="2">
                  <c:v>4.6991139999999998</c:v>
                </c:pt>
                <c:pt idx="3">
                  <c:v>5.4876700000000005</c:v>
                </c:pt>
                <c:pt idx="4">
                  <c:v>5.0724359999999988</c:v>
                </c:pt>
                <c:pt idx="5">
                  <c:v>5.1262460000000001</c:v>
                </c:pt>
                <c:pt idx="6">
                  <c:v>4.9672850000000004</c:v>
                </c:pt>
                <c:pt idx="7">
                  <c:v>4.6435219999999999</c:v>
                </c:pt>
                <c:pt idx="8">
                  <c:v>4.8321730000000009</c:v>
                </c:pt>
                <c:pt idx="9">
                  <c:v>4.8930280000000002</c:v>
                </c:pt>
                <c:pt idx="10">
                  <c:v>4.9530209999999997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D-4B6D-9A2D-5AEC53571C9A}"/>
            </c:ext>
          </c:extLst>
        </c:ser>
        <c:ser>
          <c:idx val="0"/>
          <c:order val="1"/>
          <c:tx>
            <c:strRef>
              <c:f>'EU27'!$C$247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'EU27'!$G$246:$Q$246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'EU27'!$G$247:$Q$247</c:f>
              <c:numCache>
                <c:formatCode>0.00</c:formatCode>
                <c:ptCount val="11"/>
                <c:pt idx="0">
                  <c:v>42.602950000000007</c:v>
                </c:pt>
                <c:pt idx="1">
                  <c:v>48.401616000000004</c:v>
                </c:pt>
                <c:pt idx="2">
                  <c:v>58.253864</c:v>
                </c:pt>
                <c:pt idx="3">
                  <c:v>69.444280000000006</c:v>
                </c:pt>
                <c:pt idx="4">
                  <c:v>81.242547000000002</c:v>
                </c:pt>
                <c:pt idx="5">
                  <c:v>84.212682999999998</c:v>
                </c:pt>
                <c:pt idx="6">
                  <c:v>86.618825000000015</c:v>
                </c:pt>
                <c:pt idx="7">
                  <c:v>90.00076700000001</c:v>
                </c:pt>
                <c:pt idx="8">
                  <c:v>90.410603000000009</c:v>
                </c:pt>
                <c:pt idx="9">
                  <c:v>93.945534000000009</c:v>
                </c:pt>
                <c:pt idx="10">
                  <c:v>92.049179999999993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D-4B6D-9A2D-5AEC53571C9A}"/>
            </c:ext>
          </c:extLst>
        </c:ser>
        <c:ser>
          <c:idx val="2"/>
          <c:order val="2"/>
          <c:tx>
            <c:strRef>
              <c:f>'EU27'!$C$273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'EU27'!$G$246:$Q$246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'EU27'!$G$273:$Q$273</c:f>
              <c:numCache>
                <c:formatCode>0.00</c:formatCode>
                <c:ptCount val="11"/>
                <c:pt idx="0">
                  <c:v>0.42403800000000003</c:v>
                </c:pt>
                <c:pt idx="1">
                  <c:v>0.38487300000000002</c:v>
                </c:pt>
                <c:pt idx="2">
                  <c:v>0.36263000000000001</c:v>
                </c:pt>
                <c:pt idx="3">
                  <c:v>0.56398599999999999</c:v>
                </c:pt>
                <c:pt idx="4">
                  <c:v>0.50549599999999995</c:v>
                </c:pt>
                <c:pt idx="5">
                  <c:v>0.52044100000000004</c:v>
                </c:pt>
                <c:pt idx="6">
                  <c:v>0.44934299999999999</c:v>
                </c:pt>
                <c:pt idx="7">
                  <c:v>0.51830500000000002</c:v>
                </c:pt>
                <c:pt idx="8">
                  <c:v>0.53436099999999997</c:v>
                </c:pt>
                <c:pt idx="9">
                  <c:v>0.48391499999999998</c:v>
                </c:pt>
                <c:pt idx="10">
                  <c:v>0.54051000000000005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CD-4B6D-9A2D-5AEC53571C9A}"/>
            </c:ext>
          </c:extLst>
        </c:ser>
        <c:ser>
          <c:idx val="3"/>
          <c:order val="3"/>
          <c:tx>
            <c:strRef>
              <c:f>'EU27'!$C$274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'EU27'!$G$246:$Q$246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'EU27'!$G$274:$Q$274</c:f>
              <c:numCache>
                <c:formatCode>0.00</c:formatCode>
                <c:ptCount val="11"/>
                <c:pt idx="0">
                  <c:v>0.30140099999999997</c:v>
                </c:pt>
                <c:pt idx="1">
                  <c:v>0.26630300000000001</c:v>
                </c:pt>
                <c:pt idx="2">
                  <c:v>0.38433499999999998</c:v>
                </c:pt>
                <c:pt idx="3">
                  <c:v>0.414491</c:v>
                </c:pt>
                <c:pt idx="4">
                  <c:v>0.39406099999999999</c:v>
                </c:pt>
                <c:pt idx="5">
                  <c:v>0.42094199999999998</c:v>
                </c:pt>
                <c:pt idx="6">
                  <c:v>0.44321500000000003</c:v>
                </c:pt>
                <c:pt idx="7">
                  <c:v>0.53619399999999995</c:v>
                </c:pt>
                <c:pt idx="8">
                  <c:v>0.644791</c:v>
                </c:pt>
                <c:pt idx="9">
                  <c:v>0.85887800000000003</c:v>
                </c:pt>
                <c:pt idx="10">
                  <c:v>0.59276799999999996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CD-4B6D-9A2D-5AEC53571C9A}"/>
            </c:ext>
          </c:extLst>
        </c:ser>
        <c:ser>
          <c:idx val="4"/>
          <c:order val="4"/>
          <c:tx>
            <c:strRef>
              <c:f>'EU27'!$C$275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'EU27'!$G$246:$Q$246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'EU27'!$G$275:$Q$275</c:f>
              <c:numCache>
                <c:formatCode>0.00</c:formatCode>
                <c:ptCount val="11"/>
                <c:pt idx="0">
                  <c:v>18.798687000000001</c:v>
                </c:pt>
                <c:pt idx="1">
                  <c:v>18.097617</c:v>
                </c:pt>
                <c:pt idx="2">
                  <c:v>18.726938999999998</c:v>
                </c:pt>
                <c:pt idx="3">
                  <c:v>17.402515000000001</c:v>
                </c:pt>
                <c:pt idx="4">
                  <c:v>19.077164</c:v>
                </c:pt>
                <c:pt idx="5">
                  <c:v>18.933589000000001</c:v>
                </c:pt>
                <c:pt idx="6">
                  <c:v>19.326567000000001</c:v>
                </c:pt>
                <c:pt idx="7">
                  <c:v>18.347515999999999</c:v>
                </c:pt>
                <c:pt idx="8">
                  <c:v>18.402031999999998</c:v>
                </c:pt>
                <c:pt idx="9">
                  <c:v>19.300337000000003</c:v>
                </c:pt>
                <c:pt idx="10">
                  <c:v>20.140412999999995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CD-4B6D-9A2D-5AEC53571C9A}"/>
            </c:ext>
          </c:extLst>
        </c:ser>
        <c:ser>
          <c:idx val="5"/>
          <c:order val="5"/>
          <c:tx>
            <c:strRef>
              <c:f>'EU27'!$C$281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'EU27'!$G$246:$Q$246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'EU27'!$G$281:$Q$281</c:f>
              <c:numCache>
                <c:formatCode>0.00</c:formatCode>
                <c:ptCount val="11"/>
                <c:pt idx="0">
                  <c:v>10.523886000000001</c:v>
                </c:pt>
                <c:pt idx="1">
                  <c:v>10.055503</c:v>
                </c:pt>
                <c:pt idx="2">
                  <c:v>10.821152999999999</c:v>
                </c:pt>
                <c:pt idx="3">
                  <c:v>10.584759</c:v>
                </c:pt>
                <c:pt idx="4">
                  <c:v>11.210479000000001</c:v>
                </c:pt>
                <c:pt idx="5">
                  <c:v>11.252144000000001</c:v>
                </c:pt>
                <c:pt idx="6">
                  <c:v>11.051238000000001</c:v>
                </c:pt>
                <c:pt idx="7">
                  <c:v>11.049337999999999</c:v>
                </c:pt>
                <c:pt idx="8">
                  <c:v>11.466044</c:v>
                </c:pt>
                <c:pt idx="9">
                  <c:v>12.137075000000001</c:v>
                </c:pt>
                <c:pt idx="10">
                  <c:v>13.057891999999999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CD-4B6D-9A2D-5AEC53571C9A}"/>
            </c:ext>
          </c:extLst>
        </c:ser>
        <c:ser>
          <c:idx val="6"/>
          <c:order val="6"/>
          <c:tx>
            <c:strRef>
              <c:f>'EU27'!$C$288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'EU27'!$G$246:$Q$246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'EU27'!$G$288:$Q$288</c:f>
              <c:numCache>
                <c:formatCode>0.00</c:formatCode>
                <c:ptCount val="11"/>
                <c:pt idx="0">
                  <c:v>0.170406</c:v>
                </c:pt>
                <c:pt idx="1">
                  <c:v>0.161664</c:v>
                </c:pt>
                <c:pt idx="2">
                  <c:v>0.164327</c:v>
                </c:pt>
                <c:pt idx="3">
                  <c:v>0.13141600000000001</c:v>
                </c:pt>
                <c:pt idx="4">
                  <c:v>0.142452</c:v>
                </c:pt>
                <c:pt idx="5">
                  <c:v>0.143988</c:v>
                </c:pt>
                <c:pt idx="6">
                  <c:v>0.147483</c:v>
                </c:pt>
                <c:pt idx="7">
                  <c:v>0.135995</c:v>
                </c:pt>
                <c:pt idx="8">
                  <c:v>0.13863500000000001</c:v>
                </c:pt>
                <c:pt idx="9">
                  <c:v>0.12876799999999999</c:v>
                </c:pt>
                <c:pt idx="10">
                  <c:v>0.122807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CD-4B6D-9A2D-5AEC53571C9A}"/>
            </c:ext>
          </c:extLst>
        </c:ser>
        <c:ser>
          <c:idx val="7"/>
          <c:order val="7"/>
          <c:tx>
            <c:strRef>
              <c:f>'EU27'!$C$289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'EU27'!$G$246:$Q$246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'EU27'!$G$289:$Q$289</c:f>
              <c:numCache>
                <c:formatCode>0.00</c:formatCode>
                <c:ptCount val="11"/>
                <c:pt idx="0">
                  <c:v>1.1744680000000001</c:v>
                </c:pt>
                <c:pt idx="1">
                  <c:v>0.979634</c:v>
                </c:pt>
                <c:pt idx="2">
                  <c:v>1.009541</c:v>
                </c:pt>
                <c:pt idx="3">
                  <c:v>1.0730949999999999</c:v>
                </c:pt>
                <c:pt idx="4">
                  <c:v>1.066983</c:v>
                </c:pt>
                <c:pt idx="5">
                  <c:v>1.0460750000000001</c:v>
                </c:pt>
                <c:pt idx="6">
                  <c:v>1.4526479999999999</c:v>
                </c:pt>
                <c:pt idx="7">
                  <c:v>1.294999</c:v>
                </c:pt>
                <c:pt idx="8">
                  <c:v>1.3086359999999999</c:v>
                </c:pt>
                <c:pt idx="9">
                  <c:v>1.370989</c:v>
                </c:pt>
                <c:pt idx="10">
                  <c:v>1.450248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CD-4B6D-9A2D-5AEC53571C9A}"/>
            </c:ext>
          </c:extLst>
        </c:ser>
        <c:ser>
          <c:idx val="8"/>
          <c:order val="8"/>
          <c:tx>
            <c:strRef>
              <c:f>'EU27'!$C$290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'EU27'!$G$246:$Q$246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'EU27'!$G$290:$Q$290</c:f>
              <c:numCache>
                <c:formatCode>0.00</c:formatCode>
                <c:ptCount val="11"/>
                <c:pt idx="0">
                  <c:v>13.217274</c:v>
                </c:pt>
                <c:pt idx="1">
                  <c:v>14.185452</c:v>
                </c:pt>
                <c:pt idx="2">
                  <c:v>16.437951999999999</c:v>
                </c:pt>
                <c:pt idx="3">
                  <c:v>15.607067000000001</c:v>
                </c:pt>
                <c:pt idx="4">
                  <c:v>15.358734999999999</c:v>
                </c:pt>
                <c:pt idx="5">
                  <c:v>15.591797000000001</c:v>
                </c:pt>
                <c:pt idx="6">
                  <c:v>15.937153</c:v>
                </c:pt>
                <c:pt idx="7">
                  <c:v>16.635293000000001</c:v>
                </c:pt>
                <c:pt idx="8">
                  <c:v>17.349907999999999</c:v>
                </c:pt>
                <c:pt idx="9">
                  <c:v>16.423992999999999</c:v>
                </c:pt>
                <c:pt idx="10">
                  <c:v>17.088016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CD-4B6D-9A2D-5AEC53571C9A}"/>
            </c:ext>
          </c:extLst>
        </c:ser>
        <c:ser>
          <c:idx val="9"/>
          <c:order val="9"/>
          <c:tx>
            <c:strRef>
              <c:f>'EU27'!$C$293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'EU27'!$G$246:$Q$246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'EU27'!$G$293:$Q$293</c:f>
              <c:numCache>
                <c:formatCode>0.00</c:formatCode>
                <c:ptCount val="11"/>
                <c:pt idx="0">
                  <c:v>0.62326999999999999</c:v>
                </c:pt>
                <c:pt idx="1">
                  <c:v>0.53128799999999998</c:v>
                </c:pt>
                <c:pt idx="2">
                  <c:v>0.77122299999999999</c:v>
                </c:pt>
                <c:pt idx="3">
                  <c:v>0.78491500000000003</c:v>
                </c:pt>
                <c:pt idx="4">
                  <c:v>0.90023500000000001</c:v>
                </c:pt>
                <c:pt idx="5">
                  <c:v>0.78861400000000004</c:v>
                </c:pt>
                <c:pt idx="6">
                  <c:v>0.74804400000000004</c:v>
                </c:pt>
                <c:pt idx="7">
                  <c:v>0.70204500000000003</c:v>
                </c:pt>
                <c:pt idx="8">
                  <c:v>0.69843699999999997</c:v>
                </c:pt>
                <c:pt idx="9">
                  <c:v>0.36509900000000001</c:v>
                </c:pt>
                <c:pt idx="10">
                  <c:v>0.38653500000000002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CD-4B6D-9A2D-5AEC53571C9A}"/>
            </c:ext>
          </c:extLst>
        </c:ser>
        <c:ser>
          <c:idx val="10"/>
          <c:order val="10"/>
          <c:tx>
            <c:strRef>
              <c:f>'EU27'!$C$294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'EU27'!$G$246:$Q$246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'EU27'!$G$294:$Q$294</c:f>
              <c:numCache>
                <c:formatCode>0.00</c:formatCode>
                <c:ptCount val="11"/>
                <c:pt idx="0">
                  <c:v>2.5913469999999998</c:v>
                </c:pt>
                <c:pt idx="1">
                  <c:v>3.2027450000000002</c:v>
                </c:pt>
                <c:pt idx="2">
                  <c:v>4.4666119999999996</c:v>
                </c:pt>
                <c:pt idx="3">
                  <c:v>5.9209690000000004</c:v>
                </c:pt>
                <c:pt idx="4">
                  <c:v>6.4353660000000001</c:v>
                </c:pt>
                <c:pt idx="5">
                  <c:v>6.2981540000000003</c:v>
                </c:pt>
                <c:pt idx="6">
                  <c:v>6.1479330000000001</c:v>
                </c:pt>
                <c:pt idx="7">
                  <c:v>6.9357379999999997</c:v>
                </c:pt>
                <c:pt idx="8">
                  <c:v>7.0397600000000002</c:v>
                </c:pt>
                <c:pt idx="9">
                  <c:v>8.9044550000000005</c:v>
                </c:pt>
                <c:pt idx="10">
                  <c:v>8.8748830000000005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CD-4B6D-9A2D-5AEC53571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LT!$C$84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LT!$G$84:$Q$84</c:f>
              <c:numCache>
                <c:formatCode>0.00</c:formatCode>
                <c:ptCount val="11"/>
                <c:pt idx="0">
                  <c:v>0.29103299999999999</c:v>
                </c:pt>
                <c:pt idx="1">
                  <c:v>0.30657100000000004</c:v>
                </c:pt>
                <c:pt idx="2">
                  <c:v>0.29644100000000001</c:v>
                </c:pt>
                <c:pt idx="3">
                  <c:v>0.31074499999999999</c:v>
                </c:pt>
                <c:pt idx="4">
                  <c:v>0.54399200000000003</c:v>
                </c:pt>
                <c:pt idx="5">
                  <c:v>0.40655600000000003</c:v>
                </c:pt>
                <c:pt idx="6">
                  <c:v>0.79841699999999993</c:v>
                </c:pt>
                <c:pt idx="7">
                  <c:v>0.27289800000000003</c:v>
                </c:pt>
                <c:pt idx="8">
                  <c:v>0.35275999999999996</c:v>
                </c:pt>
                <c:pt idx="9">
                  <c:v>0.24698899999999996</c:v>
                </c:pt>
                <c:pt idx="10">
                  <c:v>0.21973799999999999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4-4EF3-AF39-D588A5887F21}"/>
            </c:ext>
          </c:extLst>
        </c:ser>
        <c:ser>
          <c:idx val="2"/>
          <c:order val="1"/>
          <c:tx>
            <c:strRef>
              <c:f>LT!$C$88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LT!$G$88:$Q$88</c:f>
              <c:numCache>
                <c:formatCode>0.00</c:formatCode>
                <c:ptCount val="11"/>
                <c:pt idx="0">
                  <c:v>0</c:v>
                </c:pt>
                <c:pt idx="1">
                  <c:v>3.026E-3</c:v>
                </c:pt>
                <c:pt idx="2">
                  <c:v>1.3461000000000001E-2</c:v>
                </c:pt>
                <c:pt idx="3">
                  <c:v>1.5788E-2</c:v>
                </c:pt>
                <c:pt idx="4">
                  <c:v>1.3572000000000001E-2</c:v>
                </c:pt>
                <c:pt idx="5">
                  <c:v>3.7829999999999999E-3</c:v>
                </c:pt>
                <c:pt idx="6">
                  <c:v>1.2246E-2</c:v>
                </c:pt>
                <c:pt idx="7">
                  <c:v>8.2850000000000007E-3</c:v>
                </c:pt>
                <c:pt idx="8">
                  <c:v>0</c:v>
                </c:pt>
                <c:pt idx="9">
                  <c:v>0</c:v>
                </c:pt>
                <c:pt idx="10">
                  <c:v>9.3690000000000006E-3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4-4EF3-AF39-D588A5887F21}"/>
            </c:ext>
          </c:extLst>
        </c:ser>
        <c:ser>
          <c:idx val="3"/>
          <c:order val="2"/>
          <c:tx>
            <c:strRef>
              <c:f>LT!$C$89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54-4EF3-AF39-D588A5887F21}"/>
            </c:ext>
          </c:extLst>
        </c:ser>
        <c:ser>
          <c:idx val="0"/>
          <c:order val="3"/>
          <c:tx>
            <c:strRef>
              <c:f>LT!$C$83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LT!$G$82:$Q$82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LT!$G$83:$Q$83</c:f>
              <c:numCache>
                <c:formatCode>0.00</c:formatCode>
                <c:ptCount val="11"/>
                <c:pt idx="0">
                  <c:v>1.6199999999999999E-3</c:v>
                </c:pt>
                <c:pt idx="1">
                  <c:v>0.19317699999999999</c:v>
                </c:pt>
                <c:pt idx="2">
                  <c:v>3.5039000000000001E-2</c:v>
                </c:pt>
                <c:pt idx="3">
                  <c:v>9.2952000000000007E-2</c:v>
                </c:pt>
                <c:pt idx="4">
                  <c:v>0.19073699999999999</c:v>
                </c:pt>
                <c:pt idx="5">
                  <c:v>7.8817999999999999E-2</c:v>
                </c:pt>
                <c:pt idx="6">
                  <c:v>8.5564000000000001E-2</c:v>
                </c:pt>
                <c:pt idx="7">
                  <c:v>0.321021</c:v>
                </c:pt>
                <c:pt idx="8">
                  <c:v>0.12457799999999999</c:v>
                </c:pt>
                <c:pt idx="9">
                  <c:v>1.3811E-2</c:v>
                </c:pt>
                <c:pt idx="10">
                  <c:v>4.8402000000000001E-2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54-4EF3-AF39-D588A5887F21}"/>
            </c:ext>
          </c:extLst>
        </c:ser>
        <c:ser>
          <c:idx val="5"/>
          <c:order val="4"/>
          <c:tx>
            <c:strRef>
              <c:f>LT!$C$91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LT!$G$91:$Q$91</c:f>
              <c:numCache>
                <c:formatCode>0.00</c:formatCode>
                <c:ptCount val="11"/>
                <c:pt idx="0">
                  <c:v>3.5729999999999998E-3</c:v>
                </c:pt>
                <c:pt idx="1">
                  <c:v>1.2074E-2</c:v>
                </c:pt>
                <c:pt idx="2">
                  <c:v>1.5677E-2</c:v>
                </c:pt>
                <c:pt idx="3">
                  <c:v>2.3966999999999999E-2</c:v>
                </c:pt>
                <c:pt idx="4">
                  <c:v>1.8572999999999999E-2</c:v>
                </c:pt>
                <c:pt idx="5">
                  <c:v>1.3934999999999999E-2</c:v>
                </c:pt>
                <c:pt idx="6">
                  <c:v>2.5096E-2</c:v>
                </c:pt>
                <c:pt idx="7">
                  <c:v>2.6311999999999999E-2</c:v>
                </c:pt>
                <c:pt idx="8">
                  <c:v>1.07E-4</c:v>
                </c:pt>
                <c:pt idx="9">
                  <c:v>1.03E-4</c:v>
                </c:pt>
                <c:pt idx="10">
                  <c:v>2.0000000000000001E-4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54-4EF3-AF39-D588A5887F21}"/>
            </c:ext>
          </c:extLst>
        </c:ser>
        <c:ser>
          <c:idx val="6"/>
          <c:order val="5"/>
          <c:tx>
            <c:strRef>
              <c:f>LT!$C$92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LT!$G$92:$Q$92</c:f>
              <c:numCache>
                <c:formatCode>0.00</c:formatCode>
                <c:ptCount val="11"/>
                <c:pt idx="0">
                  <c:v>2.382E-3</c:v>
                </c:pt>
                <c:pt idx="1">
                  <c:v>1.0066E-2</c:v>
                </c:pt>
                <c:pt idx="2">
                  <c:v>2.7367000000000002E-2</c:v>
                </c:pt>
                <c:pt idx="3">
                  <c:v>5.1397999999999999E-2</c:v>
                </c:pt>
                <c:pt idx="4">
                  <c:v>5.0045000000000006E-2</c:v>
                </c:pt>
                <c:pt idx="5">
                  <c:v>7.1132000000000001E-2</c:v>
                </c:pt>
                <c:pt idx="6">
                  <c:v>9.2904000000000014E-2</c:v>
                </c:pt>
                <c:pt idx="7">
                  <c:v>9.5889000000000002E-2</c:v>
                </c:pt>
                <c:pt idx="8">
                  <c:v>0.102855</c:v>
                </c:pt>
                <c:pt idx="9">
                  <c:v>0.17908399999999997</c:v>
                </c:pt>
                <c:pt idx="10">
                  <c:v>0.12753999999999999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54-4EF3-AF39-D588A5887F21}"/>
            </c:ext>
          </c:extLst>
        </c:ser>
        <c:ser>
          <c:idx val="4"/>
          <c:order val="6"/>
          <c:tx>
            <c:strRef>
              <c:f>LT!$C$90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LT!$G$90:$Q$90</c:f>
              <c:numCache>
                <c:formatCode>0.00</c:formatCode>
                <c:ptCount val="11"/>
                <c:pt idx="0">
                  <c:v>0</c:v>
                </c:pt>
                <c:pt idx="1">
                  <c:v>1.9750000000000002E-3</c:v>
                </c:pt>
                <c:pt idx="2">
                  <c:v>1.9413E-2</c:v>
                </c:pt>
                <c:pt idx="3">
                  <c:v>6.5551999999999999E-2</c:v>
                </c:pt>
                <c:pt idx="4">
                  <c:v>7.0956000000000005E-2</c:v>
                </c:pt>
                <c:pt idx="5">
                  <c:v>6.0990000000000003E-2</c:v>
                </c:pt>
                <c:pt idx="6">
                  <c:v>5.2658000000000003E-2</c:v>
                </c:pt>
                <c:pt idx="7">
                  <c:v>0.10637000000000001</c:v>
                </c:pt>
                <c:pt idx="8">
                  <c:v>5.0035999999999997E-2</c:v>
                </c:pt>
                <c:pt idx="9">
                  <c:v>1.0881999999999999E-2</c:v>
                </c:pt>
                <c:pt idx="10">
                  <c:v>1.2207000000000001E-2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54-4EF3-AF39-D588A5887F21}"/>
            </c:ext>
          </c:extLst>
        </c:ser>
        <c:ser>
          <c:idx val="7"/>
          <c:order val="7"/>
          <c:tx>
            <c:strRef>
              <c:f>LT!$C$98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54-4EF3-AF39-D588A5887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LT!$C$268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LT!$G$268:$Q$268</c:f>
              <c:numCache>
                <c:formatCode>0.00</c:formatCode>
                <c:ptCount val="11"/>
                <c:pt idx="0">
                  <c:v>7.9331000000000013E-2</c:v>
                </c:pt>
                <c:pt idx="1">
                  <c:v>9.0414000000000008E-2</c:v>
                </c:pt>
                <c:pt idx="2">
                  <c:v>9.0492000000000003E-2</c:v>
                </c:pt>
                <c:pt idx="3">
                  <c:v>0.103216</c:v>
                </c:pt>
                <c:pt idx="4">
                  <c:v>0.10679</c:v>
                </c:pt>
                <c:pt idx="5">
                  <c:v>0.102575</c:v>
                </c:pt>
                <c:pt idx="6">
                  <c:v>0.124877</c:v>
                </c:pt>
                <c:pt idx="7">
                  <c:v>0.11397699999999999</c:v>
                </c:pt>
                <c:pt idx="8">
                  <c:v>9.3454999999999996E-2</c:v>
                </c:pt>
                <c:pt idx="9">
                  <c:v>9.3919000000000002E-2</c:v>
                </c:pt>
                <c:pt idx="10">
                  <c:v>8.320000000000001E-2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9-486A-8DD3-23DE113AC3FB}"/>
            </c:ext>
          </c:extLst>
        </c:ser>
        <c:ser>
          <c:idx val="0"/>
          <c:order val="1"/>
          <c:tx>
            <c:strRef>
              <c:f>LT!$C$247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LT!$G$247:$Q$247</c:f>
              <c:numCache>
                <c:formatCode>0.00</c:formatCode>
                <c:ptCount val="11"/>
                <c:pt idx="0">
                  <c:v>0.14246699999999998</c:v>
                </c:pt>
                <c:pt idx="1">
                  <c:v>0.15689999999999998</c:v>
                </c:pt>
                <c:pt idx="2">
                  <c:v>0.17433099999999999</c:v>
                </c:pt>
                <c:pt idx="3">
                  <c:v>0.23138000000000003</c:v>
                </c:pt>
                <c:pt idx="4">
                  <c:v>0.47110200000000002</c:v>
                </c:pt>
                <c:pt idx="5">
                  <c:v>0.34885599999999994</c:v>
                </c:pt>
                <c:pt idx="6">
                  <c:v>0.73734399999999989</c:v>
                </c:pt>
                <c:pt idx="7">
                  <c:v>0.282497</c:v>
                </c:pt>
                <c:pt idx="8">
                  <c:v>0.34136099999999997</c:v>
                </c:pt>
                <c:pt idx="9">
                  <c:v>0.25215900000000002</c:v>
                </c:pt>
                <c:pt idx="10">
                  <c:v>0.222438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F9-486A-8DD3-23DE113AC3FB}"/>
            </c:ext>
          </c:extLst>
        </c:ser>
        <c:ser>
          <c:idx val="2"/>
          <c:order val="2"/>
          <c:tx>
            <c:strRef>
              <c:f>LT!$C$273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F9-486A-8DD3-23DE113AC3FB}"/>
            </c:ext>
          </c:extLst>
        </c:ser>
        <c:ser>
          <c:idx val="3"/>
          <c:order val="3"/>
          <c:tx>
            <c:strRef>
              <c:f>LT!$C$274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9-486A-8DD3-23DE113AC3FB}"/>
            </c:ext>
          </c:extLst>
        </c:ser>
        <c:ser>
          <c:idx val="4"/>
          <c:order val="4"/>
          <c:tx>
            <c:strRef>
              <c:f>LT!$C$275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LT!$G$275:$Q$275</c:f>
              <c:numCache>
                <c:formatCode>0.00</c:formatCode>
                <c:ptCount val="11"/>
                <c:pt idx="0">
                  <c:v>0</c:v>
                </c:pt>
                <c:pt idx="1">
                  <c:v>4.66E-4</c:v>
                </c:pt>
                <c:pt idx="2">
                  <c:v>1.021E-3</c:v>
                </c:pt>
                <c:pt idx="3">
                  <c:v>8.5499999999999997E-4</c:v>
                </c:pt>
                <c:pt idx="4">
                  <c:v>9.2400000000000002E-4</c:v>
                </c:pt>
                <c:pt idx="5">
                  <c:v>2.0730000000000002E-3</c:v>
                </c:pt>
                <c:pt idx="6">
                  <c:v>2.1489999999999999E-3</c:v>
                </c:pt>
                <c:pt idx="7">
                  <c:v>4.8180000000000002E-3</c:v>
                </c:pt>
                <c:pt idx="8">
                  <c:v>5.5839999999999996E-3</c:v>
                </c:pt>
                <c:pt idx="9">
                  <c:v>8.9030000000000012E-3</c:v>
                </c:pt>
                <c:pt idx="10">
                  <c:v>8.7479999999999988E-3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F9-486A-8DD3-23DE113AC3FB}"/>
            </c:ext>
          </c:extLst>
        </c:ser>
        <c:ser>
          <c:idx val="5"/>
          <c:order val="5"/>
          <c:tx>
            <c:strRef>
              <c:f>LT!$C$281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LT!$G$281:$Q$281</c:f>
              <c:numCache>
                <c:formatCode>0.00</c:formatCode>
                <c:ptCount val="11"/>
                <c:pt idx="0">
                  <c:v>3.5729999999999998E-3</c:v>
                </c:pt>
                <c:pt idx="1">
                  <c:v>2.4629999999999999E-3</c:v>
                </c:pt>
                <c:pt idx="2">
                  <c:v>3.4160000000000002E-3</c:v>
                </c:pt>
                <c:pt idx="3">
                  <c:v>3.9889999999999995E-3</c:v>
                </c:pt>
                <c:pt idx="4">
                  <c:v>1.0346000000000001E-2</c:v>
                </c:pt>
                <c:pt idx="5">
                  <c:v>1.0725E-2</c:v>
                </c:pt>
                <c:pt idx="6">
                  <c:v>8.650999999999999E-3</c:v>
                </c:pt>
                <c:pt idx="7">
                  <c:v>4.666E-3</c:v>
                </c:pt>
                <c:pt idx="8">
                  <c:v>3.114E-3</c:v>
                </c:pt>
                <c:pt idx="9">
                  <c:v>3.0759999999999997E-3</c:v>
                </c:pt>
                <c:pt idx="10">
                  <c:v>4.1000000000000003E-3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F9-486A-8DD3-23DE113AC3FB}"/>
            </c:ext>
          </c:extLst>
        </c:ser>
        <c:ser>
          <c:idx val="6"/>
          <c:order val="6"/>
          <c:tx>
            <c:strRef>
              <c:f>LT!$C$288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LT!$G$246:$Q$246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F9-486A-8DD3-23DE113AC3FB}"/>
            </c:ext>
          </c:extLst>
        </c:ser>
        <c:ser>
          <c:idx val="7"/>
          <c:order val="7"/>
          <c:tx>
            <c:strRef>
              <c:f>LT!$C$289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LT!$G$246:$Q$246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3.656E-3</c:v>
                </c:pt>
                <c:pt idx="3">
                  <c:v>3.7130000000000002E-3</c:v>
                </c:pt>
                <c:pt idx="4">
                  <c:v>3.4659999999999999E-3</c:v>
                </c:pt>
                <c:pt idx="5">
                  <c:v>3.4610000000000001E-3</c:v>
                </c:pt>
                <c:pt idx="6">
                  <c:v>3.392E-3</c:v>
                </c:pt>
                <c:pt idx="7">
                  <c:v>3.496E-3</c:v>
                </c:pt>
                <c:pt idx="8">
                  <c:v>6.9569999999999996E-3</c:v>
                </c:pt>
                <c:pt idx="9">
                  <c:v>5.7000000000000002E-3</c:v>
                </c:pt>
                <c:pt idx="10">
                  <c:v>5.7999999999999996E-3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9-486A-8DD3-23DE113AC3FB}"/>
            </c:ext>
          </c:extLst>
        </c:ser>
        <c:ser>
          <c:idx val="8"/>
          <c:order val="8"/>
          <c:tx>
            <c:strRef>
              <c:f>LT!$C$290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LT!$G$246:$Q$246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LT!$G$290:$Q$290</c:f>
              <c:numCache>
                <c:formatCode>0.00</c:formatCode>
                <c:ptCount val="11"/>
                <c:pt idx="0">
                  <c:v>7.1617E-2</c:v>
                </c:pt>
                <c:pt idx="1">
                  <c:v>0.26445600000000002</c:v>
                </c:pt>
                <c:pt idx="2">
                  <c:v>8.8764999999999997E-2</c:v>
                </c:pt>
                <c:pt idx="3">
                  <c:v>0.116858</c:v>
                </c:pt>
                <c:pt idx="4">
                  <c:v>0.11962200000000001</c:v>
                </c:pt>
                <c:pt idx="5">
                  <c:v>0.113396</c:v>
                </c:pt>
                <c:pt idx="6">
                  <c:v>0.11529200000000001</c:v>
                </c:pt>
                <c:pt idx="7">
                  <c:v>0.34735700000000003</c:v>
                </c:pt>
                <c:pt idx="8">
                  <c:v>0.17246</c:v>
                </c:pt>
                <c:pt idx="9">
                  <c:v>7.4656E-2</c:v>
                </c:pt>
                <c:pt idx="10">
                  <c:v>9.1407000000000002E-2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F9-486A-8DD3-23DE113AC3FB}"/>
            </c:ext>
          </c:extLst>
        </c:ser>
        <c:ser>
          <c:idx val="9"/>
          <c:order val="9"/>
          <c:tx>
            <c:strRef>
              <c:f>LT!$C$293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LT!$G$246:$Q$246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LT!$G$293:$Q$293</c:f>
              <c:numCache>
                <c:formatCode>0.00</c:formatCode>
                <c:ptCount val="11"/>
                <c:pt idx="0">
                  <c:v>1.6199999999999999E-3</c:v>
                </c:pt>
                <c:pt idx="1">
                  <c:v>9.1640000000000003E-3</c:v>
                </c:pt>
                <c:pt idx="2">
                  <c:v>3.2256E-2</c:v>
                </c:pt>
                <c:pt idx="3">
                  <c:v>8.4602999999999998E-2</c:v>
                </c:pt>
                <c:pt idx="4">
                  <c:v>0.101575</c:v>
                </c:pt>
                <c:pt idx="5">
                  <c:v>4.3823000000000001E-2</c:v>
                </c:pt>
                <c:pt idx="6">
                  <c:v>2.9430000000000001E-2</c:v>
                </c:pt>
                <c:pt idx="7">
                  <c:v>5.0805999999999997E-2</c:v>
                </c:pt>
                <c:pt idx="8">
                  <c:v>8.0900000000000004E-4</c:v>
                </c:pt>
                <c:pt idx="9">
                  <c:v>6.2179999999999996E-3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F9-486A-8DD3-23DE113AC3FB}"/>
            </c:ext>
          </c:extLst>
        </c:ser>
        <c:ser>
          <c:idx val="10"/>
          <c:order val="10"/>
          <c:tx>
            <c:strRef>
              <c:f>LT!$C$294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LT!$G$294:$Q$294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6.0477999999999997E-2</c:v>
                </c:pt>
                <c:pt idx="5">
                  <c:v>6.522E-3</c:v>
                </c:pt>
                <c:pt idx="6">
                  <c:v>3.3503999999999999E-2</c:v>
                </c:pt>
                <c:pt idx="7">
                  <c:v>1.4873000000000001E-2</c:v>
                </c:pt>
                <c:pt idx="8">
                  <c:v>6.5960000000000003E-3</c:v>
                </c:pt>
                <c:pt idx="9">
                  <c:v>6.2379999999999996E-3</c:v>
                </c:pt>
                <c:pt idx="10">
                  <c:v>1.763E-3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F9-486A-8DD3-23DE113AC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6B7-4158-8514-8ED3BB13AEC6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6B7-4158-8514-8ED3BB13AEC6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6B7-4158-8514-8ED3BB13AE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97B-4DFA-85BA-90A04145DB6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97B-4DFA-85BA-90A04145DB6D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6B7-4158-8514-8ED3BB13AEC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6B7-4158-8514-8ED3BB13AEC6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6B7-4158-8514-8ED3BB13AEC6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6B7-4158-8514-8ED3BB13AEC6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A6B7-4158-8514-8ED3BB13AEC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A6B7-4158-8514-8ED3BB13AEC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6B7-4158-8514-8ED3BB13AEC6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6B7-4158-8514-8ED3BB13A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(LT!$C$247,LT!$C$268,LT!$C$273:$C$275,LT!$C$274:$C$275,LT!$C$281,LT!$C$288:$C$290,LT!$C$293:$C$294)</c15:sqref>
                  </c15:fullRef>
                </c:ext>
              </c:extLst>
              <c:f>(LT!$C$247,LT!$C$268,LT!$C$273,LT!$C$274:$C$275,LT!$C$281,LT!$C$288:$C$290,LT!$C$293:$C$294)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(LT!$D$247,LT!$D$268,LT!$D$273:$D$275,LT!$D$274:$D$275,LT!$D$281,LT!$D$288:$D$290,LT!$D$293:$D$294)</c15:sqref>
                  </c15:fullRef>
                </c:ext>
              </c:extLst>
              <c:f>(LT!$D$247,LT!$D$268,LT!$D$273,LT!$D$274:$D$275,LT!$D$281,LT!$D$288:$D$290,LT!$D$293:$D$294)</c:f>
              <c:numCache>
                <c:formatCode>General</c:formatCode>
                <c:ptCount val="11"/>
                <c:pt idx="0">
                  <c:v>31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12</c:v>
                </c:pt>
                <c:pt idx="9">
                  <c:v>5</c:v>
                </c:pt>
                <c:pt idx="1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LT!$D$274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LT!$D$275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A6B7-4158-8514-8ED3BB13AEC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37-40E0-B3B6-255A60327C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F37-40E0-B3B6-255A60327C62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F37-40E0-B3B6-255A60327C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F37-40E0-B3B6-255A60327C6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F37-40E0-B3B6-255A60327C6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F37-40E0-B3B6-255A60327C62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F37-40E0-B3B6-255A60327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LU!$C$16:$C$21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LU!$E$16:$E$21</c:f>
              <c:numCache>
                <c:formatCode>0%</c:formatCode>
                <c:ptCount val="6"/>
                <c:pt idx="0">
                  <c:v>0.13953488372093023</c:v>
                </c:pt>
                <c:pt idx="1">
                  <c:v>6.9767441860465115E-2</c:v>
                </c:pt>
                <c:pt idx="2">
                  <c:v>0</c:v>
                </c:pt>
                <c:pt idx="3">
                  <c:v>0.34883720930232559</c:v>
                </c:pt>
                <c:pt idx="4">
                  <c:v>0.44186046511627908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37-40E0-B3B6-255A60327C6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D3F-4065-8C6E-797B39AC27B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D3F-4065-8C6E-797B39AC27B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D3F-4065-8C6E-797B39AC27B2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D3F-4065-8C6E-797B39AC27B2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D3F-4065-8C6E-797B39AC27B2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3F-4065-8C6E-797B39AC27B2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3F-4065-8C6E-797B39AC27B2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3F-4065-8C6E-797B39AC2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LU!$E$50:$E$54</c:f>
              <c:numCache>
                <c:formatCode>0%</c:formatCode>
                <c:ptCount val="5"/>
                <c:pt idx="0">
                  <c:v>0.11627906976744186</c:v>
                </c:pt>
                <c:pt idx="1">
                  <c:v>0</c:v>
                </c:pt>
                <c:pt idx="2">
                  <c:v>0.23255813953488372</c:v>
                </c:pt>
                <c:pt idx="3">
                  <c:v>0.20930232558139536</c:v>
                </c:pt>
                <c:pt idx="4">
                  <c:v>0.44186046511627908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3F-4065-8C6E-797B39AC27B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08-48E2-A32C-C69B7BCCCEB9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08-48E2-A32C-C69B7BCCCEB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108-48E2-A32C-C69B7BCCCEB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108-48E2-A32C-C69B7BCCCE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108-48E2-A32C-C69B7BCCCEB9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108-48E2-A32C-C69B7BCCCEB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108-48E2-A32C-C69B7BCCCEB9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108-48E2-A32C-C69B7BCCCEB9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108-48E2-A32C-C69B7BCCCEB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108-48E2-A32C-C69B7BCCC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(LU!$C$83:$C$84,LU!$C$88:$C$92,LU!$C$98)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(LU!$E$83:$E$84,LU!$E$88:$E$92,LU!$E$98)</c:f>
              <c:numCache>
                <c:formatCode>0%</c:formatCode>
                <c:ptCount val="8"/>
                <c:pt idx="0">
                  <c:v>0.16279069767441862</c:v>
                </c:pt>
                <c:pt idx="1">
                  <c:v>0.18604651162790697</c:v>
                </c:pt>
                <c:pt idx="2">
                  <c:v>2.3255813953488372E-2</c:v>
                </c:pt>
                <c:pt idx="3">
                  <c:v>2.3255813953488372E-2</c:v>
                </c:pt>
                <c:pt idx="4">
                  <c:v>6.9767441860465115E-2</c:v>
                </c:pt>
                <c:pt idx="5">
                  <c:v>0.13953488372093023</c:v>
                </c:pt>
                <c:pt idx="6">
                  <c:v>0.34883720930232559</c:v>
                </c:pt>
                <c:pt idx="7">
                  <c:v>4.6511627906976744E-2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108-48E2-A32C-C69B7BCCCEB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LU!$C$16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LU!$G$16:$Q$16</c:f>
              <c:numCache>
                <c:formatCode>0.00</c:formatCode>
                <c:ptCount val="11"/>
                <c:pt idx="0">
                  <c:v>3.2208000000000001E-2</c:v>
                </c:pt>
                <c:pt idx="1">
                  <c:v>3.2830999999999999E-2</c:v>
                </c:pt>
                <c:pt idx="2">
                  <c:v>3.1368E-2</c:v>
                </c:pt>
                <c:pt idx="3">
                  <c:v>2.9000999999999999E-2</c:v>
                </c:pt>
                <c:pt idx="4">
                  <c:v>3.1119999999999998E-2</c:v>
                </c:pt>
                <c:pt idx="5">
                  <c:v>3.2281999999999998E-2</c:v>
                </c:pt>
                <c:pt idx="6">
                  <c:v>2.946E-2</c:v>
                </c:pt>
                <c:pt idx="7">
                  <c:v>2.9017999999999999E-2</c:v>
                </c:pt>
                <c:pt idx="8">
                  <c:v>2.699E-2</c:v>
                </c:pt>
                <c:pt idx="9">
                  <c:v>2.5079000000000001E-2</c:v>
                </c:pt>
                <c:pt idx="10">
                  <c:v>2.9949E-2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5-47F6-B13B-0B3D799B1896}"/>
            </c:ext>
          </c:extLst>
        </c:ser>
        <c:ser>
          <c:idx val="1"/>
          <c:order val="1"/>
          <c:tx>
            <c:strRef>
              <c:f>LU!$C$17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LU!$G$17:$Q$17</c:f>
              <c:numCache>
                <c:formatCode>0.00</c:formatCode>
                <c:ptCount val="11"/>
                <c:pt idx="0">
                  <c:v>8.9429999999999996E-3</c:v>
                </c:pt>
                <c:pt idx="1">
                  <c:v>1.189E-2</c:v>
                </c:pt>
                <c:pt idx="2">
                  <c:v>1.1162E-2</c:v>
                </c:pt>
                <c:pt idx="3">
                  <c:v>1.2928E-2</c:v>
                </c:pt>
                <c:pt idx="4">
                  <c:v>1.8467999999999998E-2</c:v>
                </c:pt>
                <c:pt idx="5">
                  <c:v>2.6246999999999999E-2</c:v>
                </c:pt>
                <c:pt idx="6">
                  <c:v>1.7901E-2</c:v>
                </c:pt>
                <c:pt idx="7">
                  <c:v>2.8479000000000001E-2</c:v>
                </c:pt>
                <c:pt idx="8">
                  <c:v>2.775E-2</c:v>
                </c:pt>
                <c:pt idx="9">
                  <c:v>1.9368E-2</c:v>
                </c:pt>
                <c:pt idx="10">
                  <c:v>1.4635E-2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5-47F6-B13B-0B3D799B1896}"/>
            </c:ext>
          </c:extLst>
        </c:ser>
        <c:ser>
          <c:idx val="2"/>
          <c:order val="2"/>
          <c:tx>
            <c:strRef>
              <c:f>LU!$C$18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LU!$G$15:$Q$15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5-47F6-B13B-0B3D799B1896}"/>
            </c:ext>
          </c:extLst>
        </c:ser>
        <c:ser>
          <c:idx val="3"/>
          <c:order val="3"/>
          <c:tx>
            <c:strRef>
              <c:f>LU!$C$19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LU!$G$19:$Q$19</c:f>
              <c:numCache>
                <c:formatCode>0.00</c:formatCode>
                <c:ptCount val="11"/>
                <c:pt idx="0">
                  <c:v>4.3583999999999998E-2</c:v>
                </c:pt>
                <c:pt idx="1">
                  <c:v>4.1232999999999999E-2</c:v>
                </c:pt>
                <c:pt idx="2">
                  <c:v>5.0879000000000001E-2</c:v>
                </c:pt>
                <c:pt idx="3">
                  <c:v>4.9055000000000001E-2</c:v>
                </c:pt>
                <c:pt idx="4">
                  <c:v>5.6307999999999997E-2</c:v>
                </c:pt>
                <c:pt idx="5">
                  <c:v>7.0585999999999996E-2</c:v>
                </c:pt>
                <c:pt idx="6">
                  <c:v>8.5525000000000004E-2</c:v>
                </c:pt>
                <c:pt idx="7">
                  <c:v>8.2588999999999996E-2</c:v>
                </c:pt>
                <c:pt idx="8">
                  <c:v>8.6162000000000002E-2</c:v>
                </c:pt>
                <c:pt idx="9">
                  <c:v>9.4625000000000001E-2</c:v>
                </c:pt>
                <c:pt idx="10">
                  <c:v>9.5385999999999999E-2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65-47F6-B13B-0B3D799B1896}"/>
            </c:ext>
          </c:extLst>
        </c:ser>
        <c:ser>
          <c:idx val="4"/>
          <c:order val="4"/>
          <c:tx>
            <c:strRef>
              <c:f>LU!$C$20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LU!$G$15:$Q$15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LU!$G$20:$Q$20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2.7663E-2</c:v>
                </c:pt>
                <c:pt idx="4">
                  <c:v>9.0162000000000006E-2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65-47F6-B13B-0B3D799B1896}"/>
            </c:ext>
          </c:extLst>
        </c:ser>
        <c:ser>
          <c:idx val="5"/>
          <c:order val="5"/>
          <c:tx>
            <c:strRef>
              <c:f>LU!$C$21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65-47F6-B13B-0B3D799B1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LU!$C$50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LU!$G$50:$Q$50</c:f>
              <c:numCache>
                <c:formatCode>0.00</c:formatCode>
                <c:ptCount val="11"/>
                <c:pt idx="0">
                  <c:v>3.2208000000000001E-2</c:v>
                </c:pt>
                <c:pt idx="1">
                  <c:v>3.2830999999999999E-2</c:v>
                </c:pt>
                <c:pt idx="2">
                  <c:v>3.1368E-2</c:v>
                </c:pt>
                <c:pt idx="3">
                  <c:v>2.9000999999999999E-2</c:v>
                </c:pt>
                <c:pt idx="4">
                  <c:v>3.1119999999999998E-2</c:v>
                </c:pt>
                <c:pt idx="5">
                  <c:v>3.2281999999999998E-2</c:v>
                </c:pt>
                <c:pt idx="6">
                  <c:v>2.946E-2</c:v>
                </c:pt>
                <c:pt idx="7">
                  <c:v>2.9017999999999999E-2</c:v>
                </c:pt>
                <c:pt idx="8">
                  <c:v>2.699E-2</c:v>
                </c:pt>
                <c:pt idx="9">
                  <c:v>2.5079000000000001E-2</c:v>
                </c:pt>
                <c:pt idx="10">
                  <c:v>2.6544999999999999E-2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6-41A5-A5C9-834754FA7051}"/>
            </c:ext>
          </c:extLst>
        </c:ser>
        <c:ser>
          <c:idx val="4"/>
          <c:order val="1"/>
          <c:tx>
            <c:strRef>
              <c:f>LU!$C$51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LU!$G$51:$Q$51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6-41A5-A5C9-834754FA7051}"/>
            </c:ext>
          </c:extLst>
        </c:ser>
        <c:ser>
          <c:idx val="1"/>
          <c:order val="2"/>
          <c:tx>
            <c:strRef>
              <c:f>LU!$C$52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LU!$G$52:$Q$52</c:f>
              <c:numCache>
                <c:formatCode>0.00</c:formatCode>
                <c:ptCount val="11"/>
                <c:pt idx="0">
                  <c:v>2.5222999999999999E-2</c:v>
                </c:pt>
                <c:pt idx="1">
                  <c:v>2.6859000000000001E-2</c:v>
                </c:pt>
                <c:pt idx="2">
                  <c:v>3.2308000000000003E-2</c:v>
                </c:pt>
                <c:pt idx="3">
                  <c:v>2.8310999999999999E-2</c:v>
                </c:pt>
                <c:pt idx="4">
                  <c:v>3.3215000000000001E-2</c:v>
                </c:pt>
                <c:pt idx="5">
                  <c:v>3.7772E-2</c:v>
                </c:pt>
                <c:pt idx="6">
                  <c:v>3.2974000000000003E-2</c:v>
                </c:pt>
                <c:pt idx="7">
                  <c:v>4.1228000000000001E-2</c:v>
                </c:pt>
                <c:pt idx="8">
                  <c:v>4.5229999999999999E-2</c:v>
                </c:pt>
                <c:pt idx="9">
                  <c:v>3.2384999999999997E-2</c:v>
                </c:pt>
                <c:pt idx="10">
                  <c:v>4.0516999999999997E-2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6-41A5-A5C9-834754FA7051}"/>
            </c:ext>
          </c:extLst>
        </c:ser>
        <c:ser>
          <c:idx val="2"/>
          <c:order val="3"/>
          <c:tx>
            <c:strRef>
              <c:f>LU!$C$53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LU!$G$53:$Q$53</c:f>
              <c:numCache>
                <c:formatCode>0.00</c:formatCode>
                <c:ptCount val="11"/>
                <c:pt idx="0">
                  <c:v>2.7303999999999998E-2</c:v>
                </c:pt>
                <c:pt idx="1">
                  <c:v>2.6263999999999999E-2</c:v>
                </c:pt>
                <c:pt idx="2">
                  <c:v>2.9732999999999999E-2</c:v>
                </c:pt>
                <c:pt idx="3">
                  <c:v>3.3672000000000001E-2</c:v>
                </c:pt>
                <c:pt idx="4">
                  <c:v>4.1561000000000001E-2</c:v>
                </c:pt>
                <c:pt idx="5">
                  <c:v>5.9061000000000002E-2</c:v>
                </c:pt>
                <c:pt idx="6">
                  <c:v>7.0452000000000001E-2</c:v>
                </c:pt>
                <c:pt idx="7">
                  <c:v>6.9839999999999999E-2</c:v>
                </c:pt>
                <c:pt idx="8">
                  <c:v>6.8682000000000007E-2</c:v>
                </c:pt>
                <c:pt idx="9">
                  <c:v>8.1608E-2</c:v>
                </c:pt>
                <c:pt idx="10">
                  <c:v>7.2908000000000001E-2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86-41A5-A5C9-834754FA7051}"/>
            </c:ext>
          </c:extLst>
        </c:ser>
        <c:ser>
          <c:idx val="3"/>
          <c:order val="4"/>
          <c:tx>
            <c:strRef>
              <c:f>LU!$C$54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LU!$G$15:$Q$15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LU!$G$54:$Q$54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2.7663E-2</c:v>
                </c:pt>
                <c:pt idx="4">
                  <c:v>9.0162000000000006E-2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86-41A5-A5C9-834754FA7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LU!$C$84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LU!$G$84:$Q$84</c:f>
              <c:numCache>
                <c:formatCode>0.00</c:formatCode>
                <c:ptCount val="11"/>
                <c:pt idx="0">
                  <c:v>4.1095999999999994E-2</c:v>
                </c:pt>
                <c:pt idx="1">
                  <c:v>3.7088999999999997E-2</c:v>
                </c:pt>
                <c:pt idx="2">
                  <c:v>3.9688000000000001E-2</c:v>
                </c:pt>
                <c:pt idx="3">
                  <c:v>3.9416E-2</c:v>
                </c:pt>
                <c:pt idx="4">
                  <c:v>4.4503000000000001E-2</c:v>
                </c:pt>
                <c:pt idx="5">
                  <c:v>5.0775000000000008E-2</c:v>
                </c:pt>
                <c:pt idx="6">
                  <c:v>4.7224000000000002E-2</c:v>
                </c:pt>
                <c:pt idx="7">
                  <c:v>4.4052000000000001E-2</c:v>
                </c:pt>
                <c:pt idx="8">
                  <c:v>3.9804999999999993E-2</c:v>
                </c:pt>
                <c:pt idx="9">
                  <c:v>3.3635999999999999E-2</c:v>
                </c:pt>
                <c:pt idx="10">
                  <c:v>3.3022000000000003E-2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C4-4DFA-AE34-4DBCE7E9AE59}"/>
            </c:ext>
          </c:extLst>
        </c:ser>
        <c:ser>
          <c:idx val="2"/>
          <c:order val="1"/>
          <c:tx>
            <c:strRef>
              <c:f>LU!$C$88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3.1500000000000001E-4</c:v>
                </c:pt>
                <c:pt idx="3">
                  <c:v>3.4600000000000001E-4</c:v>
                </c:pt>
                <c:pt idx="4">
                  <c:v>3.3500000000000001E-4</c:v>
                </c:pt>
                <c:pt idx="5">
                  <c:v>6.0999999999999999E-5</c:v>
                </c:pt>
                <c:pt idx="6">
                  <c:v>1.655E-3</c:v>
                </c:pt>
                <c:pt idx="7">
                  <c:v>2.3349999999999998E-3</c:v>
                </c:pt>
                <c:pt idx="8">
                  <c:v>2.751E-3</c:v>
                </c:pt>
                <c:pt idx="9">
                  <c:v>9.3000000000000005E-4</c:v>
                </c:pt>
                <c:pt idx="10">
                  <c:v>1.0369E-2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C4-4DFA-AE34-4DBCE7E9AE59}"/>
            </c:ext>
          </c:extLst>
        </c:ser>
        <c:ser>
          <c:idx val="3"/>
          <c:order val="2"/>
          <c:tx>
            <c:strRef>
              <c:f>LU!$C$89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C4-4DFA-AE34-4DBCE7E9AE59}"/>
            </c:ext>
          </c:extLst>
        </c:ser>
        <c:ser>
          <c:idx val="0"/>
          <c:order val="3"/>
          <c:tx>
            <c:strRef>
              <c:f>LU!$C$83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LU!$G$82:$Q$82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LU!$G$83:$Q$83</c:f>
              <c:numCache>
                <c:formatCode>0.00</c:formatCode>
                <c:ptCount val="11"/>
                <c:pt idx="0">
                  <c:v>9.1579999999999995E-3</c:v>
                </c:pt>
                <c:pt idx="1">
                  <c:v>1.2019E-2</c:v>
                </c:pt>
                <c:pt idx="2">
                  <c:v>1.4803999999999999E-2</c:v>
                </c:pt>
                <c:pt idx="3">
                  <c:v>4.0814999999999997E-2</c:v>
                </c:pt>
                <c:pt idx="4">
                  <c:v>9.2441999999999996E-2</c:v>
                </c:pt>
                <c:pt idx="5">
                  <c:v>2.6246999999999999E-2</c:v>
                </c:pt>
                <c:pt idx="6">
                  <c:v>1.7901E-2</c:v>
                </c:pt>
                <c:pt idx="7">
                  <c:v>2.8479000000000001E-2</c:v>
                </c:pt>
                <c:pt idx="8">
                  <c:v>2.775E-2</c:v>
                </c:pt>
                <c:pt idx="9">
                  <c:v>1.9368E-2</c:v>
                </c:pt>
                <c:pt idx="10">
                  <c:v>1.4635E-2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C4-4DFA-AE34-4DBCE7E9AE59}"/>
            </c:ext>
          </c:extLst>
        </c:ser>
        <c:ser>
          <c:idx val="5"/>
          <c:order val="4"/>
          <c:tx>
            <c:strRef>
              <c:f>LU!$C$91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LU!$G$91:$Q$91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1.1703E-2</c:v>
                </c:pt>
                <c:pt idx="5">
                  <c:v>1.4840000000000001E-3</c:v>
                </c:pt>
                <c:pt idx="6">
                  <c:v>2.0400000000000001E-3</c:v>
                </c:pt>
                <c:pt idx="7">
                  <c:v>2.2279999999999999E-3</c:v>
                </c:pt>
                <c:pt idx="8">
                  <c:v>5.4339999999999996E-3</c:v>
                </c:pt>
                <c:pt idx="9">
                  <c:v>5.0179999999999999E-3</c:v>
                </c:pt>
                <c:pt idx="10">
                  <c:v>4.1019999999999997E-3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C4-4DFA-AE34-4DBCE7E9AE59}"/>
            </c:ext>
          </c:extLst>
        </c:ser>
        <c:ser>
          <c:idx val="6"/>
          <c:order val="5"/>
          <c:tx>
            <c:strRef>
              <c:f>LU!$C$92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LU!$G$92:$Q$92</c:f>
              <c:numCache>
                <c:formatCode>0.00</c:formatCode>
                <c:ptCount val="11"/>
                <c:pt idx="0">
                  <c:v>2.1119000000000002E-2</c:v>
                </c:pt>
                <c:pt idx="1">
                  <c:v>2.1072E-2</c:v>
                </c:pt>
                <c:pt idx="2">
                  <c:v>2.4088000000000002E-2</c:v>
                </c:pt>
                <c:pt idx="3">
                  <c:v>2.4517000000000001E-2</c:v>
                </c:pt>
                <c:pt idx="4">
                  <c:v>2.5578E-2</c:v>
                </c:pt>
                <c:pt idx="5">
                  <c:v>3.7663000000000002E-2</c:v>
                </c:pt>
                <c:pt idx="6">
                  <c:v>5.0603999999999996E-2</c:v>
                </c:pt>
                <c:pt idx="7">
                  <c:v>4.938E-2</c:v>
                </c:pt>
                <c:pt idx="8">
                  <c:v>5.2296000000000002E-2</c:v>
                </c:pt>
                <c:pt idx="9">
                  <c:v>6.8132999999999999E-2</c:v>
                </c:pt>
                <c:pt idx="10">
                  <c:v>6.1792000000000007E-2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C4-4DFA-AE34-4DBCE7E9AE59}"/>
            </c:ext>
          </c:extLst>
        </c:ser>
        <c:ser>
          <c:idx val="4"/>
          <c:order val="6"/>
          <c:tx>
            <c:strRef>
              <c:f>LU!$C$90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LU!$G$90:$Q$90</c:f>
              <c:numCache>
                <c:formatCode>0.00</c:formatCode>
                <c:ptCount val="11"/>
                <c:pt idx="0">
                  <c:v>1.3362000000000001E-2</c:v>
                </c:pt>
                <c:pt idx="1">
                  <c:v>1.5774E-2</c:v>
                </c:pt>
                <c:pt idx="2">
                  <c:v>1.4514000000000001E-2</c:v>
                </c:pt>
                <c:pt idx="3">
                  <c:v>1.3553000000000001E-2</c:v>
                </c:pt>
                <c:pt idx="4">
                  <c:v>1.8235000000000001E-2</c:v>
                </c:pt>
                <c:pt idx="5">
                  <c:v>1.2885000000000001E-2</c:v>
                </c:pt>
                <c:pt idx="6">
                  <c:v>1.3462E-2</c:v>
                </c:pt>
                <c:pt idx="7">
                  <c:v>1.3612000000000001E-2</c:v>
                </c:pt>
                <c:pt idx="8">
                  <c:v>1.2866000000000001E-2</c:v>
                </c:pt>
                <c:pt idx="9">
                  <c:v>1.1986999999999999E-2</c:v>
                </c:pt>
                <c:pt idx="10">
                  <c:v>1.6049999999999998E-2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C4-4DFA-AE34-4DBCE7E9AE59}"/>
            </c:ext>
          </c:extLst>
        </c:ser>
        <c:ser>
          <c:idx val="7"/>
          <c:order val="7"/>
          <c:tx>
            <c:strRef>
              <c:f>LU!$C$98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LU!$G$82:$Q$82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3.2620000000000001E-3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C4-4DFA-AE34-4DBCE7E9A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LU!$C$268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LU!$G$268:$Q$268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6-4ED9-9747-0F25EA33D9F0}"/>
            </c:ext>
          </c:extLst>
        </c:ser>
        <c:ser>
          <c:idx val="0"/>
          <c:order val="1"/>
          <c:tx>
            <c:strRef>
              <c:f>LU!$C$247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LU!$G$247:$Q$247</c:f>
              <c:numCache>
                <c:formatCode>0.00</c:formatCode>
                <c:ptCount val="11"/>
                <c:pt idx="0">
                  <c:v>4.3368999999999998E-2</c:v>
                </c:pt>
                <c:pt idx="1">
                  <c:v>4.1104000000000002E-2</c:v>
                </c:pt>
                <c:pt idx="2">
                  <c:v>4.7237000000000001E-2</c:v>
                </c:pt>
                <c:pt idx="3">
                  <c:v>7.5707999999999998E-2</c:v>
                </c:pt>
                <c:pt idx="4">
                  <c:v>0.14646999999999999</c:v>
                </c:pt>
                <c:pt idx="5">
                  <c:v>7.058600000000001E-2</c:v>
                </c:pt>
                <c:pt idx="6">
                  <c:v>8.5525000000000004E-2</c:v>
                </c:pt>
                <c:pt idx="7">
                  <c:v>8.2588999999999996E-2</c:v>
                </c:pt>
                <c:pt idx="8">
                  <c:v>8.6162000000000002E-2</c:v>
                </c:pt>
                <c:pt idx="9">
                  <c:v>9.4625000000000001E-2</c:v>
                </c:pt>
                <c:pt idx="10">
                  <c:v>9.5385999999999999E-2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6-4ED9-9747-0F25EA33D9F0}"/>
            </c:ext>
          </c:extLst>
        </c:ser>
        <c:ser>
          <c:idx val="2"/>
          <c:order val="2"/>
          <c:tx>
            <c:strRef>
              <c:f>LU!$C$273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06-4ED9-9747-0F25EA33D9F0}"/>
            </c:ext>
          </c:extLst>
        </c:ser>
        <c:ser>
          <c:idx val="3"/>
          <c:order val="3"/>
          <c:tx>
            <c:strRef>
              <c:f>LU!$C$274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06-4ED9-9747-0F25EA33D9F0}"/>
            </c:ext>
          </c:extLst>
        </c:ser>
        <c:ser>
          <c:idx val="4"/>
          <c:order val="4"/>
          <c:tx>
            <c:strRef>
              <c:f>LU!$C$275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LU!$G$246:$Q$246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LU!$G$275:$Q$275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3.4039999999999999E-3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06-4ED9-9747-0F25EA33D9F0}"/>
            </c:ext>
          </c:extLst>
        </c:ser>
        <c:ser>
          <c:idx val="5"/>
          <c:order val="5"/>
          <c:tx>
            <c:strRef>
              <c:f>LU!$C$281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LU!$G$246:$Q$246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LU!$G$281:$Q$281</c:f>
              <c:numCache>
                <c:formatCode>0.00</c:formatCode>
                <c:ptCount val="11"/>
                <c:pt idx="0">
                  <c:v>4.0629999999999998E-3</c:v>
                </c:pt>
                <c:pt idx="1">
                  <c:v>4.0829999999999998E-3</c:v>
                </c:pt>
                <c:pt idx="2">
                  <c:v>3.4420000000000002E-3</c:v>
                </c:pt>
                <c:pt idx="3">
                  <c:v>2.5860000000000002E-3</c:v>
                </c:pt>
                <c:pt idx="4">
                  <c:v>2.8119999999999998E-3</c:v>
                </c:pt>
                <c:pt idx="5">
                  <c:v>2.5609999999999999E-3</c:v>
                </c:pt>
                <c:pt idx="6">
                  <c:v>2.3609999999999998E-3</c:v>
                </c:pt>
                <c:pt idx="7">
                  <c:v>2.104E-3</c:v>
                </c:pt>
                <c:pt idx="8">
                  <c:v>2.085E-3</c:v>
                </c:pt>
                <c:pt idx="9">
                  <c:v>2.0400000000000001E-3</c:v>
                </c:pt>
                <c:pt idx="10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06-4ED9-9747-0F25EA33D9F0}"/>
            </c:ext>
          </c:extLst>
        </c:ser>
        <c:ser>
          <c:idx val="6"/>
          <c:order val="6"/>
          <c:tx>
            <c:strRef>
              <c:f>LU!$C$288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LU!$G$246:$Q$246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06-4ED9-9747-0F25EA33D9F0}"/>
            </c:ext>
          </c:extLst>
        </c:ser>
        <c:ser>
          <c:idx val="7"/>
          <c:order val="7"/>
          <c:tx>
            <c:strRef>
              <c:f>LU!$C$289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LU!$G$246:$Q$246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06-4ED9-9747-0F25EA33D9F0}"/>
            </c:ext>
          </c:extLst>
        </c:ser>
        <c:ser>
          <c:idx val="8"/>
          <c:order val="8"/>
          <c:tx>
            <c:strRef>
              <c:f>LU!$C$290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LU!$G$246:$Q$246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LU!$G$290:$Q$290</c:f>
              <c:numCache>
                <c:formatCode>0.00</c:formatCode>
                <c:ptCount val="11"/>
                <c:pt idx="0">
                  <c:v>1.4782999999999999E-2</c:v>
                </c:pt>
                <c:pt idx="1">
                  <c:v>1.2973999999999999E-2</c:v>
                </c:pt>
                <c:pt idx="2">
                  <c:v>1.3412E-2</c:v>
                </c:pt>
                <c:pt idx="3">
                  <c:v>1.2862E-2</c:v>
                </c:pt>
                <c:pt idx="4">
                  <c:v>1.4567999999999999E-2</c:v>
                </c:pt>
                <c:pt idx="5">
                  <c:v>1.6836E-2</c:v>
                </c:pt>
                <c:pt idx="6">
                  <c:v>1.3637E-2</c:v>
                </c:pt>
                <c:pt idx="7">
                  <c:v>1.3302E-2</c:v>
                </c:pt>
                <c:pt idx="8">
                  <c:v>1.2038999999999999E-2</c:v>
                </c:pt>
                <c:pt idx="9">
                  <c:v>1.1062000000000001E-2</c:v>
                </c:pt>
                <c:pt idx="10">
                  <c:v>1.2078999999999999E-2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06-4ED9-9747-0F25EA33D9F0}"/>
            </c:ext>
          </c:extLst>
        </c:ser>
        <c:ser>
          <c:idx val="9"/>
          <c:order val="9"/>
          <c:tx>
            <c:strRef>
              <c:f>LU!$C$293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LU!$G$246:$Q$246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06-4ED9-9747-0F25EA33D9F0}"/>
            </c:ext>
          </c:extLst>
        </c:ser>
        <c:ser>
          <c:idx val="10"/>
          <c:order val="10"/>
          <c:tx>
            <c:strRef>
              <c:f>LU!$C$294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LU!$G$246:$Q$246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LU!$G$294:$Q$294</c:f>
              <c:numCache>
                <c:formatCode>0.00</c:formatCode>
                <c:ptCount val="11"/>
                <c:pt idx="0">
                  <c:v>2.2519999999999998E-2</c:v>
                </c:pt>
                <c:pt idx="1">
                  <c:v>2.7793000000000002E-2</c:v>
                </c:pt>
                <c:pt idx="2">
                  <c:v>2.9318E-2</c:v>
                </c:pt>
                <c:pt idx="3">
                  <c:v>2.7491000000000002E-2</c:v>
                </c:pt>
                <c:pt idx="4">
                  <c:v>3.2208000000000001E-2</c:v>
                </c:pt>
                <c:pt idx="5">
                  <c:v>3.9132E-2</c:v>
                </c:pt>
                <c:pt idx="6">
                  <c:v>3.1363000000000002E-2</c:v>
                </c:pt>
                <c:pt idx="7">
                  <c:v>4.2091000000000003E-2</c:v>
                </c:pt>
                <c:pt idx="8">
                  <c:v>4.0615999999999999E-2</c:v>
                </c:pt>
                <c:pt idx="9">
                  <c:v>3.1344999999999998E-2</c:v>
                </c:pt>
                <c:pt idx="10">
                  <c:v>2.7101E-2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06-4ED9-9747-0F25EA33D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C5-4C4E-82DB-940AFFBF82F7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C5-4C4E-82DB-940AFFBF82F7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C5-4C4E-82DB-940AFFBF8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8A6-4D6B-A5ED-04A4B4F017C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8A6-4D6B-A5ED-04A4B4F017C5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BC5-4C4E-82DB-940AFFBF82F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BC5-4C4E-82DB-940AFFBF82F7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BC5-4C4E-82DB-940AFFBF82F7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BC5-4C4E-82DB-940AFFBF82F7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BC5-4C4E-82DB-940AFFBF82F7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BC5-4C4E-82DB-940AFFBF82F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BC5-4C4E-82DB-940AFFBF82F7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BC5-4C4E-82DB-940AFFBF8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('EU27'!$C$247,'EU27'!$C$268,'EU27'!$C$273:$C$275,'EU27'!$C$274:$C$275,'EU27'!$C$281,'EU27'!$C$288:$C$290,'EU27'!$C$293:$C$294)</c15:sqref>
                  </c15:fullRef>
                </c:ext>
              </c:extLst>
              <c:f>('EU27'!$C$247,'EU27'!$C$268,'EU27'!$C$273,'EU27'!$C$274:$C$275,'EU27'!$C$281,'EU27'!$C$288:$C$290,'EU27'!$C$293:$C$294)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('EU27'!$D$247,'EU27'!$D$268,'EU27'!$D$273:$D$275,'EU27'!$D$274:$D$275,'EU27'!$D$281,'EU27'!$D$288:$D$290,'EU27'!$D$293:$D$294)</c15:sqref>
                  </c15:fullRef>
                </c:ext>
              </c:extLst>
              <c:f>('EU27'!$D$247,'EU27'!$D$268,'EU27'!$D$273,'EU27'!$D$274:$D$275,'EU27'!$D$281,'EU27'!$D$288:$D$290,'EU27'!$D$293:$D$294)</c:f>
              <c:numCache>
                <c:formatCode>General</c:formatCode>
                <c:ptCount val="11"/>
                <c:pt idx="0">
                  <c:v>934</c:v>
                </c:pt>
                <c:pt idx="1">
                  <c:v>73</c:v>
                </c:pt>
                <c:pt idx="2">
                  <c:v>2</c:v>
                </c:pt>
                <c:pt idx="3">
                  <c:v>20</c:v>
                </c:pt>
                <c:pt idx="4">
                  <c:v>151</c:v>
                </c:pt>
                <c:pt idx="5">
                  <c:v>178</c:v>
                </c:pt>
                <c:pt idx="6">
                  <c:v>6</c:v>
                </c:pt>
                <c:pt idx="7">
                  <c:v>44</c:v>
                </c:pt>
                <c:pt idx="8">
                  <c:v>209</c:v>
                </c:pt>
                <c:pt idx="9">
                  <c:v>65</c:v>
                </c:pt>
                <c:pt idx="10">
                  <c:v>137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'EU27'!$D$274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'EU27'!$D$275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1BC5-4C4E-82DB-940AFFBF82F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A6-4AC1-855A-934128ECEA98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A6-4AC1-855A-934128ECEA98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4A6-4AC1-855A-934128ECEA9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0F0-4DF9-9B4C-445F2D7E2F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0F0-4DF9-9B4C-445F2D7E2FA8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4A6-4AC1-855A-934128ECEA9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4A6-4AC1-855A-934128ECEA98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4A6-4AC1-855A-934128ECEA9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4A6-4AC1-855A-934128ECEA98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4A6-4AC1-855A-934128ECEA9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4A6-4AC1-855A-934128ECEA9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4A6-4AC1-855A-934128ECEA98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4A6-4AC1-855A-934128ECEA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(LU!$C$247,LU!$C$268,LU!$C$273:$C$275,LU!$C$274:$C$275,LU!$C$281,LU!$C$288:$C$290,LU!$C$293:$C$294)</c15:sqref>
                  </c15:fullRef>
                </c:ext>
              </c:extLst>
              <c:f>(LU!$C$247,LU!$C$268,LU!$C$273,LU!$C$274:$C$275,LU!$C$281,LU!$C$288:$C$290,LU!$C$293:$C$294)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(LU!$D$247,LU!$D$268,LU!$D$273:$D$275,LU!$D$274:$D$275,LU!$D$281,LU!$D$288:$D$290,LU!$D$293:$D$294)</c15:sqref>
                  </c15:fullRef>
                </c:ext>
              </c:extLst>
              <c:f>(LU!$D$247,LU!$D$268,LU!$D$273,LU!$D$274:$D$275,LU!$D$281,LU!$D$288:$D$290,LU!$D$293:$D$294)</c:f>
              <c:numCache>
                <c:formatCode>General</c:formatCode>
                <c:ptCount val="11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LU!$D$274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LU!$D$275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04A6-4AC1-855A-934128ECEA9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66-4D46-949E-C3897E403A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66-4D46-949E-C3897E403A56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E66-4D46-949E-C3897E403A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E66-4D46-949E-C3897E403A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E66-4D46-949E-C3897E403A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E66-4D46-949E-C3897E403A56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E66-4D46-949E-C3897E403A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MT!$C$16:$C$21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MT!$E$16:$E$21</c:f>
              <c:numCache>
                <c:formatCode>0%</c:formatCode>
                <c:ptCount val="6"/>
                <c:pt idx="0">
                  <c:v>0.11627906976744186</c:v>
                </c:pt>
                <c:pt idx="1">
                  <c:v>0.39534883720930231</c:v>
                </c:pt>
                <c:pt idx="2">
                  <c:v>0</c:v>
                </c:pt>
                <c:pt idx="3">
                  <c:v>0.48837209302325579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66-4D46-949E-C3897E403A5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2A-4CB8-BF52-A3791DF2ECB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2A-4CB8-BF52-A3791DF2ECB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2A-4CB8-BF52-A3791DF2ECBA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12A-4CB8-BF52-A3791DF2ECBA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12A-4CB8-BF52-A3791DF2ECBA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2A-4CB8-BF52-A3791DF2ECBA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2A-4CB8-BF52-A3791DF2ECBA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2A-4CB8-BF52-A3791DF2E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MT!$C$50:$C$54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MT!$E$50:$E$54</c:f>
              <c:numCache>
                <c:formatCode>0%</c:formatCode>
                <c:ptCount val="5"/>
                <c:pt idx="0">
                  <c:v>0.11627906976744186</c:v>
                </c:pt>
                <c:pt idx="1">
                  <c:v>0</c:v>
                </c:pt>
                <c:pt idx="2">
                  <c:v>0.86046511627906974</c:v>
                </c:pt>
                <c:pt idx="3">
                  <c:v>2.3255813953488372E-2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2A-4CB8-BF52-A3791DF2ECB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95-4FDE-ACD6-B9C59CA73EC5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95-4FDE-ACD6-B9C59CA73EC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95-4FDE-ACD6-B9C59CA73EC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95-4FDE-ACD6-B9C59CA73EC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95-4FDE-ACD6-B9C59CA73EC5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95-4FDE-ACD6-B9C59CA73EC5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E95-4FDE-ACD6-B9C59CA73EC5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E95-4FDE-ACD6-B9C59CA73EC5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95-4FDE-ACD6-B9C59CA73EC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E95-4FDE-ACD6-B9C59CA73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(MT!$C$83:$C$84,MT!$C$88:$C$92,MT!$C$98)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(MT!$E$83:$E$84,MT!$E$88:$E$92,MT!$E$98)</c:f>
              <c:numCache>
                <c:formatCode>0%</c:formatCode>
                <c:ptCount val="8"/>
                <c:pt idx="0">
                  <c:v>0.2558139534883721</c:v>
                </c:pt>
                <c:pt idx="1">
                  <c:v>4.6511627906976744E-2</c:v>
                </c:pt>
                <c:pt idx="2">
                  <c:v>9.3023255813953487E-2</c:v>
                </c:pt>
                <c:pt idx="3">
                  <c:v>0</c:v>
                </c:pt>
                <c:pt idx="4">
                  <c:v>0.18604651162790697</c:v>
                </c:pt>
                <c:pt idx="5">
                  <c:v>0</c:v>
                </c:pt>
                <c:pt idx="6">
                  <c:v>0.41860465116279072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E95-4FDE-ACD6-B9C59CA73EC5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MT!$C$16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MT!$G$16:$Q$16</c:f>
              <c:numCache>
                <c:formatCode>0.00</c:formatCode>
                <c:ptCount val="11"/>
                <c:pt idx="0">
                  <c:v>1.8735000000000002E-2</c:v>
                </c:pt>
                <c:pt idx="1">
                  <c:v>2.5597000000000002E-2</c:v>
                </c:pt>
                <c:pt idx="2">
                  <c:v>3.4914000000000001E-2</c:v>
                </c:pt>
                <c:pt idx="3">
                  <c:v>4.1468999999999999E-2</c:v>
                </c:pt>
                <c:pt idx="4">
                  <c:v>3.4706000000000001E-2</c:v>
                </c:pt>
                <c:pt idx="5">
                  <c:v>3.4113999999999998E-2</c:v>
                </c:pt>
                <c:pt idx="6">
                  <c:v>3.4854000000000003E-2</c:v>
                </c:pt>
                <c:pt idx="7">
                  <c:v>3.2731000000000003E-2</c:v>
                </c:pt>
                <c:pt idx="8">
                  <c:v>3.2666000000000001E-2</c:v>
                </c:pt>
                <c:pt idx="9">
                  <c:v>3.0613000000000001E-2</c:v>
                </c:pt>
                <c:pt idx="10">
                  <c:v>2.9569999999999999E-2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B-46CE-A68B-947CEC1F2882}"/>
            </c:ext>
          </c:extLst>
        </c:ser>
        <c:ser>
          <c:idx val="1"/>
          <c:order val="1"/>
          <c:tx>
            <c:strRef>
              <c:f>MT!$C$17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MT!$G$15:$Q$15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MT!$G$17:$Q$17</c:f>
              <c:numCache>
                <c:formatCode>0.00</c:formatCode>
                <c:ptCount val="11"/>
                <c:pt idx="0">
                  <c:v>0</c:v>
                </c:pt>
                <c:pt idx="1">
                  <c:v>4.62E-3</c:v>
                </c:pt>
                <c:pt idx="2">
                  <c:v>1.9879999999999998E-2</c:v>
                </c:pt>
                <c:pt idx="3">
                  <c:v>4.0400000000000001E-4</c:v>
                </c:pt>
                <c:pt idx="4">
                  <c:v>1.6884E-2</c:v>
                </c:pt>
                <c:pt idx="5">
                  <c:v>2.1704999999999999E-2</c:v>
                </c:pt>
                <c:pt idx="6">
                  <c:v>2.1718999999999999E-2</c:v>
                </c:pt>
                <c:pt idx="7">
                  <c:v>1.3856E-2</c:v>
                </c:pt>
                <c:pt idx="8">
                  <c:v>1.6434000000000001E-2</c:v>
                </c:pt>
                <c:pt idx="9">
                  <c:v>1.7399000000000001E-2</c:v>
                </c:pt>
                <c:pt idx="10">
                  <c:v>1.5844E-2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CB-46CE-A68B-947CEC1F2882}"/>
            </c:ext>
          </c:extLst>
        </c:ser>
        <c:ser>
          <c:idx val="2"/>
          <c:order val="2"/>
          <c:tx>
            <c:strRef>
              <c:f>MT!$C$18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MT!$G$15:$Q$15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CB-46CE-A68B-947CEC1F2882}"/>
            </c:ext>
          </c:extLst>
        </c:ser>
        <c:ser>
          <c:idx val="3"/>
          <c:order val="3"/>
          <c:tx>
            <c:strRef>
              <c:f>MT!$C$19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MT!$G$15:$Q$15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MT!$G$19:$Q$19</c:f>
              <c:numCache>
                <c:formatCode>0.00</c:formatCode>
                <c:ptCount val="11"/>
                <c:pt idx="0">
                  <c:v>0</c:v>
                </c:pt>
                <c:pt idx="1">
                  <c:v>7.4899999999999999E-4</c:v>
                </c:pt>
                <c:pt idx="2">
                  <c:v>1.1410000000000001E-3</c:v>
                </c:pt>
                <c:pt idx="3">
                  <c:v>9.1179999999999994E-3</c:v>
                </c:pt>
                <c:pt idx="4">
                  <c:v>1.2744E-2</c:v>
                </c:pt>
                <c:pt idx="5">
                  <c:v>7.5069999999999998E-3</c:v>
                </c:pt>
                <c:pt idx="6">
                  <c:v>2.2841E-2</c:v>
                </c:pt>
                <c:pt idx="7">
                  <c:v>1.3698E-2</c:v>
                </c:pt>
                <c:pt idx="8">
                  <c:v>1.0985E-2</c:v>
                </c:pt>
                <c:pt idx="9">
                  <c:v>5.6741E-2</c:v>
                </c:pt>
                <c:pt idx="10">
                  <c:v>4.6144999999999999E-2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CB-46CE-A68B-947CEC1F2882}"/>
            </c:ext>
          </c:extLst>
        </c:ser>
        <c:ser>
          <c:idx val="4"/>
          <c:order val="4"/>
          <c:tx>
            <c:strRef>
              <c:f>MT!$C$20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MT!$G$15:$Q$15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MT!$G$20:$Q$20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CB-46CE-A68B-947CEC1F2882}"/>
            </c:ext>
          </c:extLst>
        </c:ser>
        <c:ser>
          <c:idx val="5"/>
          <c:order val="5"/>
          <c:tx>
            <c:strRef>
              <c:f>MT!$C$21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MT!$G$15:$Q$15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CB-46CE-A68B-947CEC1F2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MT!$C$50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MT!$G$50:$Q$50</c:f>
              <c:numCache>
                <c:formatCode>0.00</c:formatCode>
                <c:ptCount val="11"/>
                <c:pt idx="0">
                  <c:v>1.5332E-2</c:v>
                </c:pt>
                <c:pt idx="1">
                  <c:v>2.0378E-2</c:v>
                </c:pt>
                <c:pt idx="2">
                  <c:v>3.0256000000000002E-2</c:v>
                </c:pt>
                <c:pt idx="3">
                  <c:v>3.0823E-2</c:v>
                </c:pt>
                <c:pt idx="4">
                  <c:v>2.8655E-2</c:v>
                </c:pt>
                <c:pt idx="5">
                  <c:v>2.7855999999999999E-2</c:v>
                </c:pt>
                <c:pt idx="6">
                  <c:v>2.6662999999999999E-2</c:v>
                </c:pt>
                <c:pt idx="7">
                  <c:v>2.7161999999999999E-2</c:v>
                </c:pt>
                <c:pt idx="8">
                  <c:v>2.7174E-2</c:v>
                </c:pt>
                <c:pt idx="9">
                  <c:v>3.0155999999999999E-2</c:v>
                </c:pt>
                <c:pt idx="10">
                  <c:v>2.9360000000000001E-2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8-4006-862D-7BEC04B4657F}"/>
            </c:ext>
          </c:extLst>
        </c:ser>
        <c:ser>
          <c:idx val="4"/>
          <c:order val="1"/>
          <c:tx>
            <c:strRef>
              <c:f>MT!$C$51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MT!$G$51:$Q$51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8-4006-862D-7BEC04B4657F}"/>
            </c:ext>
          </c:extLst>
        </c:ser>
        <c:ser>
          <c:idx val="1"/>
          <c:order val="2"/>
          <c:tx>
            <c:strRef>
              <c:f>MT!$C$52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MT!$G$15:$Q$15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MT!$G$52:$Q$52</c:f>
              <c:numCache>
                <c:formatCode>0.00</c:formatCode>
                <c:ptCount val="11"/>
                <c:pt idx="0">
                  <c:v>3.4030000000000002E-3</c:v>
                </c:pt>
                <c:pt idx="1">
                  <c:v>1.0588E-2</c:v>
                </c:pt>
                <c:pt idx="2">
                  <c:v>2.5679E-2</c:v>
                </c:pt>
                <c:pt idx="3">
                  <c:v>2.0167999999999998E-2</c:v>
                </c:pt>
                <c:pt idx="4">
                  <c:v>3.4971000000000002E-2</c:v>
                </c:pt>
                <c:pt idx="5">
                  <c:v>3.4913E-2</c:v>
                </c:pt>
                <c:pt idx="6">
                  <c:v>4.7306000000000001E-2</c:v>
                </c:pt>
                <c:pt idx="7">
                  <c:v>2.5700000000000001E-2</c:v>
                </c:pt>
                <c:pt idx="8">
                  <c:v>2.3573E-2</c:v>
                </c:pt>
                <c:pt idx="9">
                  <c:v>6.2577999999999995E-2</c:v>
                </c:pt>
                <c:pt idx="10">
                  <c:v>4.4652999999999998E-2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E8-4006-862D-7BEC04B4657F}"/>
            </c:ext>
          </c:extLst>
        </c:ser>
        <c:ser>
          <c:idx val="2"/>
          <c:order val="3"/>
          <c:tx>
            <c:strRef>
              <c:f>MT!$C$53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MT!$G$15:$Q$15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MT!$G$53:$Q$53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7.0799999999999997E-4</c:v>
                </c:pt>
                <c:pt idx="5">
                  <c:v>5.5699999999999999E-4</c:v>
                </c:pt>
                <c:pt idx="6">
                  <c:v>5.4450000000000002E-3</c:v>
                </c:pt>
                <c:pt idx="7">
                  <c:v>7.4229999999999999E-3</c:v>
                </c:pt>
                <c:pt idx="8">
                  <c:v>9.3380000000000008E-3</c:v>
                </c:pt>
                <c:pt idx="9">
                  <c:v>1.2019E-2</c:v>
                </c:pt>
                <c:pt idx="10">
                  <c:v>1.7545999999999999E-2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E8-4006-862D-7BEC04B4657F}"/>
            </c:ext>
          </c:extLst>
        </c:ser>
        <c:ser>
          <c:idx val="3"/>
          <c:order val="4"/>
          <c:tx>
            <c:strRef>
              <c:f>MT!$C$54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MT!$G$15:$Q$15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MT!$G$54:$Q$54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E8-4006-862D-7BEC04B46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MT!$C$84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MT!$G$82:$Q$82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MT!$G$84:$Q$84</c:f>
              <c:numCache>
                <c:formatCode>0.00</c:formatCode>
                <c:ptCount val="11"/>
                <c:pt idx="0">
                  <c:v>2.5270000000000002E-3</c:v>
                </c:pt>
                <c:pt idx="1">
                  <c:v>3.692E-3</c:v>
                </c:pt>
                <c:pt idx="2">
                  <c:v>7.1110000000000001E-3</c:v>
                </c:pt>
                <c:pt idx="3">
                  <c:v>8.1119999999999994E-3</c:v>
                </c:pt>
                <c:pt idx="4">
                  <c:v>5.6810000000000003E-3</c:v>
                </c:pt>
                <c:pt idx="5">
                  <c:v>5.5710000000000004E-3</c:v>
                </c:pt>
                <c:pt idx="6">
                  <c:v>6.5339999999999999E-3</c:v>
                </c:pt>
                <c:pt idx="7">
                  <c:v>7.4219999999999998E-3</c:v>
                </c:pt>
                <c:pt idx="8">
                  <c:v>7.2940000000000001E-3</c:v>
                </c:pt>
                <c:pt idx="9">
                  <c:v>7.1219999999999999E-3</c:v>
                </c:pt>
                <c:pt idx="10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62-4640-B2CB-9BD8B5ECBC2C}"/>
            </c:ext>
          </c:extLst>
        </c:ser>
        <c:ser>
          <c:idx val="2"/>
          <c:order val="1"/>
          <c:tx>
            <c:strRef>
              <c:f>MT!$C$88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MT!$G$82:$Q$82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2.1999999999999999E-5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62-4640-B2CB-9BD8B5ECBC2C}"/>
            </c:ext>
          </c:extLst>
        </c:ser>
        <c:ser>
          <c:idx val="3"/>
          <c:order val="2"/>
          <c:tx>
            <c:strRef>
              <c:f>MT!$C$89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MT!$G$82:$Q$82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62-4640-B2CB-9BD8B5ECBC2C}"/>
            </c:ext>
          </c:extLst>
        </c:ser>
        <c:ser>
          <c:idx val="0"/>
          <c:order val="3"/>
          <c:tx>
            <c:strRef>
              <c:f>MT!$C$83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MT!$G$82:$Q$82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MT!$G$83:$Q$83</c:f>
              <c:numCache>
                <c:formatCode>0.00</c:formatCode>
                <c:ptCount val="11"/>
                <c:pt idx="0">
                  <c:v>0</c:v>
                </c:pt>
                <c:pt idx="1">
                  <c:v>4.4970000000000001E-3</c:v>
                </c:pt>
                <c:pt idx="2">
                  <c:v>1.5139E-2</c:v>
                </c:pt>
                <c:pt idx="3">
                  <c:v>4.0400000000000001E-4</c:v>
                </c:pt>
                <c:pt idx="4">
                  <c:v>3.97E-4</c:v>
                </c:pt>
                <c:pt idx="5">
                  <c:v>1.0920000000000001E-3</c:v>
                </c:pt>
                <c:pt idx="6">
                  <c:v>1.735E-3</c:v>
                </c:pt>
                <c:pt idx="7">
                  <c:v>6.3900000000000003E-4</c:v>
                </c:pt>
                <c:pt idx="8">
                  <c:v>2.1289999999999998E-3</c:v>
                </c:pt>
                <c:pt idx="9">
                  <c:v>2.7529999999999998E-3</c:v>
                </c:pt>
                <c:pt idx="10">
                  <c:v>3.068E-3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62-4640-B2CB-9BD8B5ECBC2C}"/>
            </c:ext>
          </c:extLst>
        </c:ser>
        <c:ser>
          <c:idx val="5"/>
          <c:order val="4"/>
          <c:tx>
            <c:strRef>
              <c:f>MT!$C$91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MT!$G$82:$Q$82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MT!$G$91:$Q$91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62-4640-B2CB-9BD8B5ECBC2C}"/>
            </c:ext>
          </c:extLst>
        </c:ser>
        <c:ser>
          <c:idx val="6"/>
          <c:order val="5"/>
          <c:tx>
            <c:strRef>
              <c:f>MT!$C$92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MT!$G$92:$Q$92</c:f>
              <c:numCache>
                <c:formatCode>0.00</c:formatCode>
                <c:ptCount val="11"/>
                <c:pt idx="0">
                  <c:v>0</c:v>
                </c:pt>
                <c:pt idx="1">
                  <c:v>9.9500000000000001E-4</c:v>
                </c:pt>
                <c:pt idx="2">
                  <c:v>1.513E-3</c:v>
                </c:pt>
                <c:pt idx="3">
                  <c:v>1.0071999999999999E-2</c:v>
                </c:pt>
                <c:pt idx="4">
                  <c:v>1.2977000000000001E-2</c:v>
                </c:pt>
                <c:pt idx="5">
                  <c:v>8.176000000000001E-3</c:v>
                </c:pt>
                <c:pt idx="6">
                  <c:v>2.3276000000000002E-2</c:v>
                </c:pt>
                <c:pt idx="7">
                  <c:v>1.4295E-2</c:v>
                </c:pt>
                <c:pt idx="8">
                  <c:v>1.1606999999999999E-2</c:v>
                </c:pt>
                <c:pt idx="9">
                  <c:v>5.7307999999999998E-2</c:v>
                </c:pt>
                <c:pt idx="10">
                  <c:v>4.6515000000000001E-2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62-4640-B2CB-9BD8B5ECBC2C}"/>
            </c:ext>
          </c:extLst>
        </c:ser>
        <c:ser>
          <c:idx val="4"/>
          <c:order val="6"/>
          <c:tx>
            <c:strRef>
              <c:f>MT!$C$90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MT!$G$82:$Q$82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MT!$G$90:$Q$90</c:f>
              <c:numCache>
                <c:formatCode>0.00</c:formatCode>
                <c:ptCount val="11"/>
                <c:pt idx="0">
                  <c:v>1.6208E-2</c:v>
                </c:pt>
                <c:pt idx="1">
                  <c:v>2.1781999999999999E-2</c:v>
                </c:pt>
                <c:pt idx="2">
                  <c:v>3.2171999999999999E-2</c:v>
                </c:pt>
                <c:pt idx="3">
                  <c:v>3.2403000000000001E-2</c:v>
                </c:pt>
                <c:pt idx="4">
                  <c:v>4.5279E-2</c:v>
                </c:pt>
                <c:pt idx="5">
                  <c:v>4.8487000000000002E-2</c:v>
                </c:pt>
                <c:pt idx="6">
                  <c:v>4.7869000000000002E-2</c:v>
                </c:pt>
                <c:pt idx="7">
                  <c:v>3.7929000000000004E-2</c:v>
                </c:pt>
                <c:pt idx="8">
                  <c:v>3.9054999999999999E-2</c:v>
                </c:pt>
                <c:pt idx="9">
                  <c:v>3.7569999999999999E-2</c:v>
                </c:pt>
                <c:pt idx="10">
                  <c:v>3.4953999999999999E-2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62-4640-B2CB-9BD8B5ECBC2C}"/>
            </c:ext>
          </c:extLst>
        </c:ser>
        <c:ser>
          <c:idx val="7"/>
          <c:order val="7"/>
          <c:tx>
            <c:strRef>
              <c:f>MT!$C$98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MT!$G$82:$Q$82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62-4640-B2CB-9BD8B5ECB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MT!$C$268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MT!$G$246:$Q$246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MT!$G$268:$Q$268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C-4C06-8034-CFA884197BDC}"/>
            </c:ext>
          </c:extLst>
        </c:ser>
        <c:ser>
          <c:idx val="0"/>
          <c:order val="1"/>
          <c:tx>
            <c:strRef>
              <c:f>MT!$C$247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MT!$G$246:$Q$246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MT!$G$247:$Q$247</c:f>
              <c:numCache>
                <c:formatCode>0.00</c:formatCode>
                <c:ptCount val="11"/>
                <c:pt idx="0">
                  <c:v>0</c:v>
                </c:pt>
                <c:pt idx="1">
                  <c:v>2.4600000000000002E-4</c:v>
                </c:pt>
                <c:pt idx="2">
                  <c:v>3.7199999999999999E-4</c:v>
                </c:pt>
                <c:pt idx="3">
                  <c:v>9.5399999999999999E-4</c:v>
                </c:pt>
                <c:pt idx="4">
                  <c:v>9.7199999999999999E-4</c:v>
                </c:pt>
                <c:pt idx="5">
                  <c:v>1.2959999999999998E-3</c:v>
                </c:pt>
                <c:pt idx="6">
                  <c:v>5.9809999999999993E-3</c:v>
                </c:pt>
                <c:pt idx="7">
                  <c:v>8.1139999999999997E-3</c:v>
                </c:pt>
                <c:pt idx="8">
                  <c:v>1.0036E-2</c:v>
                </c:pt>
                <c:pt idx="9">
                  <c:v>1.3467999999999999E-2</c:v>
                </c:pt>
                <c:pt idx="10">
                  <c:v>1.8482999999999999E-2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C-4C06-8034-CFA884197BDC}"/>
            </c:ext>
          </c:extLst>
        </c:ser>
        <c:ser>
          <c:idx val="2"/>
          <c:order val="2"/>
          <c:tx>
            <c:strRef>
              <c:f>MT!$C$273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MT!$G$246:$Q$246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5C-4C06-8034-CFA884197BDC}"/>
            </c:ext>
          </c:extLst>
        </c:ser>
        <c:ser>
          <c:idx val="3"/>
          <c:order val="3"/>
          <c:tx>
            <c:strRef>
              <c:f>MT!$C$274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MT!$G$246:$Q$246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5C-4C06-8034-CFA884197BDC}"/>
            </c:ext>
          </c:extLst>
        </c:ser>
        <c:ser>
          <c:idx val="4"/>
          <c:order val="4"/>
          <c:tx>
            <c:strRef>
              <c:f>MT!$C$275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MT!$G$246:$Q$246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MT!$G$275:$Q$275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5C-4C06-8034-CFA884197BDC}"/>
            </c:ext>
          </c:extLst>
        </c:ser>
        <c:ser>
          <c:idx val="5"/>
          <c:order val="5"/>
          <c:tx>
            <c:strRef>
              <c:f>MT!$C$281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MT!$G$246:$Q$246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MT!$G$281:$Q$281</c:f>
              <c:numCache>
                <c:formatCode>0.00</c:formatCode>
                <c:ptCount val="11"/>
                <c:pt idx="0">
                  <c:v>2.5270000000000002E-3</c:v>
                </c:pt>
                <c:pt idx="1">
                  <c:v>3.692E-3</c:v>
                </c:pt>
                <c:pt idx="2">
                  <c:v>7.1110000000000001E-3</c:v>
                </c:pt>
                <c:pt idx="3">
                  <c:v>8.1119999999999994E-3</c:v>
                </c:pt>
                <c:pt idx="4">
                  <c:v>5.6810000000000003E-3</c:v>
                </c:pt>
                <c:pt idx="5">
                  <c:v>5.5710000000000004E-3</c:v>
                </c:pt>
                <c:pt idx="6">
                  <c:v>6.5339999999999999E-3</c:v>
                </c:pt>
                <c:pt idx="7">
                  <c:v>7.4219999999999998E-3</c:v>
                </c:pt>
                <c:pt idx="8">
                  <c:v>7.2940000000000001E-3</c:v>
                </c:pt>
                <c:pt idx="9">
                  <c:v>7.1219999999999999E-3</c:v>
                </c:pt>
                <c:pt idx="10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5C-4C06-8034-CFA884197BDC}"/>
            </c:ext>
          </c:extLst>
        </c:ser>
        <c:ser>
          <c:idx val="6"/>
          <c:order val="6"/>
          <c:tx>
            <c:strRef>
              <c:f>MT!$C$288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MT!$G$246:$Q$246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1.042E-3</c:v>
                </c:pt>
                <c:pt idx="9">
                  <c:v>7.7800000000000005E-4</c:v>
                </c:pt>
                <c:pt idx="10">
                  <c:v>8.0000000000000004E-4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5C-4C06-8034-CFA884197BDC}"/>
            </c:ext>
          </c:extLst>
        </c:ser>
        <c:ser>
          <c:idx val="7"/>
          <c:order val="7"/>
          <c:tx>
            <c:strRef>
              <c:f>MT!$C$289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MT!$G$246:$Q$246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5C-4C06-8034-CFA884197BDC}"/>
            </c:ext>
          </c:extLst>
        </c:ser>
        <c:ser>
          <c:idx val="8"/>
          <c:order val="8"/>
          <c:tx>
            <c:strRef>
              <c:f>MT!$C$290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MT!$G$246:$Q$246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MT!$G$290:$Q$290</c:f>
              <c:numCache>
                <c:formatCode>0.00</c:formatCode>
                <c:ptCount val="11"/>
                <c:pt idx="0">
                  <c:v>1.6208E-2</c:v>
                </c:pt>
                <c:pt idx="1">
                  <c:v>2.2407999999999997E-2</c:v>
                </c:pt>
                <c:pt idx="2">
                  <c:v>2.8436000000000003E-2</c:v>
                </c:pt>
                <c:pt idx="3">
                  <c:v>3.2986000000000001E-2</c:v>
                </c:pt>
                <c:pt idx="4">
                  <c:v>4.5643000000000003E-2</c:v>
                </c:pt>
                <c:pt idx="5">
                  <c:v>4.2544999999999999E-2</c:v>
                </c:pt>
                <c:pt idx="6">
                  <c:v>4.2131000000000002E-2</c:v>
                </c:pt>
                <c:pt idx="7">
                  <c:v>3.2376000000000002E-2</c:v>
                </c:pt>
                <c:pt idx="8">
                  <c:v>3.3502999999999998E-2</c:v>
                </c:pt>
                <c:pt idx="9">
                  <c:v>3.0351E-2</c:v>
                </c:pt>
                <c:pt idx="10">
                  <c:v>2.9354000000000002E-2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5C-4C06-8034-CFA884197BDC}"/>
            </c:ext>
          </c:extLst>
        </c:ser>
        <c:ser>
          <c:idx val="9"/>
          <c:order val="9"/>
          <c:tx>
            <c:strRef>
              <c:f>MT!$C$293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MT!$G$246:$Q$246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MT!$G$293:$Q$293</c:f>
              <c:numCache>
                <c:formatCode>0.00</c:formatCode>
                <c:ptCount val="11"/>
                <c:pt idx="0">
                  <c:v>0</c:v>
                </c:pt>
                <c:pt idx="1">
                  <c:v>1.2300000000000001E-4</c:v>
                </c:pt>
                <c:pt idx="2">
                  <c:v>4.7410000000000004E-3</c:v>
                </c:pt>
                <c:pt idx="3">
                  <c:v>0</c:v>
                </c:pt>
                <c:pt idx="4">
                  <c:v>0</c:v>
                </c:pt>
                <c:pt idx="5">
                  <c:v>6.1279999999999998E-3</c:v>
                </c:pt>
                <c:pt idx="6">
                  <c:v>5.9890000000000004E-3</c:v>
                </c:pt>
                <c:pt idx="7">
                  <c:v>5.705E-3</c:v>
                </c:pt>
                <c:pt idx="8">
                  <c:v>5.679E-3</c:v>
                </c:pt>
                <c:pt idx="9">
                  <c:v>7.2189999999999997E-3</c:v>
                </c:pt>
                <c:pt idx="10">
                  <c:v>5.5999999999999999E-3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5C-4C06-8034-CFA884197BDC}"/>
            </c:ext>
          </c:extLst>
        </c:ser>
        <c:ser>
          <c:idx val="10"/>
          <c:order val="10"/>
          <c:tx>
            <c:strRef>
              <c:f>MT!$C$294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MT!$G$246:$Q$246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MT!$G$294:$Q$294</c:f>
              <c:numCache>
                <c:formatCode>0.00</c:formatCode>
                <c:ptCount val="11"/>
                <c:pt idx="0">
                  <c:v>0</c:v>
                </c:pt>
                <c:pt idx="1">
                  <c:v>4.4970000000000001E-3</c:v>
                </c:pt>
                <c:pt idx="2">
                  <c:v>1.5275E-2</c:v>
                </c:pt>
                <c:pt idx="3">
                  <c:v>8.9390000000000008E-3</c:v>
                </c:pt>
                <c:pt idx="4">
                  <c:v>1.2038E-2</c:v>
                </c:pt>
                <c:pt idx="5">
                  <c:v>7.7860000000000004E-3</c:v>
                </c:pt>
                <c:pt idx="6">
                  <c:v>1.8779000000000001E-2</c:v>
                </c:pt>
                <c:pt idx="7">
                  <c:v>6.6680000000000003E-3</c:v>
                </c:pt>
                <c:pt idx="8">
                  <c:v>2.5309999999999998E-3</c:v>
                </c:pt>
                <c:pt idx="9">
                  <c:v>4.5815000000000002E-2</c:v>
                </c:pt>
                <c:pt idx="10">
                  <c:v>3.0322000000000002E-2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5C-4C06-8034-CFA884197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70-4122-B2F8-57B13A115ECC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770-4122-B2F8-57B13A115ECC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770-4122-B2F8-57B13A115E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981-4701-9FBB-544A7E3C7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981-4701-9FBB-544A7E3C7F83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770-4122-B2F8-57B13A115EC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770-4122-B2F8-57B13A115ECC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770-4122-B2F8-57B13A115EC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770-4122-B2F8-57B13A115ECC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9770-4122-B2F8-57B13A115EC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9770-4122-B2F8-57B13A115EC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770-4122-B2F8-57B13A115ECC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770-4122-B2F8-57B13A115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(MT!$C$247,MT!$C$268,MT!$C$273:$C$275,MT!$C$274:$C$275,MT!$C$281,MT!$C$288:$C$290,MT!$C$293:$C$294)</c15:sqref>
                  </c15:fullRef>
                </c:ext>
              </c:extLst>
              <c:f>(MT!$C$247,MT!$C$268,MT!$C$273,MT!$C$274:$C$275,MT!$C$281,MT!$C$288:$C$290,MT!$C$293:$C$294)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(MT!$D$247,MT!$D$268,MT!$D$273:$D$275,MT!$D$274:$D$275,MT!$D$281,MT!$D$288:$D$290,MT!$D$293:$D$294)</c15:sqref>
                  </c15:fullRef>
                </c:ext>
              </c:extLst>
              <c:f>(MT!$D$247,MT!$D$268,MT!$D$273,MT!$D$274:$D$275,MT!$D$281,MT!$D$288:$D$290,MT!$D$293:$D$294)</c:f>
              <c:numCache>
                <c:formatCode>General</c:formatCode>
                <c:ptCount val="11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8</c:v>
                </c:pt>
                <c:pt idx="9">
                  <c:v>3</c:v>
                </c:pt>
                <c:pt idx="10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MT!$D$274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MT!$D$275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9770-4122-B2F8-57B13A115EC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D3-4BEF-A978-7CAF2A54E9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3D3-4BEF-A978-7CAF2A54E90D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3D3-4BEF-A978-7CAF2A54E9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3D3-4BEF-A978-7CAF2A54E90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3D3-4BEF-A978-7CAF2A54E90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3D3-4BEF-A978-7CAF2A54E90D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3D3-4BEF-A978-7CAF2A54E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NL!$C$16:$C$21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NL!$E$16:$E$21</c:f>
              <c:numCache>
                <c:formatCode>0%</c:formatCode>
                <c:ptCount val="6"/>
                <c:pt idx="0">
                  <c:v>0.15068493150684931</c:v>
                </c:pt>
                <c:pt idx="1">
                  <c:v>0.20547945205479451</c:v>
                </c:pt>
                <c:pt idx="2">
                  <c:v>1.3698630136986301E-2</c:v>
                </c:pt>
                <c:pt idx="3">
                  <c:v>0.27397260273972601</c:v>
                </c:pt>
                <c:pt idx="4">
                  <c:v>0.34246575342465752</c:v>
                </c:pt>
                <c:pt idx="5">
                  <c:v>1.3698630136986301E-2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D3-4BEF-A978-7CAF2A54E90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F6-4F02-BED1-54D0BDA89A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F6-4F02-BED1-54D0BDA89ACF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F6-4F02-BED1-54D0BDA89A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F6-4F02-BED1-54D0BDA89A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0F6-4F02-BED1-54D0BDA89A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0F6-4F02-BED1-54D0BDA89ACF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0F6-4F02-BED1-54D0BDA89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AT!$C$16:$C$21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AT!$E$16:$E$21</c:f>
              <c:numCache>
                <c:formatCode>0%</c:formatCode>
                <c:ptCount val="6"/>
                <c:pt idx="0">
                  <c:v>0.2</c:v>
                </c:pt>
                <c:pt idx="1">
                  <c:v>0.17142857142857143</c:v>
                </c:pt>
                <c:pt idx="2">
                  <c:v>8.5714285714285715E-2</c:v>
                </c:pt>
                <c:pt idx="3">
                  <c:v>0.27142857142857141</c:v>
                </c:pt>
                <c:pt idx="4">
                  <c:v>0.27142857142857141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F6-4F02-BED1-54D0BDA89AC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66-4685-BD2B-8768FC2F063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66-4685-BD2B-8768FC2F0638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66-4685-BD2B-8768FC2F0638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66-4685-BD2B-8768FC2F0638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066-4685-BD2B-8768FC2F0638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66-4685-BD2B-8768FC2F0638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66-4685-BD2B-8768FC2F0638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66-4685-BD2B-8768FC2F0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NL!$C$50:$C$54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NL!$E$50:$E$54</c:f>
              <c:numCache>
                <c:formatCode>0%</c:formatCode>
                <c:ptCount val="5"/>
                <c:pt idx="0">
                  <c:v>0.21917808219178081</c:v>
                </c:pt>
                <c:pt idx="1">
                  <c:v>0</c:v>
                </c:pt>
                <c:pt idx="2">
                  <c:v>0.38356164383561642</c:v>
                </c:pt>
                <c:pt idx="3">
                  <c:v>0.13698630136986301</c:v>
                </c:pt>
                <c:pt idx="4">
                  <c:v>0.26027397260273971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66-4685-BD2B-8768FC2F063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3C-4BF9-94F3-428AE2141381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3C-4BF9-94F3-428AE214138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3C-4BF9-94F3-428AE2141381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3C-4BF9-94F3-428AE214138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A3C-4BF9-94F3-428AE2141381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A3C-4BF9-94F3-428AE2141381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A3C-4BF9-94F3-428AE2141381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A3C-4BF9-94F3-428AE214138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A3C-4BF9-94F3-428AE2141381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A3C-4BF9-94F3-428AE2141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(NL!$C$83:$C$84,NL!$C$88:$C$92,NL!$C$98)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(NL!$E$83:$E$84,NL!$E$88:$E$92,NL!$E$98)</c:f>
              <c:numCache>
                <c:formatCode>0%</c:formatCode>
                <c:ptCount val="8"/>
                <c:pt idx="0">
                  <c:v>0.24657534246575341</c:v>
                </c:pt>
                <c:pt idx="1">
                  <c:v>0.23287671232876711</c:v>
                </c:pt>
                <c:pt idx="2">
                  <c:v>1.3698630136986301E-2</c:v>
                </c:pt>
                <c:pt idx="3">
                  <c:v>1.3698630136986301E-2</c:v>
                </c:pt>
                <c:pt idx="4">
                  <c:v>4.1095890410958902E-2</c:v>
                </c:pt>
                <c:pt idx="5">
                  <c:v>5.4794520547945202E-2</c:v>
                </c:pt>
                <c:pt idx="6">
                  <c:v>0.35616438356164382</c:v>
                </c:pt>
                <c:pt idx="7">
                  <c:v>2.7397260273972601E-2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A3C-4BF9-94F3-428AE214138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NL!$C$16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NL!$G$15:$Q$15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NL!$G$16:$Q$16</c:f>
              <c:numCache>
                <c:formatCode>0.00</c:formatCode>
                <c:ptCount val="11"/>
                <c:pt idx="0">
                  <c:v>1.9355119999999999</c:v>
                </c:pt>
                <c:pt idx="1">
                  <c:v>1.970898</c:v>
                </c:pt>
                <c:pt idx="2">
                  <c:v>2.8473269999999999</c:v>
                </c:pt>
                <c:pt idx="3">
                  <c:v>2.8704730000000001</c:v>
                </c:pt>
                <c:pt idx="4">
                  <c:v>2.8277990000000002</c:v>
                </c:pt>
                <c:pt idx="5">
                  <c:v>2.8257539999999999</c:v>
                </c:pt>
                <c:pt idx="6">
                  <c:v>2.9087339999999999</c:v>
                </c:pt>
                <c:pt idx="7">
                  <c:v>2.9439139999999999</c:v>
                </c:pt>
                <c:pt idx="8">
                  <c:v>3.0361470000000002</c:v>
                </c:pt>
                <c:pt idx="9">
                  <c:v>2.9505849999999998</c:v>
                </c:pt>
                <c:pt idx="10">
                  <c:v>2.9209450000000001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9-486B-BD87-674F08B5DF89}"/>
            </c:ext>
          </c:extLst>
        </c:ser>
        <c:ser>
          <c:idx val="1"/>
          <c:order val="1"/>
          <c:tx>
            <c:strRef>
              <c:f>NL!$C$17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NL!$G$15:$Q$15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NL!$G$17:$Q$17</c:f>
              <c:numCache>
                <c:formatCode>0.00</c:formatCode>
                <c:ptCount val="11"/>
                <c:pt idx="0">
                  <c:v>0.15506200000000001</c:v>
                </c:pt>
                <c:pt idx="1">
                  <c:v>0.12216299999999999</c:v>
                </c:pt>
                <c:pt idx="2">
                  <c:v>0.184861</c:v>
                </c:pt>
                <c:pt idx="3">
                  <c:v>0.15517</c:v>
                </c:pt>
                <c:pt idx="4">
                  <c:v>0.123282</c:v>
                </c:pt>
                <c:pt idx="5">
                  <c:v>0.16070999999999999</c:v>
                </c:pt>
                <c:pt idx="6">
                  <c:v>0.24958</c:v>
                </c:pt>
                <c:pt idx="7">
                  <c:v>0.13622200000000001</c:v>
                </c:pt>
                <c:pt idx="8">
                  <c:v>0.23133600000000001</c:v>
                </c:pt>
                <c:pt idx="9">
                  <c:v>0.32299699999999998</c:v>
                </c:pt>
                <c:pt idx="10">
                  <c:v>0.454434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9-486B-BD87-674F08B5DF89}"/>
            </c:ext>
          </c:extLst>
        </c:ser>
        <c:ser>
          <c:idx val="2"/>
          <c:order val="2"/>
          <c:tx>
            <c:strRef>
              <c:f>NL!$C$18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NL!$G$15:$Q$15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NL!$G$18:$Q$18</c:f>
              <c:numCache>
                <c:formatCode>0.00</c:formatCode>
                <c:ptCount val="11"/>
                <c:pt idx="0">
                  <c:v>0.11309</c:v>
                </c:pt>
                <c:pt idx="1">
                  <c:v>0.114852</c:v>
                </c:pt>
                <c:pt idx="2">
                  <c:v>9.4195000000000001E-2</c:v>
                </c:pt>
                <c:pt idx="3">
                  <c:v>0.110294</c:v>
                </c:pt>
                <c:pt idx="4">
                  <c:v>4.6231000000000001E-2</c:v>
                </c:pt>
                <c:pt idx="5">
                  <c:v>0.124418</c:v>
                </c:pt>
                <c:pt idx="6">
                  <c:v>0.13503000000000001</c:v>
                </c:pt>
                <c:pt idx="7">
                  <c:v>0.11407</c:v>
                </c:pt>
                <c:pt idx="8">
                  <c:v>6.3833000000000001E-2</c:v>
                </c:pt>
                <c:pt idx="9">
                  <c:v>6.8139000000000005E-2</c:v>
                </c:pt>
                <c:pt idx="10">
                  <c:v>5.7783000000000001E-2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49-486B-BD87-674F08B5DF89}"/>
            </c:ext>
          </c:extLst>
        </c:ser>
        <c:ser>
          <c:idx val="3"/>
          <c:order val="3"/>
          <c:tx>
            <c:strRef>
              <c:f>NL!$C$19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NL!$G$15:$Q$15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NL!$G$19:$Q$19</c:f>
              <c:numCache>
                <c:formatCode>0.00</c:formatCode>
                <c:ptCount val="11"/>
                <c:pt idx="0">
                  <c:v>0.90909700000000004</c:v>
                </c:pt>
                <c:pt idx="1">
                  <c:v>0.91749599999999998</c:v>
                </c:pt>
                <c:pt idx="2">
                  <c:v>0.95204999999999995</c:v>
                </c:pt>
                <c:pt idx="3">
                  <c:v>0.93997900000000001</c:v>
                </c:pt>
                <c:pt idx="4">
                  <c:v>0.98395999999999995</c:v>
                </c:pt>
                <c:pt idx="5">
                  <c:v>0.82931100000000002</c:v>
                </c:pt>
                <c:pt idx="6">
                  <c:v>0.74696099999999999</c:v>
                </c:pt>
                <c:pt idx="7">
                  <c:v>0.84768399999999999</c:v>
                </c:pt>
                <c:pt idx="8">
                  <c:v>1.2947200000000001</c:v>
                </c:pt>
                <c:pt idx="9">
                  <c:v>1.448334</c:v>
                </c:pt>
                <c:pt idx="10">
                  <c:v>1.569364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49-486B-BD87-674F08B5DF89}"/>
            </c:ext>
          </c:extLst>
        </c:ser>
        <c:ser>
          <c:idx val="4"/>
          <c:order val="4"/>
          <c:tx>
            <c:strRef>
              <c:f>NL!$C$20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NL!$G$15:$Q$15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NL!$G$20:$Q$20</c:f>
              <c:numCache>
                <c:formatCode>0.00</c:formatCode>
                <c:ptCount val="11"/>
                <c:pt idx="0">
                  <c:v>0.19328699999999999</c:v>
                </c:pt>
                <c:pt idx="1">
                  <c:v>0.26127</c:v>
                </c:pt>
                <c:pt idx="2">
                  <c:v>0.44877499999999998</c:v>
                </c:pt>
                <c:pt idx="3">
                  <c:v>0.192579</c:v>
                </c:pt>
                <c:pt idx="4">
                  <c:v>0.35817300000000002</c:v>
                </c:pt>
                <c:pt idx="5">
                  <c:v>0.30744300000000002</c:v>
                </c:pt>
                <c:pt idx="6">
                  <c:v>0.268316</c:v>
                </c:pt>
                <c:pt idx="7">
                  <c:v>0.35564600000000002</c:v>
                </c:pt>
                <c:pt idx="8">
                  <c:v>0.29999399999999998</c:v>
                </c:pt>
                <c:pt idx="9">
                  <c:v>0.32178299999999999</c:v>
                </c:pt>
                <c:pt idx="10">
                  <c:v>0.39304600000000001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49-486B-BD87-674F08B5DF89}"/>
            </c:ext>
          </c:extLst>
        </c:ser>
        <c:ser>
          <c:idx val="5"/>
          <c:order val="5"/>
          <c:tx>
            <c:strRef>
              <c:f>NL!$C$21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NL!$G$15:$Q$15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49-486B-BD87-674F08B5D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NL!$C$50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NL!$G$15:$Q$15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NL!$G$50:$Q$50</c:f>
              <c:numCache>
                <c:formatCode>0.00</c:formatCode>
                <c:ptCount val="11"/>
                <c:pt idx="0">
                  <c:v>2.3559929999999998</c:v>
                </c:pt>
                <c:pt idx="1">
                  <c:v>2.3388879999999999</c:v>
                </c:pt>
                <c:pt idx="2">
                  <c:v>3.2171660000000002</c:v>
                </c:pt>
                <c:pt idx="3">
                  <c:v>3.2735050000000001</c:v>
                </c:pt>
                <c:pt idx="4">
                  <c:v>3.15679</c:v>
                </c:pt>
                <c:pt idx="5">
                  <c:v>3.1529280000000002</c:v>
                </c:pt>
                <c:pt idx="6">
                  <c:v>3.173997</c:v>
                </c:pt>
                <c:pt idx="7">
                  <c:v>3.1843819999999998</c:v>
                </c:pt>
                <c:pt idx="8">
                  <c:v>3.4373960000000001</c:v>
                </c:pt>
                <c:pt idx="9">
                  <c:v>3.3573219999999999</c:v>
                </c:pt>
                <c:pt idx="10">
                  <c:v>3.3157679999999998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3-49F4-9451-FADCBC3181E8}"/>
            </c:ext>
          </c:extLst>
        </c:ser>
        <c:ser>
          <c:idx val="4"/>
          <c:order val="1"/>
          <c:tx>
            <c:strRef>
              <c:f>NL!$C$51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NL!$G$51:$Q$51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3-49F4-9451-FADCBC3181E8}"/>
            </c:ext>
          </c:extLst>
        </c:ser>
        <c:ser>
          <c:idx val="1"/>
          <c:order val="2"/>
          <c:tx>
            <c:strRef>
              <c:f>NL!$C$52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NL!$G$15:$Q$15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NL!$G$52:$Q$52</c:f>
              <c:numCache>
                <c:formatCode>0.00</c:formatCode>
                <c:ptCount val="11"/>
                <c:pt idx="0">
                  <c:v>5.5049000000000001E-2</c:v>
                </c:pt>
                <c:pt idx="1">
                  <c:v>5.9361999999999998E-2</c:v>
                </c:pt>
                <c:pt idx="2">
                  <c:v>0.115823</c:v>
                </c:pt>
                <c:pt idx="3">
                  <c:v>3.5298000000000003E-2</c:v>
                </c:pt>
                <c:pt idx="4">
                  <c:v>0.127021</c:v>
                </c:pt>
                <c:pt idx="5">
                  <c:v>9.8077999999999999E-2</c:v>
                </c:pt>
                <c:pt idx="6">
                  <c:v>0.24067</c:v>
                </c:pt>
                <c:pt idx="7">
                  <c:v>0.174729</c:v>
                </c:pt>
                <c:pt idx="8">
                  <c:v>0.26223299999999999</c:v>
                </c:pt>
                <c:pt idx="9">
                  <c:v>0.40676800000000002</c:v>
                </c:pt>
                <c:pt idx="10">
                  <c:v>0.54071400000000003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93-49F4-9451-FADCBC3181E8}"/>
            </c:ext>
          </c:extLst>
        </c:ser>
        <c:ser>
          <c:idx val="2"/>
          <c:order val="3"/>
          <c:tx>
            <c:strRef>
              <c:f>NL!$C$53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NL!$G$15:$Q$15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NL!$G$53:$Q$53</c:f>
              <c:numCache>
                <c:formatCode>0.00</c:formatCode>
                <c:ptCount val="11"/>
                <c:pt idx="0">
                  <c:v>0.70171899999999998</c:v>
                </c:pt>
                <c:pt idx="1">
                  <c:v>0.727159</c:v>
                </c:pt>
                <c:pt idx="2">
                  <c:v>0.745444</c:v>
                </c:pt>
                <c:pt idx="3">
                  <c:v>0.77154299999999998</c:v>
                </c:pt>
                <c:pt idx="4">
                  <c:v>0.77795199999999998</c:v>
                </c:pt>
                <c:pt idx="5">
                  <c:v>0.741116</c:v>
                </c:pt>
                <c:pt idx="6">
                  <c:v>0.69011800000000001</c:v>
                </c:pt>
                <c:pt idx="7">
                  <c:v>0.79768499999999998</c:v>
                </c:pt>
                <c:pt idx="8">
                  <c:v>1.039385</c:v>
                </c:pt>
                <c:pt idx="9">
                  <c:v>1.1541570000000001</c:v>
                </c:pt>
                <c:pt idx="10">
                  <c:v>1.274421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93-49F4-9451-FADCBC3181E8}"/>
            </c:ext>
          </c:extLst>
        </c:ser>
        <c:ser>
          <c:idx val="3"/>
          <c:order val="4"/>
          <c:tx>
            <c:strRef>
              <c:f>NL!$C$54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NL!$G$15:$Q$15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NL!$G$54:$Q$54</c:f>
              <c:numCache>
                <c:formatCode>0.00</c:formatCode>
                <c:ptCount val="11"/>
                <c:pt idx="0">
                  <c:v>0.19328699999999999</c:v>
                </c:pt>
                <c:pt idx="1">
                  <c:v>0.26127</c:v>
                </c:pt>
                <c:pt idx="2">
                  <c:v>0.44877499999999998</c:v>
                </c:pt>
                <c:pt idx="3">
                  <c:v>0.18814900000000001</c:v>
                </c:pt>
                <c:pt idx="4">
                  <c:v>0.27768199999999998</c:v>
                </c:pt>
                <c:pt idx="5">
                  <c:v>0.25551400000000002</c:v>
                </c:pt>
                <c:pt idx="6">
                  <c:v>0.20383599999999999</c:v>
                </c:pt>
                <c:pt idx="7">
                  <c:v>0.24074000000000001</c:v>
                </c:pt>
                <c:pt idx="8">
                  <c:v>0.18701599999999999</c:v>
                </c:pt>
                <c:pt idx="9">
                  <c:v>0.19359100000000001</c:v>
                </c:pt>
                <c:pt idx="10">
                  <c:v>0.26466899999999999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93-49F4-9451-FADCBC318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NL!$C$84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NL!$G$82:$Q$82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NL!$G$84:$Q$84</c:f>
              <c:numCache>
                <c:formatCode>0.00</c:formatCode>
                <c:ptCount val="11"/>
                <c:pt idx="0">
                  <c:v>0.56986800000000004</c:v>
                </c:pt>
                <c:pt idx="1">
                  <c:v>0.58461599999999991</c:v>
                </c:pt>
                <c:pt idx="2">
                  <c:v>0.53234899999999996</c:v>
                </c:pt>
                <c:pt idx="3">
                  <c:v>0.50721000000000005</c:v>
                </c:pt>
                <c:pt idx="4">
                  <c:v>0.49704300000000007</c:v>
                </c:pt>
                <c:pt idx="5">
                  <c:v>0.414157</c:v>
                </c:pt>
                <c:pt idx="6">
                  <c:v>0.42162899999999998</c:v>
                </c:pt>
                <c:pt idx="7">
                  <c:v>0.45878200000000008</c:v>
                </c:pt>
                <c:pt idx="8">
                  <c:v>0.71329199999999993</c:v>
                </c:pt>
                <c:pt idx="9">
                  <c:v>0.69616500000000003</c:v>
                </c:pt>
                <c:pt idx="10">
                  <c:v>0.66810199999999997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8-400C-8388-BE7D8B5CD0C2}"/>
            </c:ext>
          </c:extLst>
        </c:ser>
        <c:ser>
          <c:idx val="2"/>
          <c:order val="1"/>
          <c:tx>
            <c:strRef>
              <c:f>NL!$C$88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NL!$G$82:$Q$82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1.6100000000000001E-3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8-400C-8388-BE7D8B5CD0C2}"/>
            </c:ext>
          </c:extLst>
        </c:ser>
        <c:ser>
          <c:idx val="3"/>
          <c:order val="2"/>
          <c:tx>
            <c:strRef>
              <c:f>NL!$C$89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NL!$G$82:$Q$82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NL!$G$89:$Q$89</c:f>
              <c:numCache>
                <c:formatCode>0.00</c:formatCode>
                <c:ptCount val="11"/>
                <c:pt idx="0">
                  <c:v>1.8263000000000001E-2</c:v>
                </c:pt>
                <c:pt idx="1">
                  <c:v>1.3426E-2</c:v>
                </c:pt>
                <c:pt idx="2">
                  <c:v>1.9262000000000001E-2</c:v>
                </c:pt>
                <c:pt idx="3">
                  <c:v>1.4537E-2</c:v>
                </c:pt>
                <c:pt idx="4">
                  <c:v>1.0945999999999999E-2</c:v>
                </c:pt>
                <c:pt idx="5">
                  <c:v>8.463E-3</c:v>
                </c:pt>
                <c:pt idx="6">
                  <c:v>8.4659999999999996E-3</c:v>
                </c:pt>
                <c:pt idx="7">
                  <c:v>7.3790000000000001E-3</c:v>
                </c:pt>
                <c:pt idx="8">
                  <c:v>6.4710000000000002E-3</c:v>
                </c:pt>
                <c:pt idx="9">
                  <c:v>6.3550000000000004E-3</c:v>
                </c:pt>
                <c:pt idx="10">
                  <c:v>6.4900000000000001E-3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8-400C-8388-BE7D8B5CD0C2}"/>
            </c:ext>
          </c:extLst>
        </c:ser>
        <c:ser>
          <c:idx val="0"/>
          <c:order val="3"/>
          <c:tx>
            <c:strRef>
              <c:f>NL!$C$83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NL!$G$82:$Q$82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NL!$G$83:$Q$83</c:f>
              <c:numCache>
                <c:formatCode>0.00</c:formatCode>
                <c:ptCount val="11"/>
                <c:pt idx="0">
                  <c:v>0.33653100000000002</c:v>
                </c:pt>
                <c:pt idx="1">
                  <c:v>0.35557800000000001</c:v>
                </c:pt>
                <c:pt idx="2">
                  <c:v>0.45038800000000001</c:v>
                </c:pt>
                <c:pt idx="3">
                  <c:v>0.34542800000000001</c:v>
                </c:pt>
                <c:pt idx="4">
                  <c:v>0.255496</c:v>
                </c:pt>
                <c:pt idx="5">
                  <c:v>0.36388599999999999</c:v>
                </c:pt>
                <c:pt idx="6">
                  <c:v>0.46505800000000003</c:v>
                </c:pt>
                <c:pt idx="7">
                  <c:v>0.312415</c:v>
                </c:pt>
                <c:pt idx="8">
                  <c:v>0.37282500000000002</c:v>
                </c:pt>
                <c:pt idx="9">
                  <c:v>0.46428199999999997</c:v>
                </c:pt>
                <c:pt idx="10">
                  <c:v>0.61215399999999998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8-400C-8388-BE7D8B5CD0C2}"/>
            </c:ext>
          </c:extLst>
        </c:ser>
        <c:ser>
          <c:idx val="5"/>
          <c:order val="4"/>
          <c:tx>
            <c:strRef>
              <c:f>NL!$C$91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NL!$G$82:$Q$82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NL!$G$91:$Q$91</c:f>
              <c:numCache>
                <c:formatCode>0.00</c:formatCode>
                <c:ptCount val="11"/>
                <c:pt idx="0">
                  <c:v>5.6312000000000001E-2</c:v>
                </c:pt>
                <c:pt idx="1">
                  <c:v>4.8940999999999998E-2</c:v>
                </c:pt>
                <c:pt idx="2">
                  <c:v>0.14086300000000002</c:v>
                </c:pt>
                <c:pt idx="3">
                  <c:v>1.6105999999999999E-2</c:v>
                </c:pt>
                <c:pt idx="4">
                  <c:v>9.9162000000000014E-2</c:v>
                </c:pt>
                <c:pt idx="5">
                  <c:v>8.8776999999999995E-2</c:v>
                </c:pt>
                <c:pt idx="6">
                  <c:v>5.1076000000000003E-2</c:v>
                </c:pt>
                <c:pt idx="7">
                  <c:v>6.4782000000000006E-2</c:v>
                </c:pt>
                <c:pt idx="8">
                  <c:v>5.2622000000000002E-2</c:v>
                </c:pt>
                <c:pt idx="9">
                  <c:v>4.5797999999999998E-2</c:v>
                </c:pt>
                <c:pt idx="10">
                  <c:v>3.3466000000000003E-2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18-400C-8388-BE7D8B5CD0C2}"/>
            </c:ext>
          </c:extLst>
        </c:ser>
        <c:ser>
          <c:idx val="6"/>
          <c:order val="5"/>
          <c:tx>
            <c:strRef>
              <c:f>NL!$C$92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NL!$G$82:$Q$82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NL!$G$92:$Q$92</c:f>
              <c:numCache>
                <c:formatCode>0.00</c:formatCode>
                <c:ptCount val="11"/>
                <c:pt idx="0">
                  <c:v>0.74650800000000006</c:v>
                </c:pt>
                <c:pt idx="1">
                  <c:v>0.79006699999999996</c:v>
                </c:pt>
                <c:pt idx="2">
                  <c:v>0.85052700000000014</c:v>
                </c:pt>
                <c:pt idx="3">
                  <c:v>0.8251409999999999</c:v>
                </c:pt>
                <c:pt idx="4">
                  <c:v>0.92690199999999989</c:v>
                </c:pt>
                <c:pt idx="5">
                  <c:v>0.87011700000000003</c:v>
                </c:pt>
                <c:pt idx="6">
                  <c:v>0.78839599999999999</c:v>
                </c:pt>
                <c:pt idx="7">
                  <c:v>0.97336099999999992</c:v>
                </c:pt>
                <c:pt idx="8">
                  <c:v>1.2025640000000002</c:v>
                </c:pt>
                <c:pt idx="9">
                  <c:v>1.400817</c:v>
                </c:pt>
                <c:pt idx="10">
                  <c:v>1.5887099999999998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18-400C-8388-BE7D8B5CD0C2}"/>
            </c:ext>
          </c:extLst>
        </c:ser>
        <c:ser>
          <c:idx val="4"/>
          <c:order val="6"/>
          <c:tx>
            <c:strRef>
              <c:f>NL!$C$90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NL!$G$82:$Q$82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NL!$G$90:$Q$90</c:f>
              <c:numCache>
                <c:formatCode>0.00</c:formatCode>
                <c:ptCount val="11"/>
                <c:pt idx="0">
                  <c:v>1.5766099999999998</c:v>
                </c:pt>
                <c:pt idx="1">
                  <c:v>1.5883129999999999</c:v>
                </c:pt>
                <c:pt idx="2">
                  <c:v>2.5307649999999997</c:v>
                </c:pt>
                <c:pt idx="3">
                  <c:v>2.560073</c:v>
                </c:pt>
                <c:pt idx="4">
                  <c:v>2.5498959999999999</c:v>
                </c:pt>
                <c:pt idx="5">
                  <c:v>2.5007359999999998</c:v>
                </c:pt>
                <c:pt idx="6">
                  <c:v>2.573966</c:v>
                </c:pt>
                <c:pt idx="7">
                  <c:v>2.5800809999999998</c:v>
                </c:pt>
                <c:pt idx="8">
                  <c:v>2.5781059999999996</c:v>
                </c:pt>
                <c:pt idx="9">
                  <c:v>2.4952970000000003</c:v>
                </c:pt>
                <c:pt idx="10">
                  <c:v>2.4761739999999999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18-400C-8388-BE7D8B5CD0C2}"/>
            </c:ext>
          </c:extLst>
        </c:ser>
        <c:ser>
          <c:idx val="7"/>
          <c:order val="7"/>
          <c:tx>
            <c:strRef>
              <c:f>NL!$C$98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NL!$G$82:$Q$82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NL!$G$98:$Q$98</c:f>
              <c:numCache>
                <c:formatCode>0.00</c:formatCode>
                <c:ptCount val="11"/>
                <c:pt idx="0">
                  <c:v>1.9559999999999998E-3</c:v>
                </c:pt>
                <c:pt idx="1">
                  <c:v>5.738E-3</c:v>
                </c:pt>
                <c:pt idx="2">
                  <c:v>1.444E-3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3.0000000000000001E-5</c:v>
                </c:pt>
                <c:pt idx="7">
                  <c:v>7.36E-4</c:v>
                </c:pt>
                <c:pt idx="8">
                  <c:v>1.4999999999999999E-4</c:v>
                </c:pt>
                <c:pt idx="9">
                  <c:v>3.124E-3</c:v>
                </c:pt>
                <c:pt idx="10">
                  <c:v>1.0475999999999999E-2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18-400C-8388-BE7D8B5CD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NL!$C$268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NL!$G$246:$Q$246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NL!$G$268:$Q$268</c:f>
              <c:numCache>
                <c:formatCode>0.00</c:formatCode>
                <c:ptCount val="11"/>
                <c:pt idx="0">
                  <c:v>0.206155</c:v>
                </c:pt>
                <c:pt idx="1">
                  <c:v>0.209866</c:v>
                </c:pt>
                <c:pt idx="2">
                  <c:v>9.8968E-2</c:v>
                </c:pt>
                <c:pt idx="3">
                  <c:v>0.107484</c:v>
                </c:pt>
                <c:pt idx="4">
                  <c:v>8.7368000000000001E-2</c:v>
                </c:pt>
                <c:pt idx="5">
                  <c:v>0.112733</c:v>
                </c:pt>
                <c:pt idx="6">
                  <c:v>9.6235000000000001E-2</c:v>
                </c:pt>
                <c:pt idx="7">
                  <c:v>0.117966</c:v>
                </c:pt>
                <c:pt idx="8">
                  <c:v>0.14499400000000001</c:v>
                </c:pt>
                <c:pt idx="9">
                  <c:v>0.13846900000000001</c:v>
                </c:pt>
                <c:pt idx="10">
                  <c:v>0.149671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8-43BA-B763-FA5D99156234}"/>
            </c:ext>
          </c:extLst>
        </c:ser>
        <c:ser>
          <c:idx val="0"/>
          <c:order val="1"/>
          <c:tx>
            <c:strRef>
              <c:f>NL!$C$247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NL!$G$246:$Q$246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NL!$G$247:$Q$247</c:f>
              <c:numCache>
                <c:formatCode>0.00</c:formatCode>
                <c:ptCount val="11"/>
                <c:pt idx="0">
                  <c:v>1.0345949999999999</c:v>
                </c:pt>
                <c:pt idx="1">
                  <c:v>1.132134</c:v>
                </c:pt>
                <c:pt idx="2">
                  <c:v>1.3892980000000001</c:v>
                </c:pt>
                <c:pt idx="3">
                  <c:v>1.0699320000000001</c:v>
                </c:pt>
                <c:pt idx="4">
                  <c:v>1.185217</c:v>
                </c:pt>
                <c:pt idx="5">
                  <c:v>0.99036900000000005</c:v>
                </c:pt>
                <c:pt idx="6">
                  <c:v>0.829654</c:v>
                </c:pt>
                <c:pt idx="7">
                  <c:v>0.93944600000000011</c:v>
                </c:pt>
                <c:pt idx="8">
                  <c:v>1.295669</c:v>
                </c:pt>
                <c:pt idx="9">
                  <c:v>1.3558840000000001</c:v>
                </c:pt>
                <c:pt idx="10">
                  <c:v>1.464548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8-43BA-B763-FA5D99156234}"/>
            </c:ext>
          </c:extLst>
        </c:ser>
        <c:ser>
          <c:idx val="2"/>
          <c:order val="2"/>
          <c:tx>
            <c:strRef>
              <c:f>NL!$C$273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NL!$G$246:$Q$246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28-43BA-B763-FA5D99156234}"/>
            </c:ext>
          </c:extLst>
        </c:ser>
        <c:ser>
          <c:idx val="3"/>
          <c:order val="3"/>
          <c:tx>
            <c:strRef>
              <c:f>NL!$C$274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NL!$G$246:$Q$246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28-43BA-B763-FA5D99156234}"/>
            </c:ext>
          </c:extLst>
        </c:ser>
        <c:ser>
          <c:idx val="4"/>
          <c:order val="4"/>
          <c:tx>
            <c:strRef>
              <c:f>NL!$C$275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NL!$G$246:$Q$246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NL!$G$275:$Q$275</c:f>
              <c:numCache>
                <c:formatCode>0.00</c:formatCode>
                <c:ptCount val="11"/>
                <c:pt idx="0">
                  <c:v>7.3224999999999998E-2</c:v>
                </c:pt>
                <c:pt idx="1">
                  <c:v>5.6376999999999997E-2</c:v>
                </c:pt>
                <c:pt idx="2">
                  <c:v>7.2189000000000003E-2</c:v>
                </c:pt>
                <c:pt idx="3">
                  <c:v>7.3342000000000004E-2</c:v>
                </c:pt>
                <c:pt idx="4">
                  <c:v>0.14846500000000001</c:v>
                </c:pt>
                <c:pt idx="5">
                  <c:v>0.119268</c:v>
                </c:pt>
                <c:pt idx="6">
                  <c:v>0.187137</c:v>
                </c:pt>
                <c:pt idx="7">
                  <c:v>0.21928399999999998</c:v>
                </c:pt>
                <c:pt idx="8">
                  <c:v>0.30219200000000002</c:v>
                </c:pt>
                <c:pt idx="9">
                  <c:v>0.32551600000000003</c:v>
                </c:pt>
                <c:pt idx="10">
                  <c:v>0.30976499999999996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28-43BA-B763-FA5D99156234}"/>
            </c:ext>
          </c:extLst>
        </c:ser>
        <c:ser>
          <c:idx val="5"/>
          <c:order val="5"/>
          <c:tx>
            <c:strRef>
              <c:f>NL!$C$281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NL!$G$246:$Q$246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NL!$G$281:$Q$281</c:f>
              <c:numCache>
                <c:formatCode>0.00</c:formatCode>
                <c:ptCount val="11"/>
                <c:pt idx="0">
                  <c:v>0.159803</c:v>
                </c:pt>
                <c:pt idx="1">
                  <c:v>0.17649100000000001</c:v>
                </c:pt>
                <c:pt idx="2">
                  <c:v>0.20077499999999998</c:v>
                </c:pt>
                <c:pt idx="3">
                  <c:v>0.19931500000000002</c:v>
                </c:pt>
                <c:pt idx="4">
                  <c:v>0.189079</c:v>
                </c:pt>
                <c:pt idx="5">
                  <c:v>0.201292</c:v>
                </c:pt>
                <c:pt idx="6">
                  <c:v>0.184138</c:v>
                </c:pt>
                <c:pt idx="7">
                  <c:v>0.20130800000000001</c:v>
                </c:pt>
                <c:pt idx="8">
                  <c:v>0.18189900000000001</c:v>
                </c:pt>
                <c:pt idx="9">
                  <c:v>0.178813</c:v>
                </c:pt>
                <c:pt idx="10">
                  <c:v>0.17799999999999999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28-43BA-B763-FA5D99156234}"/>
            </c:ext>
          </c:extLst>
        </c:ser>
        <c:ser>
          <c:idx val="6"/>
          <c:order val="6"/>
          <c:tx>
            <c:strRef>
              <c:f>NL!$C$288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NL!$G$246:$Q$246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28-43BA-B763-FA5D99156234}"/>
            </c:ext>
          </c:extLst>
        </c:ser>
        <c:ser>
          <c:idx val="7"/>
          <c:order val="7"/>
          <c:tx>
            <c:strRef>
              <c:f>NL!$C$289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NL!$G$246:$Q$246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NL!$G$289:$Q$289</c:f>
              <c:numCache>
                <c:formatCode>0.00</c:formatCode>
                <c:ptCount val="11"/>
                <c:pt idx="0">
                  <c:v>0.121755</c:v>
                </c:pt>
                <c:pt idx="1">
                  <c:v>8.4456000000000003E-2</c:v>
                </c:pt>
                <c:pt idx="2">
                  <c:v>0.10521899999999999</c:v>
                </c:pt>
                <c:pt idx="3">
                  <c:v>0.124304</c:v>
                </c:pt>
                <c:pt idx="4">
                  <c:v>9.9293000000000006E-2</c:v>
                </c:pt>
                <c:pt idx="5">
                  <c:v>0.14601500000000001</c:v>
                </c:pt>
                <c:pt idx="6">
                  <c:v>0.23303399999999999</c:v>
                </c:pt>
                <c:pt idx="7">
                  <c:v>0.110462</c:v>
                </c:pt>
                <c:pt idx="8">
                  <c:v>0.14882500000000001</c:v>
                </c:pt>
                <c:pt idx="9">
                  <c:v>0.28516200000000003</c:v>
                </c:pt>
                <c:pt idx="10">
                  <c:v>0.38476300000000002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28-43BA-B763-FA5D99156234}"/>
            </c:ext>
          </c:extLst>
        </c:ser>
        <c:ser>
          <c:idx val="8"/>
          <c:order val="8"/>
          <c:tx>
            <c:strRef>
              <c:f>NL!$C$290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NL!$G$246:$Q$246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NL!$G$290:$Q$290</c:f>
              <c:numCache>
                <c:formatCode>0.00</c:formatCode>
                <c:ptCount val="11"/>
                <c:pt idx="0">
                  <c:v>1.6819809999999999</c:v>
                </c:pt>
                <c:pt idx="1">
                  <c:v>1.6937450000000001</c:v>
                </c:pt>
                <c:pt idx="2">
                  <c:v>2.6268280000000002</c:v>
                </c:pt>
                <c:pt idx="3">
                  <c:v>2.6593249999999999</c:v>
                </c:pt>
                <c:pt idx="4">
                  <c:v>2.5919859999999999</c:v>
                </c:pt>
                <c:pt idx="5">
                  <c:v>2.6433399999999998</c:v>
                </c:pt>
                <c:pt idx="6">
                  <c:v>2.753752</c:v>
                </c:pt>
                <c:pt idx="7">
                  <c:v>2.7824810000000002</c:v>
                </c:pt>
                <c:pt idx="8">
                  <c:v>2.8176969999999999</c:v>
                </c:pt>
                <c:pt idx="9">
                  <c:v>2.7923100000000001</c:v>
                </c:pt>
                <c:pt idx="10">
                  <c:v>2.8778250000000001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28-43BA-B763-FA5D99156234}"/>
            </c:ext>
          </c:extLst>
        </c:ser>
        <c:ser>
          <c:idx val="9"/>
          <c:order val="9"/>
          <c:tx>
            <c:strRef>
              <c:f>NL!$C$293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NL!$G$246:$Q$246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NL!$G$293:$Q$293</c:f>
              <c:numCache>
                <c:formatCode>0.00</c:formatCode>
                <c:ptCount val="11"/>
                <c:pt idx="0">
                  <c:v>2.8534E-2</c:v>
                </c:pt>
                <c:pt idx="1">
                  <c:v>3.3610000000000001E-2</c:v>
                </c:pt>
                <c:pt idx="2">
                  <c:v>3.3931000000000003E-2</c:v>
                </c:pt>
                <c:pt idx="3">
                  <c:v>3.4792999999999998E-2</c:v>
                </c:pt>
                <c:pt idx="4">
                  <c:v>3.8037000000000001E-2</c:v>
                </c:pt>
                <c:pt idx="5">
                  <c:v>3.4618999999999997E-2</c:v>
                </c:pt>
                <c:pt idx="6">
                  <c:v>2.4670999999999998E-2</c:v>
                </c:pt>
                <c:pt idx="7">
                  <c:v>2.6589000000000002E-2</c:v>
                </c:pt>
                <c:pt idx="8">
                  <c:v>3.4754E-2</c:v>
                </c:pt>
                <c:pt idx="9">
                  <c:v>3.5684E-2</c:v>
                </c:pt>
                <c:pt idx="10">
                  <c:v>3.1E-2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28-43BA-B763-FA5D99156234}"/>
            </c:ext>
          </c:extLst>
        </c:ser>
        <c:ser>
          <c:idx val="10"/>
          <c:order val="10"/>
          <c:tx>
            <c:strRef>
              <c:f>NL!$C$294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NL!$G$246:$Q$246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NL!$G$294:$Q$294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28-43BA-B763-FA5D99156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05-4EB7-9412-C857AC773902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05-4EB7-9412-C857AC773902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05-4EB7-9412-C857AC7739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F87-4C92-A788-2ABE912E780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F87-4C92-A788-2ABE912E780E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805-4EB7-9412-C857AC77390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805-4EB7-9412-C857AC773902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805-4EB7-9412-C857AC773902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805-4EB7-9412-C857AC773902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805-4EB7-9412-C857AC773902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805-4EB7-9412-C857AC77390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805-4EB7-9412-C857AC773902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805-4EB7-9412-C857AC773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(NL!$C$247,NL!$C$268,NL!$C$273:$C$275,NL!$C$274:$C$275,NL!$C$281,NL!$C$288:$C$290,NL!$C$293:$C$294)</c15:sqref>
                  </c15:fullRef>
                </c:ext>
              </c:extLst>
              <c:f>(NL!$C$247,NL!$C$268,NL!$C$273,NL!$C$274:$C$275,NL!$C$281,NL!$C$288:$C$290,NL!$C$293:$C$294)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(NL!$D$247,NL!$D$268,NL!$D$273:$D$275,NL!$D$274:$D$275,NL!$D$281,NL!$D$288:$D$290,NL!$D$293:$D$294)</c15:sqref>
                  </c15:fullRef>
                </c:ext>
              </c:extLst>
              <c:f>(NL!$D$247,NL!$D$268,NL!$D$273,NL!$D$274:$D$275,NL!$D$281,NL!$D$288:$D$290,NL!$D$293:$D$294)</c:f>
              <c:numCache>
                <c:formatCode>General</c:formatCode>
                <c:ptCount val="11"/>
                <c:pt idx="0">
                  <c:v>38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10</c:v>
                </c:pt>
                <c:pt idx="9">
                  <c:v>5</c:v>
                </c:pt>
                <c:pt idx="1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NL!$D$274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NL!$D$275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F805-4EB7-9412-C857AC77390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0E-4313-A633-30723F68EF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0E-4313-A633-30723F68EF1B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C0E-4313-A633-30723F68EF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C0E-4313-A633-30723F68EF1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C0E-4313-A633-30723F68EF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C0E-4313-A633-30723F68EF1B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C0E-4313-A633-30723F68E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PL!$C$16:$C$21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PL!$E$16:$E$21</c:f>
              <c:numCache>
                <c:formatCode>0%</c:formatCode>
                <c:ptCount val="6"/>
                <c:pt idx="0">
                  <c:v>0.10416666666666667</c:v>
                </c:pt>
                <c:pt idx="1">
                  <c:v>0.28125</c:v>
                </c:pt>
                <c:pt idx="2">
                  <c:v>6.25E-2</c:v>
                </c:pt>
                <c:pt idx="3">
                  <c:v>0.27083333333333331</c:v>
                </c:pt>
                <c:pt idx="4">
                  <c:v>0.19791666666666666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0E-4313-A633-30723F68EF1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D2-448C-844E-AC23CE04682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D2-448C-844E-AC23CE04682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D2-448C-844E-AC23CE046821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D2-448C-844E-AC23CE046821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D2-448C-844E-AC23CE046821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2-448C-844E-AC23CE046821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2-448C-844E-AC23CE046821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2-448C-844E-AC23CE046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PL!$C$50:$C$54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PL!$E$50:$E$54</c:f>
              <c:numCache>
                <c:formatCode>0%</c:formatCode>
                <c:ptCount val="5"/>
                <c:pt idx="0">
                  <c:v>0.14583333333333334</c:v>
                </c:pt>
                <c:pt idx="1">
                  <c:v>0</c:v>
                </c:pt>
                <c:pt idx="2">
                  <c:v>0.57291666666666663</c:v>
                </c:pt>
                <c:pt idx="3">
                  <c:v>8.3333333333333329E-2</c:v>
                </c:pt>
                <c:pt idx="4">
                  <c:v>0.19791666666666666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D2-448C-844E-AC23CE04682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B88-49CC-90B1-C5C8A91DC20C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B88-49CC-90B1-C5C8A91DC20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B88-49CC-90B1-C5C8A91DC20C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B88-49CC-90B1-C5C8A91DC20C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B88-49CC-90B1-C5C8A91DC2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B88-49CC-90B1-C5C8A91DC20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B88-49CC-90B1-C5C8A91DC20C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B88-49CC-90B1-C5C8A91DC20C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B88-49CC-90B1-C5C8A91DC20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B88-49CC-90B1-C5C8A91DC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(PL!$C$83:$C$84,PL!$C$88:$C$92,PL!$C$98)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(PL!$E$83:$E$84,PL!$E$88:$E$92,PL!$E$98)</c:f>
              <c:numCache>
                <c:formatCode>0%</c:formatCode>
                <c:ptCount val="8"/>
                <c:pt idx="0">
                  <c:v>0.22916666666666666</c:v>
                </c:pt>
                <c:pt idx="1">
                  <c:v>0.34375</c:v>
                </c:pt>
                <c:pt idx="2">
                  <c:v>2.0833333333333332E-2</c:v>
                </c:pt>
                <c:pt idx="3">
                  <c:v>1.0416666666666666E-2</c:v>
                </c:pt>
                <c:pt idx="4">
                  <c:v>8.3333333333333329E-2</c:v>
                </c:pt>
                <c:pt idx="5">
                  <c:v>5.2083333333333336E-2</c:v>
                </c:pt>
                <c:pt idx="6">
                  <c:v>0.23958333333333334</c:v>
                </c:pt>
                <c:pt idx="7">
                  <c:v>2.0833333333333332E-2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B88-49CC-90B1-C5C8A91DC20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68-486A-B090-F2A40030B43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68-486A-B090-F2A40030B43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68-486A-B090-F2A40030B436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68-486A-B090-F2A40030B436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68-486A-B090-F2A40030B436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268-486A-B090-F2A40030B436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268-486A-B090-F2A40030B436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C268-486A-B090-F2A40030B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AT!$C$50:$C$54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AT!$E$50:$E$54</c:f>
              <c:numCache>
                <c:formatCode>0%</c:formatCode>
                <c:ptCount val="5"/>
                <c:pt idx="0">
                  <c:v>0.2</c:v>
                </c:pt>
                <c:pt idx="1">
                  <c:v>0</c:v>
                </c:pt>
                <c:pt idx="2">
                  <c:v>0.41428571428571431</c:v>
                </c:pt>
                <c:pt idx="3">
                  <c:v>0.11428571428571428</c:v>
                </c:pt>
                <c:pt idx="4">
                  <c:v>0.27142857142857141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68-486A-B090-F2A40030B43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PL!$C$16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PL!$G$16:$Q$16</c:f>
              <c:numCache>
                <c:formatCode>0.00</c:formatCode>
                <c:ptCount val="11"/>
                <c:pt idx="0">
                  <c:v>0.17097399999999999</c:v>
                </c:pt>
                <c:pt idx="1">
                  <c:v>0.162412</c:v>
                </c:pt>
                <c:pt idx="2">
                  <c:v>0.17597399999999999</c:v>
                </c:pt>
                <c:pt idx="3">
                  <c:v>0.17105100000000001</c:v>
                </c:pt>
                <c:pt idx="4">
                  <c:v>0.37362299999999998</c:v>
                </c:pt>
                <c:pt idx="5">
                  <c:v>0.38765100000000002</c:v>
                </c:pt>
                <c:pt idx="6">
                  <c:v>0.42985200000000001</c:v>
                </c:pt>
                <c:pt idx="7">
                  <c:v>0.42885600000000001</c:v>
                </c:pt>
                <c:pt idx="8">
                  <c:v>0.43220799999999998</c:v>
                </c:pt>
                <c:pt idx="9">
                  <c:v>0.43867499999999998</c:v>
                </c:pt>
                <c:pt idx="10">
                  <c:v>0.43767400000000001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E-48AB-B414-158B85A44398}"/>
            </c:ext>
          </c:extLst>
        </c:ser>
        <c:ser>
          <c:idx val="1"/>
          <c:order val="1"/>
          <c:tx>
            <c:strRef>
              <c:f>PL!$C$17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PL!$G$15:$Q$15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PL!$G$17:$Q$17</c:f>
              <c:numCache>
                <c:formatCode>0.00</c:formatCode>
                <c:ptCount val="11"/>
                <c:pt idx="0">
                  <c:v>1.4331999999999999E-2</c:v>
                </c:pt>
                <c:pt idx="1">
                  <c:v>0.106422</c:v>
                </c:pt>
                <c:pt idx="2">
                  <c:v>6.7399000000000001E-2</c:v>
                </c:pt>
                <c:pt idx="3">
                  <c:v>5.2873000000000003E-2</c:v>
                </c:pt>
                <c:pt idx="4">
                  <c:v>0.11519799999999999</c:v>
                </c:pt>
                <c:pt idx="5">
                  <c:v>0.118219</c:v>
                </c:pt>
                <c:pt idx="6">
                  <c:v>0.11830599999999999</c:v>
                </c:pt>
                <c:pt idx="7">
                  <c:v>0.186947</c:v>
                </c:pt>
                <c:pt idx="8">
                  <c:v>0.231462</c:v>
                </c:pt>
                <c:pt idx="9">
                  <c:v>0.61721800000000004</c:v>
                </c:pt>
                <c:pt idx="10">
                  <c:v>0.27501500000000001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BE-48AB-B414-158B85A44398}"/>
            </c:ext>
          </c:extLst>
        </c:ser>
        <c:ser>
          <c:idx val="2"/>
          <c:order val="2"/>
          <c:tx>
            <c:strRef>
              <c:f>PL!$C$18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PL!$G$15:$Q$15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0.32991199999999998</c:v>
                </c:pt>
                <c:pt idx="3">
                  <c:v>0.198819</c:v>
                </c:pt>
                <c:pt idx="4">
                  <c:v>0.117661</c:v>
                </c:pt>
                <c:pt idx="5">
                  <c:v>7.8417000000000001E-2</c:v>
                </c:pt>
                <c:pt idx="6">
                  <c:v>3.2629999999999999E-2</c:v>
                </c:pt>
                <c:pt idx="7">
                  <c:v>1.7075E-2</c:v>
                </c:pt>
                <c:pt idx="8">
                  <c:v>0.20900199999999999</c:v>
                </c:pt>
                <c:pt idx="9">
                  <c:v>0.37004500000000001</c:v>
                </c:pt>
                <c:pt idx="10">
                  <c:v>7.5246999999999994E-2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BE-48AB-B414-158B85A44398}"/>
            </c:ext>
          </c:extLst>
        </c:ser>
        <c:ser>
          <c:idx val="3"/>
          <c:order val="3"/>
          <c:tx>
            <c:strRef>
              <c:f>PL!$C$19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PL!$G$15:$Q$15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PL!$G$19:$Q$19</c:f>
              <c:numCache>
                <c:formatCode>0.00</c:formatCode>
                <c:ptCount val="11"/>
                <c:pt idx="0">
                  <c:v>0.70449899999999999</c:v>
                </c:pt>
                <c:pt idx="1">
                  <c:v>0.974993</c:v>
                </c:pt>
                <c:pt idx="2">
                  <c:v>1.8305880000000001</c:v>
                </c:pt>
                <c:pt idx="3">
                  <c:v>2.1631749999999998</c:v>
                </c:pt>
                <c:pt idx="4">
                  <c:v>2.373545</c:v>
                </c:pt>
                <c:pt idx="5">
                  <c:v>1.808338</c:v>
                </c:pt>
                <c:pt idx="6">
                  <c:v>2.5084379999999999</c:v>
                </c:pt>
                <c:pt idx="7">
                  <c:v>1.903437</c:v>
                </c:pt>
                <c:pt idx="8">
                  <c:v>1.7808219999999999</c:v>
                </c:pt>
                <c:pt idx="9">
                  <c:v>1.5167010000000001</c:v>
                </c:pt>
                <c:pt idx="10">
                  <c:v>1.5662720000000001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BE-48AB-B414-158B85A44398}"/>
            </c:ext>
          </c:extLst>
        </c:ser>
        <c:ser>
          <c:idx val="4"/>
          <c:order val="4"/>
          <c:tx>
            <c:strRef>
              <c:f>PL!$C$20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PL!$G$15:$Q$15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PL!$G$20:$Q$20</c:f>
              <c:numCache>
                <c:formatCode>0.00</c:formatCode>
                <c:ptCount val="11"/>
                <c:pt idx="0">
                  <c:v>3.774E-3</c:v>
                </c:pt>
                <c:pt idx="1">
                  <c:v>0.11541999999999999</c:v>
                </c:pt>
                <c:pt idx="2">
                  <c:v>0.17113400000000001</c:v>
                </c:pt>
                <c:pt idx="3">
                  <c:v>0.19464400000000001</c:v>
                </c:pt>
                <c:pt idx="4">
                  <c:v>0.128916</c:v>
                </c:pt>
                <c:pt idx="5">
                  <c:v>0.134182</c:v>
                </c:pt>
                <c:pt idx="6">
                  <c:v>0.12347</c:v>
                </c:pt>
                <c:pt idx="7">
                  <c:v>0.135626</c:v>
                </c:pt>
                <c:pt idx="8">
                  <c:v>9.2539999999999997E-2</c:v>
                </c:pt>
                <c:pt idx="9">
                  <c:v>0.119974</c:v>
                </c:pt>
                <c:pt idx="10">
                  <c:v>1.8037000000000001E-2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BE-48AB-B414-158B85A44398}"/>
            </c:ext>
          </c:extLst>
        </c:ser>
        <c:ser>
          <c:idx val="5"/>
          <c:order val="5"/>
          <c:tx>
            <c:strRef>
              <c:f>PL!$C$21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PL!$G$15:$Q$15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PL!$G$21:$Q$21</c:f>
              <c:numCache>
                <c:formatCode>0.00</c:formatCode>
                <c:ptCount val="11"/>
                <c:pt idx="0">
                  <c:v>0.17743800000000001</c:v>
                </c:pt>
                <c:pt idx="1">
                  <c:v>0.16039</c:v>
                </c:pt>
                <c:pt idx="2">
                  <c:v>0.198908</c:v>
                </c:pt>
                <c:pt idx="3">
                  <c:v>0.20397599999999999</c:v>
                </c:pt>
                <c:pt idx="4">
                  <c:v>0.198298</c:v>
                </c:pt>
                <c:pt idx="5">
                  <c:v>0.193244</c:v>
                </c:pt>
                <c:pt idx="6">
                  <c:v>0.22100400000000001</c:v>
                </c:pt>
                <c:pt idx="7">
                  <c:v>0.404053</c:v>
                </c:pt>
                <c:pt idx="8">
                  <c:v>0.48380400000000001</c:v>
                </c:pt>
                <c:pt idx="9">
                  <c:v>0.84511999999999998</c:v>
                </c:pt>
                <c:pt idx="10">
                  <c:v>0.82299999999999995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BE-48AB-B414-158B85A4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PL!$C$50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PL!$G$50:$Q$50</c:f>
              <c:numCache>
                <c:formatCode>0.00</c:formatCode>
                <c:ptCount val="11"/>
                <c:pt idx="0">
                  <c:v>0.17174900000000001</c:v>
                </c:pt>
                <c:pt idx="1">
                  <c:v>0.198432</c:v>
                </c:pt>
                <c:pt idx="2">
                  <c:v>0.23103699999999999</c:v>
                </c:pt>
                <c:pt idx="3">
                  <c:v>0.22057099999999999</c:v>
                </c:pt>
                <c:pt idx="4">
                  <c:v>0.50999799999999995</c:v>
                </c:pt>
                <c:pt idx="5">
                  <c:v>0.52658099999999997</c:v>
                </c:pt>
                <c:pt idx="6">
                  <c:v>0.55955699999999997</c:v>
                </c:pt>
                <c:pt idx="7">
                  <c:v>0.52440799999999999</c:v>
                </c:pt>
                <c:pt idx="8">
                  <c:v>0.52230900000000002</c:v>
                </c:pt>
                <c:pt idx="9">
                  <c:v>0.52818600000000004</c:v>
                </c:pt>
                <c:pt idx="10">
                  <c:v>0.52510299999999999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6-4ACA-A200-F1DF550C0F30}"/>
            </c:ext>
          </c:extLst>
        </c:ser>
        <c:ser>
          <c:idx val="4"/>
          <c:order val="1"/>
          <c:tx>
            <c:strRef>
              <c:f>PL!$C$51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PL!$G$51:$Q$51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26-4ACA-A200-F1DF550C0F30}"/>
            </c:ext>
          </c:extLst>
        </c:ser>
        <c:ser>
          <c:idx val="1"/>
          <c:order val="2"/>
          <c:tx>
            <c:strRef>
              <c:f>PL!$C$52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PL!$G$15:$Q$15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PL!$G$52:$Q$52</c:f>
              <c:numCache>
                <c:formatCode>0.00</c:formatCode>
                <c:ptCount val="11"/>
                <c:pt idx="0">
                  <c:v>0.71935000000000004</c:v>
                </c:pt>
                <c:pt idx="1">
                  <c:v>0.86386600000000002</c:v>
                </c:pt>
                <c:pt idx="2">
                  <c:v>1.0750919999999999</c:v>
                </c:pt>
                <c:pt idx="3">
                  <c:v>1.135788</c:v>
                </c:pt>
                <c:pt idx="4">
                  <c:v>0.975692</c:v>
                </c:pt>
                <c:pt idx="5">
                  <c:v>0.85404400000000003</c:v>
                </c:pt>
                <c:pt idx="6">
                  <c:v>0.98028499999999996</c:v>
                </c:pt>
                <c:pt idx="7">
                  <c:v>1.08178</c:v>
                </c:pt>
                <c:pt idx="8">
                  <c:v>1.6026</c:v>
                </c:pt>
                <c:pt idx="9">
                  <c:v>2.3371300000000002</c:v>
                </c:pt>
                <c:pt idx="10">
                  <c:v>1.361696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26-4ACA-A200-F1DF550C0F30}"/>
            </c:ext>
          </c:extLst>
        </c:ser>
        <c:ser>
          <c:idx val="2"/>
          <c:order val="3"/>
          <c:tx>
            <c:strRef>
              <c:f>PL!$C$53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PL!$G$15:$Q$15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PL!$G$53:$Q$53</c:f>
              <c:numCache>
                <c:formatCode>0.00</c:formatCode>
                <c:ptCount val="11"/>
                <c:pt idx="0">
                  <c:v>0.176144</c:v>
                </c:pt>
                <c:pt idx="1">
                  <c:v>0.34191899999999997</c:v>
                </c:pt>
                <c:pt idx="2">
                  <c:v>1.2966519999999999</c:v>
                </c:pt>
                <c:pt idx="3">
                  <c:v>1.433535</c:v>
                </c:pt>
                <c:pt idx="4">
                  <c:v>1.6926349999999999</c:v>
                </c:pt>
                <c:pt idx="5">
                  <c:v>1.205244</c:v>
                </c:pt>
                <c:pt idx="6">
                  <c:v>1.7703880000000001</c:v>
                </c:pt>
                <c:pt idx="7">
                  <c:v>1.3341799999999999</c:v>
                </c:pt>
                <c:pt idx="8">
                  <c:v>1.012389</c:v>
                </c:pt>
                <c:pt idx="9">
                  <c:v>0.92244300000000001</c:v>
                </c:pt>
                <c:pt idx="10">
                  <c:v>1.2904089999999999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26-4ACA-A200-F1DF550C0F30}"/>
            </c:ext>
          </c:extLst>
        </c:ser>
        <c:ser>
          <c:idx val="3"/>
          <c:order val="4"/>
          <c:tx>
            <c:strRef>
              <c:f>PL!$C$54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PL!$G$15:$Q$15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PL!$G$54:$Q$54</c:f>
              <c:numCache>
                <c:formatCode>0.00</c:formatCode>
                <c:ptCount val="11"/>
                <c:pt idx="0">
                  <c:v>3.774E-3</c:v>
                </c:pt>
                <c:pt idx="1">
                  <c:v>0.11541999999999999</c:v>
                </c:pt>
                <c:pt idx="2">
                  <c:v>0.17113400000000001</c:v>
                </c:pt>
                <c:pt idx="3">
                  <c:v>0.19464400000000001</c:v>
                </c:pt>
                <c:pt idx="4">
                  <c:v>0.128916</c:v>
                </c:pt>
                <c:pt idx="5">
                  <c:v>0.134182</c:v>
                </c:pt>
                <c:pt idx="6">
                  <c:v>0.12347</c:v>
                </c:pt>
                <c:pt idx="7">
                  <c:v>0.135626</c:v>
                </c:pt>
                <c:pt idx="8">
                  <c:v>9.2539999999999997E-2</c:v>
                </c:pt>
                <c:pt idx="9">
                  <c:v>0.119974</c:v>
                </c:pt>
                <c:pt idx="10">
                  <c:v>1.8037000000000001E-2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26-4ACA-A200-F1DF550C0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PL!$C$84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PL!$G$84:$Q$84</c:f>
              <c:numCache>
                <c:formatCode>0.00</c:formatCode>
                <c:ptCount val="11"/>
                <c:pt idx="0">
                  <c:v>0.53125200000000006</c:v>
                </c:pt>
                <c:pt idx="1">
                  <c:v>0.68678799999999995</c:v>
                </c:pt>
                <c:pt idx="2">
                  <c:v>1.2117549999999999</c:v>
                </c:pt>
                <c:pt idx="3">
                  <c:v>1.152253</c:v>
                </c:pt>
                <c:pt idx="4">
                  <c:v>1.3676079999999999</c:v>
                </c:pt>
                <c:pt idx="5">
                  <c:v>0.89308499999999991</c:v>
                </c:pt>
                <c:pt idx="6">
                  <c:v>1.0374789999999998</c:v>
                </c:pt>
                <c:pt idx="7">
                  <c:v>1.4087839999999998</c:v>
                </c:pt>
                <c:pt idx="8">
                  <c:v>1.71123</c:v>
                </c:pt>
                <c:pt idx="9">
                  <c:v>2.3922640000000004</c:v>
                </c:pt>
                <c:pt idx="10">
                  <c:v>1.8032929999999998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5-42A6-BBCC-13B9D62F29D9}"/>
            </c:ext>
          </c:extLst>
        </c:ser>
        <c:ser>
          <c:idx val="2"/>
          <c:order val="1"/>
          <c:tx>
            <c:strRef>
              <c:f>PL!$C$88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PL!$G$82:$Q$82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1.6000000000000001E-4</c:v>
                </c:pt>
                <c:pt idx="9">
                  <c:v>0.253218</c:v>
                </c:pt>
                <c:pt idx="10">
                  <c:v>8.5860000000000006E-2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5-42A6-BBCC-13B9D62F29D9}"/>
            </c:ext>
          </c:extLst>
        </c:ser>
        <c:ser>
          <c:idx val="3"/>
          <c:order val="2"/>
          <c:tx>
            <c:strRef>
              <c:f>PL!$C$89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PL!$G$82:$Q$82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PL!$G$89:$Q$89</c:f>
              <c:numCache>
                <c:formatCode>0.00</c:formatCode>
                <c:ptCount val="11"/>
                <c:pt idx="0">
                  <c:v>1.408E-3</c:v>
                </c:pt>
                <c:pt idx="1">
                  <c:v>2.6979999999999999E-3</c:v>
                </c:pt>
                <c:pt idx="2">
                  <c:v>5.1869999999999998E-3</c:v>
                </c:pt>
                <c:pt idx="3">
                  <c:v>5.9839999999999997E-3</c:v>
                </c:pt>
                <c:pt idx="4">
                  <c:v>6.9959999999999996E-3</c:v>
                </c:pt>
                <c:pt idx="5">
                  <c:v>6.5919999999999998E-3</c:v>
                </c:pt>
                <c:pt idx="6">
                  <c:v>1.5506000000000001E-2</c:v>
                </c:pt>
                <c:pt idx="7">
                  <c:v>4.1349999999999998E-2</c:v>
                </c:pt>
                <c:pt idx="8">
                  <c:v>3.9848000000000001E-2</c:v>
                </c:pt>
                <c:pt idx="9">
                  <c:v>2.7185000000000001E-2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5-42A6-BBCC-13B9D62F29D9}"/>
            </c:ext>
          </c:extLst>
        </c:ser>
        <c:ser>
          <c:idx val="0"/>
          <c:order val="3"/>
          <c:tx>
            <c:strRef>
              <c:f>PL!$C$83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PL!$G$82:$Q$82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PL!$G$83:$Q$83</c:f>
              <c:numCache>
                <c:formatCode>0.00</c:formatCode>
                <c:ptCount val="11"/>
                <c:pt idx="0">
                  <c:v>1.4779E-2</c:v>
                </c:pt>
                <c:pt idx="1">
                  <c:v>0.15514600000000001</c:v>
                </c:pt>
                <c:pt idx="2">
                  <c:v>0.144399</c:v>
                </c:pt>
                <c:pt idx="3">
                  <c:v>0.132351</c:v>
                </c:pt>
                <c:pt idx="4">
                  <c:v>0.16772400000000001</c:v>
                </c:pt>
                <c:pt idx="5">
                  <c:v>0.159497</c:v>
                </c:pt>
                <c:pt idx="6">
                  <c:v>0.15032000000000001</c:v>
                </c:pt>
                <c:pt idx="7">
                  <c:v>0.159637</c:v>
                </c:pt>
                <c:pt idx="8">
                  <c:v>0.15359100000000001</c:v>
                </c:pt>
                <c:pt idx="9">
                  <c:v>0.325264</c:v>
                </c:pt>
                <c:pt idx="10">
                  <c:v>7.8487000000000001E-2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25-42A6-BBCC-13B9D62F29D9}"/>
            </c:ext>
          </c:extLst>
        </c:ser>
        <c:ser>
          <c:idx val="5"/>
          <c:order val="4"/>
          <c:tx>
            <c:strRef>
              <c:f>PL!$C$91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PL!$G$91:$Q$91</c:f>
              <c:numCache>
                <c:formatCode>0.00</c:formatCode>
                <c:ptCount val="11"/>
                <c:pt idx="0">
                  <c:v>0</c:v>
                </c:pt>
                <c:pt idx="1">
                  <c:v>1.9765999999999999E-2</c:v>
                </c:pt>
                <c:pt idx="2">
                  <c:v>1.7536E-2</c:v>
                </c:pt>
                <c:pt idx="3">
                  <c:v>2.155E-2</c:v>
                </c:pt>
                <c:pt idx="4">
                  <c:v>1.3336000000000001E-2</c:v>
                </c:pt>
                <c:pt idx="5">
                  <c:v>1.2137999999999999E-2</c:v>
                </c:pt>
                <c:pt idx="6">
                  <c:v>1.3398E-2</c:v>
                </c:pt>
                <c:pt idx="7">
                  <c:v>1.8881999999999999E-2</c:v>
                </c:pt>
                <c:pt idx="8">
                  <c:v>1.2120000000000001E-2</c:v>
                </c:pt>
                <c:pt idx="9">
                  <c:v>2.3959999999999999E-2</c:v>
                </c:pt>
                <c:pt idx="10">
                  <c:v>2.1304E-2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25-42A6-BBCC-13B9D62F29D9}"/>
            </c:ext>
          </c:extLst>
        </c:ser>
        <c:ser>
          <c:idx val="6"/>
          <c:order val="5"/>
          <c:tx>
            <c:strRef>
              <c:f>PL!$C$92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PL!$G$92:$Q$92</c:f>
              <c:numCache>
                <c:formatCode>0.00</c:formatCode>
                <c:ptCount val="11"/>
                <c:pt idx="0">
                  <c:v>6.8199999999999999E-4</c:v>
                </c:pt>
                <c:pt idx="1">
                  <c:v>4.8169999999999998E-2</c:v>
                </c:pt>
                <c:pt idx="2">
                  <c:v>1.0179320000000001</c:v>
                </c:pt>
                <c:pt idx="3">
                  <c:v>1.1023369999999999</c:v>
                </c:pt>
                <c:pt idx="4">
                  <c:v>1.3332179999999998</c:v>
                </c:pt>
                <c:pt idx="5">
                  <c:v>1.315917</c:v>
                </c:pt>
                <c:pt idx="6">
                  <c:v>1.7149860000000001</c:v>
                </c:pt>
                <c:pt idx="7">
                  <c:v>1.1206360000000002</c:v>
                </c:pt>
                <c:pt idx="8">
                  <c:v>0.75450700000000004</c:v>
                </c:pt>
                <c:pt idx="9">
                  <c:v>0.67369699999999999</c:v>
                </c:pt>
                <c:pt idx="10">
                  <c:v>1.02888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25-42A6-BBCC-13B9D62F29D9}"/>
            </c:ext>
          </c:extLst>
        </c:ser>
        <c:ser>
          <c:idx val="4"/>
          <c:order val="6"/>
          <c:tx>
            <c:strRef>
              <c:f>PL!$C$90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PL!$G$82:$Q$82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PL!$G$90:$Q$90</c:f>
              <c:numCache>
                <c:formatCode>0.00</c:formatCode>
                <c:ptCount val="11"/>
                <c:pt idx="0">
                  <c:v>0.52289600000000003</c:v>
                </c:pt>
                <c:pt idx="1">
                  <c:v>0.60617500000000002</c:v>
                </c:pt>
                <c:pt idx="2">
                  <c:v>0.37641600000000003</c:v>
                </c:pt>
                <c:pt idx="3">
                  <c:v>0.56492900000000001</c:v>
                </c:pt>
                <c:pt idx="4">
                  <c:v>0.41346900000000003</c:v>
                </c:pt>
                <c:pt idx="5">
                  <c:v>0.32740799999999998</c:v>
                </c:pt>
                <c:pt idx="6">
                  <c:v>0.50037699999999996</c:v>
                </c:pt>
                <c:pt idx="7">
                  <c:v>0.32630900000000002</c:v>
                </c:pt>
                <c:pt idx="8">
                  <c:v>0.55795800000000007</c:v>
                </c:pt>
                <c:pt idx="9">
                  <c:v>0.21173900000000001</c:v>
                </c:pt>
                <c:pt idx="10">
                  <c:v>0.17723099999999997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25-42A6-BBCC-13B9D62F29D9}"/>
            </c:ext>
          </c:extLst>
        </c:ser>
        <c:ser>
          <c:idx val="7"/>
          <c:order val="7"/>
          <c:tx>
            <c:strRef>
              <c:f>PL!$C$98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PL!$G$82:$Q$82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PL!$G$98:$Q$98</c:f>
              <c:numCache>
                <c:formatCode>0.00</c:formatCode>
                <c:ptCount val="11"/>
                <c:pt idx="0">
                  <c:v>0</c:v>
                </c:pt>
                <c:pt idx="1">
                  <c:v>8.9400000000000005E-4</c:v>
                </c:pt>
                <c:pt idx="2">
                  <c:v>6.8999999999999997E-4</c:v>
                </c:pt>
                <c:pt idx="3">
                  <c:v>5.1339999999999997E-3</c:v>
                </c:pt>
                <c:pt idx="4">
                  <c:v>4.8900000000000002E-3</c:v>
                </c:pt>
                <c:pt idx="5">
                  <c:v>5.4140000000000004E-3</c:v>
                </c:pt>
                <c:pt idx="6">
                  <c:v>1.634E-3</c:v>
                </c:pt>
                <c:pt idx="7">
                  <c:v>3.9599999999999998E-4</c:v>
                </c:pt>
                <c:pt idx="8">
                  <c:v>4.2400000000000001E-4</c:v>
                </c:pt>
                <c:pt idx="9">
                  <c:v>4.06E-4</c:v>
                </c:pt>
                <c:pt idx="10">
                  <c:v>1.9000000000000001E-4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25-42A6-BBCC-13B9D62F2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PL!$C$268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PL!$G$268:$Q$268</c:f>
              <c:numCache>
                <c:formatCode>0.00</c:formatCode>
                <c:ptCount val="11"/>
                <c:pt idx="0">
                  <c:v>0.16630600000000001</c:v>
                </c:pt>
                <c:pt idx="1">
                  <c:v>0.15901299999999999</c:v>
                </c:pt>
                <c:pt idx="2">
                  <c:v>0.172065</c:v>
                </c:pt>
                <c:pt idx="3">
                  <c:v>0.16675300000000001</c:v>
                </c:pt>
                <c:pt idx="4">
                  <c:v>0.181283</c:v>
                </c:pt>
                <c:pt idx="5">
                  <c:v>0.19797000000000001</c:v>
                </c:pt>
                <c:pt idx="6">
                  <c:v>0.20680299999999999</c:v>
                </c:pt>
                <c:pt idx="7">
                  <c:v>0.22006200000000001</c:v>
                </c:pt>
                <c:pt idx="8">
                  <c:v>0.228296</c:v>
                </c:pt>
                <c:pt idx="9">
                  <c:v>0.22989999999999999</c:v>
                </c:pt>
                <c:pt idx="10">
                  <c:v>0.229578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C-49F5-9DCE-F78FDF9DF094}"/>
            </c:ext>
          </c:extLst>
        </c:ser>
        <c:ser>
          <c:idx val="0"/>
          <c:order val="1"/>
          <c:tx>
            <c:strRef>
              <c:f>PL!$C$247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PL!$G$246:$Q$246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PL!$G$247:$Q$247</c:f>
              <c:numCache>
                <c:formatCode>0.00</c:formatCode>
                <c:ptCount val="11"/>
                <c:pt idx="0">
                  <c:v>0.83513499999999996</c:v>
                </c:pt>
                <c:pt idx="1">
                  <c:v>1.2044890000000001</c:v>
                </c:pt>
                <c:pt idx="2">
                  <c:v>2.3722220000000003</c:v>
                </c:pt>
                <c:pt idx="3">
                  <c:v>2.5844449999999997</c:v>
                </c:pt>
                <c:pt idx="4">
                  <c:v>2.6366689999999999</c:v>
                </c:pt>
                <c:pt idx="5">
                  <c:v>2.0324620000000002</c:v>
                </c:pt>
                <c:pt idx="6">
                  <c:v>2.6599159999999999</c:v>
                </c:pt>
                <c:pt idx="7">
                  <c:v>2.1359669999999999</c:v>
                </c:pt>
                <c:pt idx="8">
                  <c:v>2.1578020000000002</c:v>
                </c:pt>
                <c:pt idx="9">
                  <c:v>2.590668</c:v>
                </c:pt>
                <c:pt idx="10">
                  <c:v>2.048038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C-49F5-9DCE-F78FDF9DF094}"/>
            </c:ext>
          </c:extLst>
        </c:ser>
        <c:ser>
          <c:idx val="2"/>
          <c:order val="2"/>
          <c:tx>
            <c:strRef>
              <c:f>PL!$C$273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C-49F5-9DCE-F78FDF9DF094}"/>
            </c:ext>
          </c:extLst>
        </c:ser>
        <c:ser>
          <c:idx val="3"/>
          <c:order val="3"/>
          <c:tx>
            <c:strRef>
              <c:f>PL!$C$274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PL!$G$274:$Q$274</c:f>
              <c:numCache>
                <c:formatCode>0.00</c:formatCode>
                <c:ptCount val="11"/>
                <c:pt idx="0">
                  <c:v>5.0576000000000003E-2</c:v>
                </c:pt>
                <c:pt idx="1">
                  <c:v>4.6314000000000001E-2</c:v>
                </c:pt>
                <c:pt idx="2">
                  <c:v>0.15648799999999999</c:v>
                </c:pt>
                <c:pt idx="3">
                  <c:v>0.15515499999999999</c:v>
                </c:pt>
                <c:pt idx="4">
                  <c:v>0.145039</c:v>
                </c:pt>
                <c:pt idx="5">
                  <c:v>0.14652599999999999</c:v>
                </c:pt>
                <c:pt idx="6">
                  <c:v>0.2079</c:v>
                </c:pt>
                <c:pt idx="7">
                  <c:v>0.32355800000000001</c:v>
                </c:pt>
                <c:pt idx="8">
                  <c:v>0.42077399999999998</c:v>
                </c:pt>
                <c:pt idx="9">
                  <c:v>0.62905999999999995</c:v>
                </c:pt>
                <c:pt idx="10">
                  <c:v>0.36392099999999999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8C-49F5-9DCE-F78FDF9DF094}"/>
            </c:ext>
          </c:extLst>
        </c:ser>
        <c:ser>
          <c:idx val="4"/>
          <c:order val="4"/>
          <c:tx>
            <c:strRef>
              <c:f>PL!$C$275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PL!$G$246:$Q$246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PL!$G$275:$Q$275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1.6100000000000001E-4</c:v>
                </c:pt>
                <c:pt idx="4">
                  <c:v>5.6457000000000007E-2</c:v>
                </c:pt>
                <c:pt idx="5">
                  <c:v>5.7135999999999999E-2</c:v>
                </c:pt>
                <c:pt idx="6">
                  <c:v>5.6452000000000002E-2</c:v>
                </c:pt>
                <c:pt idx="7">
                  <c:v>5.5877999999999997E-2</c:v>
                </c:pt>
                <c:pt idx="8">
                  <c:v>5.2857000000000001E-2</c:v>
                </c:pt>
                <c:pt idx="9">
                  <c:v>5.3040999999999998E-2</c:v>
                </c:pt>
                <c:pt idx="10">
                  <c:v>5.2072E-2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8C-49F5-9DCE-F78FDF9DF094}"/>
            </c:ext>
          </c:extLst>
        </c:ser>
        <c:ser>
          <c:idx val="5"/>
          <c:order val="5"/>
          <c:tx>
            <c:strRef>
              <c:f>PL!$C$281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PL!$G$246:$Q$246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PL!$G$281:$Q$281</c:f>
              <c:numCache>
                <c:formatCode>0.00</c:formatCode>
                <c:ptCount val="11"/>
                <c:pt idx="0">
                  <c:v>4.6680000000000003E-3</c:v>
                </c:pt>
                <c:pt idx="1">
                  <c:v>3.3990000000000001E-3</c:v>
                </c:pt>
                <c:pt idx="2">
                  <c:v>3.9090000000000001E-3</c:v>
                </c:pt>
                <c:pt idx="3">
                  <c:v>4.4580000000000002E-3</c:v>
                </c:pt>
                <c:pt idx="4">
                  <c:v>1.1603E-2</c:v>
                </c:pt>
                <c:pt idx="5">
                  <c:v>1.0532000000000001E-2</c:v>
                </c:pt>
                <c:pt idx="6">
                  <c:v>1.6012999999999999E-2</c:v>
                </c:pt>
                <c:pt idx="7">
                  <c:v>2.0281E-2</c:v>
                </c:pt>
                <c:pt idx="8">
                  <c:v>2.0511000000000001E-2</c:v>
                </c:pt>
                <c:pt idx="9">
                  <c:v>1.6460000000000002E-2</c:v>
                </c:pt>
                <c:pt idx="10">
                  <c:v>1.9E-2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8C-49F5-9DCE-F78FDF9DF094}"/>
            </c:ext>
          </c:extLst>
        </c:ser>
        <c:ser>
          <c:idx val="6"/>
          <c:order val="6"/>
          <c:tx>
            <c:strRef>
              <c:f>PL!$C$288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PL!$G$246:$Q$246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8C-49F5-9DCE-F78FDF9DF094}"/>
            </c:ext>
          </c:extLst>
        </c:ser>
        <c:ser>
          <c:idx val="7"/>
          <c:order val="7"/>
          <c:tx>
            <c:strRef>
              <c:f>PL!$C$289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PL!$G$246:$Q$246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1.8E-5</c:v>
                </c:pt>
                <c:pt idx="5">
                  <c:v>1.4100000000000001E-4</c:v>
                </c:pt>
                <c:pt idx="6">
                  <c:v>5.5800000000000001E-4</c:v>
                </c:pt>
                <c:pt idx="7">
                  <c:v>6.1200000000000002E-4</c:v>
                </c:pt>
                <c:pt idx="8">
                  <c:v>1.1969999999999999E-3</c:v>
                </c:pt>
                <c:pt idx="9">
                  <c:v>8.5800000000000004E-4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8C-49F5-9DCE-F78FDF9DF094}"/>
            </c:ext>
          </c:extLst>
        </c:ser>
        <c:ser>
          <c:idx val="8"/>
          <c:order val="8"/>
          <c:tx>
            <c:strRef>
              <c:f>PL!$C$290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PL!$G$246:$Q$246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PL!$G$290:$Q$290</c:f>
              <c:numCache>
                <c:formatCode>0.00</c:formatCode>
                <c:ptCount val="11"/>
                <c:pt idx="0">
                  <c:v>0</c:v>
                </c:pt>
                <c:pt idx="1">
                  <c:v>4.6540999999999999E-2</c:v>
                </c:pt>
                <c:pt idx="2">
                  <c:v>4.7745999999999997E-2</c:v>
                </c:pt>
                <c:pt idx="3">
                  <c:v>5.7431999999999997E-2</c:v>
                </c:pt>
                <c:pt idx="4">
                  <c:v>7.1593000000000004E-2</c:v>
                </c:pt>
                <c:pt idx="5">
                  <c:v>9.4783000000000006E-2</c:v>
                </c:pt>
                <c:pt idx="6">
                  <c:v>7.0247000000000004E-2</c:v>
                </c:pt>
                <c:pt idx="7">
                  <c:v>7.0730000000000001E-2</c:v>
                </c:pt>
                <c:pt idx="8">
                  <c:v>8.1680000000000003E-2</c:v>
                </c:pt>
                <c:pt idx="9">
                  <c:v>6.8902000000000005E-2</c:v>
                </c:pt>
                <c:pt idx="10">
                  <c:v>6.0339000000000004E-2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8C-49F5-9DCE-F78FDF9DF094}"/>
            </c:ext>
          </c:extLst>
        </c:ser>
        <c:ser>
          <c:idx val="9"/>
          <c:order val="9"/>
          <c:tx>
            <c:strRef>
              <c:f>PL!$C$293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PL!$G$246:$Q$246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4.4489999999999998E-3</c:v>
                </c:pt>
                <c:pt idx="4">
                  <c:v>7.4839000000000003E-2</c:v>
                </c:pt>
                <c:pt idx="5">
                  <c:v>5.4109999999999998E-2</c:v>
                </c:pt>
                <c:pt idx="6">
                  <c:v>7.2021000000000002E-2</c:v>
                </c:pt>
                <c:pt idx="7">
                  <c:v>6.4481999999999998E-2</c:v>
                </c:pt>
                <c:pt idx="8">
                  <c:v>1.6656000000000001E-2</c:v>
                </c:pt>
                <c:pt idx="9">
                  <c:v>2.777E-3</c:v>
                </c:pt>
                <c:pt idx="10">
                  <c:v>1.145E-3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8C-49F5-9DCE-F78FDF9DF094}"/>
            </c:ext>
          </c:extLst>
        </c:ser>
        <c:ser>
          <c:idx val="10"/>
          <c:order val="10"/>
          <c:tx>
            <c:strRef>
              <c:f>PL!$C$294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PL!$G$246:$Q$246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PL!$G$294:$Q$294</c:f>
              <c:numCache>
                <c:formatCode>0.00</c:formatCode>
                <c:ptCount val="11"/>
                <c:pt idx="0">
                  <c:v>1.4331999999999999E-2</c:v>
                </c:pt>
                <c:pt idx="1">
                  <c:v>5.9880999999999997E-2</c:v>
                </c:pt>
                <c:pt idx="2">
                  <c:v>2.1485000000000001E-2</c:v>
                </c:pt>
                <c:pt idx="3">
                  <c:v>1.1684999999999999E-2</c:v>
                </c:pt>
                <c:pt idx="4">
                  <c:v>0.12973999999999999</c:v>
                </c:pt>
                <c:pt idx="5">
                  <c:v>0.126391</c:v>
                </c:pt>
                <c:pt idx="6">
                  <c:v>0.14379</c:v>
                </c:pt>
                <c:pt idx="7">
                  <c:v>0.184424</c:v>
                </c:pt>
                <c:pt idx="8">
                  <c:v>0.25006499999999998</c:v>
                </c:pt>
                <c:pt idx="9">
                  <c:v>0.31606699999999999</c:v>
                </c:pt>
                <c:pt idx="10">
                  <c:v>0.42115200000000003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8C-49F5-9DCE-F78FDF9DF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08-4BE1-8165-D5D5B8753C9A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08-4BE1-8165-D5D5B8753C9A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08-4BE1-8165-D5D5B8753C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D9B-4215-B84E-D1D96FF43F7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D9B-4215-B84E-D1D96FF43F72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608-4BE1-8165-D5D5B8753C9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608-4BE1-8165-D5D5B8753C9A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608-4BE1-8165-D5D5B8753C9A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608-4BE1-8165-D5D5B8753C9A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608-4BE1-8165-D5D5B8753C9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608-4BE1-8165-D5D5B8753C9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608-4BE1-8165-D5D5B8753C9A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608-4BE1-8165-D5D5B8753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(PL!$C$247,PL!$C$268,PL!$C$273:$C$275,PL!$C$274:$C$275,PL!$C$281,PL!$C$288:$C$290,PL!$C$293:$C$294)</c15:sqref>
                  </c15:fullRef>
                </c:ext>
              </c:extLst>
              <c:f>(PL!$C$247,PL!$C$268,PL!$C$273,PL!$C$274:$C$275,PL!$C$281,PL!$C$288:$C$290,PL!$C$293:$C$294)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(PL!$D$247,PL!$D$268,PL!$D$273:$D$275,PL!$D$274:$D$275,PL!$D$281,PL!$D$288:$D$290,PL!$D$293:$D$294)</c15:sqref>
                  </c15:fullRef>
                </c:ext>
              </c:extLst>
              <c:f>(PL!$D$247,PL!$D$268,PL!$D$273,PL!$D$274:$D$275,PL!$D$281,PL!$D$288:$D$290,PL!$D$293:$D$294)</c:f>
              <c:numCache>
                <c:formatCode>General</c:formatCode>
                <c:ptCount val="11"/>
                <c:pt idx="0">
                  <c:v>50</c:v>
                </c:pt>
                <c:pt idx="1">
                  <c:v>5</c:v>
                </c:pt>
                <c:pt idx="2">
                  <c:v>0</c:v>
                </c:pt>
                <c:pt idx="3">
                  <c:v>7</c:v>
                </c:pt>
                <c:pt idx="4">
                  <c:v>5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8</c:v>
                </c:pt>
                <c:pt idx="9">
                  <c:v>7</c:v>
                </c:pt>
                <c:pt idx="10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PL!$D$274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PL!$D$275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D608-4BE1-8165-D5D5B8753C9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57-4995-914B-68B22EF510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57-4995-914B-68B22EF510E6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57-4995-914B-68B22EF510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57-4995-914B-68B22EF510E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A57-4995-914B-68B22EF510E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A57-4995-914B-68B22EF510E6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A57-4995-914B-68B22EF51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PT!$C$16:$C$21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PT!$E$16:$E$21</c:f>
              <c:numCache>
                <c:formatCode>0%</c:formatCode>
                <c:ptCount val="6"/>
                <c:pt idx="0">
                  <c:v>0.26923076923076922</c:v>
                </c:pt>
                <c:pt idx="1">
                  <c:v>0.33333333333333331</c:v>
                </c:pt>
                <c:pt idx="2">
                  <c:v>0</c:v>
                </c:pt>
                <c:pt idx="3">
                  <c:v>0.15384615384615385</c:v>
                </c:pt>
                <c:pt idx="4">
                  <c:v>0.24358974358974358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57-4995-914B-68B22EF510E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6B-438C-9DCA-6621A29E4F6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6B-438C-9DCA-6621A29E4F6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6B-438C-9DCA-6621A29E4F62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E6B-438C-9DCA-6621A29E4F62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E6B-438C-9DCA-6621A29E4F62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6B-438C-9DCA-6621A29E4F62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6B-438C-9DCA-6621A29E4F62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6B-438C-9DCA-6621A29E4F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PT!$C$50:$C$54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PT!$E$50:$E$54</c:f>
              <c:numCache>
                <c:formatCode>0%</c:formatCode>
                <c:ptCount val="5"/>
                <c:pt idx="0">
                  <c:v>0.24358974358974358</c:v>
                </c:pt>
                <c:pt idx="1">
                  <c:v>0</c:v>
                </c:pt>
                <c:pt idx="2">
                  <c:v>0.32051282051282054</c:v>
                </c:pt>
                <c:pt idx="3">
                  <c:v>0.19230769230769232</c:v>
                </c:pt>
                <c:pt idx="4">
                  <c:v>0.24358974358974358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6B-438C-9DCA-6621A29E4F6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A3-47B5-84B7-D911B02AD439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5A3-47B5-84B7-D911B02AD43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5A3-47B5-84B7-D911B02AD43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5A3-47B5-84B7-D911B02AD43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5A3-47B5-84B7-D911B02AD439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5A3-47B5-84B7-D911B02AD43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5A3-47B5-84B7-D911B02AD439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5A3-47B5-84B7-D911B02AD439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5A3-47B5-84B7-D911B02AD43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5A3-47B5-84B7-D911B02AD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(PT!$C$83:$C$84,PT!$C$88:$C$92,PT!$C$98)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(PT!$E$83:$E$84,PT!$E$88:$E$92,PT!$E$98)</c:f>
              <c:numCache>
                <c:formatCode>0%</c:formatCode>
                <c:ptCount val="8"/>
                <c:pt idx="0">
                  <c:v>0.30769230769230771</c:v>
                </c:pt>
                <c:pt idx="1">
                  <c:v>0.28205128205128205</c:v>
                </c:pt>
                <c:pt idx="2">
                  <c:v>0</c:v>
                </c:pt>
                <c:pt idx="3">
                  <c:v>1.282051282051282E-2</c:v>
                </c:pt>
                <c:pt idx="4">
                  <c:v>8.9743589743589744E-2</c:v>
                </c:pt>
                <c:pt idx="5">
                  <c:v>6.4102564102564097E-2</c:v>
                </c:pt>
                <c:pt idx="6">
                  <c:v>0.21794871794871795</c:v>
                </c:pt>
                <c:pt idx="7">
                  <c:v>2.564102564102564E-2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5A3-47B5-84B7-D911B02AD43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PT!$C$16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PT!$G$16:$Q$16</c:f>
              <c:numCache>
                <c:formatCode>0.00</c:formatCode>
                <c:ptCount val="11"/>
                <c:pt idx="0">
                  <c:v>0.29852899999999999</c:v>
                </c:pt>
                <c:pt idx="1">
                  <c:v>0.34909200000000001</c:v>
                </c:pt>
                <c:pt idx="2">
                  <c:v>0.40393099999999998</c:v>
                </c:pt>
                <c:pt idx="3">
                  <c:v>0.55343799999999999</c:v>
                </c:pt>
                <c:pt idx="4">
                  <c:v>0.313668</c:v>
                </c:pt>
                <c:pt idx="5">
                  <c:v>0.33735900000000002</c:v>
                </c:pt>
                <c:pt idx="6">
                  <c:v>0.349325</c:v>
                </c:pt>
                <c:pt idx="7">
                  <c:v>0.49487500000000001</c:v>
                </c:pt>
                <c:pt idx="8">
                  <c:v>0.51105900000000004</c:v>
                </c:pt>
                <c:pt idx="9">
                  <c:v>0.62680400000000003</c:v>
                </c:pt>
                <c:pt idx="10">
                  <c:v>0.69137099999999996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9-4BC8-AB18-7189054A7195}"/>
            </c:ext>
          </c:extLst>
        </c:ser>
        <c:ser>
          <c:idx val="1"/>
          <c:order val="1"/>
          <c:tx>
            <c:strRef>
              <c:f>PT!$C$17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PT!$G$15:$Q$15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PT!$G$17:$Q$17</c:f>
              <c:numCache>
                <c:formatCode>0.00</c:formatCode>
                <c:ptCount val="11"/>
                <c:pt idx="0">
                  <c:v>1.6327000000000001E-2</c:v>
                </c:pt>
                <c:pt idx="1">
                  <c:v>3.2710000000000003E-2</c:v>
                </c:pt>
                <c:pt idx="2">
                  <c:v>5.5002000000000002E-2</c:v>
                </c:pt>
                <c:pt idx="3">
                  <c:v>7.3768E-2</c:v>
                </c:pt>
                <c:pt idx="4">
                  <c:v>5.5197000000000003E-2</c:v>
                </c:pt>
                <c:pt idx="5">
                  <c:v>2.2775E-2</c:v>
                </c:pt>
                <c:pt idx="6">
                  <c:v>7.0150000000000004E-3</c:v>
                </c:pt>
                <c:pt idx="7">
                  <c:v>9.6450000000000008E-3</c:v>
                </c:pt>
                <c:pt idx="8">
                  <c:v>4.1419999999999998E-3</c:v>
                </c:pt>
                <c:pt idx="9">
                  <c:v>4.5170000000000002E-3</c:v>
                </c:pt>
                <c:pt idx="10">
                  <c:v>4.9129999999999998E-3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9-4BC8-AB18-7189054A7195}"/>
            </c:ext>
          </c:extLst>
        </c:ser>
        <c:ser>
          <c:idx val="2"/>
          <c:order val="2"/>
          <c:tx>
            <c:strRef>
              <c:f>PT!$C$18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PT!$G$15:$Q$15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19-4BC8-AB18-7189054A7195}"/>
            </c:ext>
          </c:extLst>
        </c:ser>
        <c:ser>
          <c:idx val="3"/>
          <c:order val="3"/>
          <c:tx>
            <c:strRef>
              <c:f>PT!$C$19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PT!$G$15:$Q$15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PT!$G$19:$Q$19</c:f>
              <c:numCache>
                <c:formatCode>0.00</c:formatCode>
                <c:ptCount val="11"/>
                <c:pt idx="0">
                  <c:v>0.31207400000000002</c:v>
                </c:pt>
                <c:pt idx="1">
                  <c:v>0.853599</c:v>
                </c:pt>
                <c:pt idx="2">
                  <c:v>1.088813</c:v>
                </c:pt>
                <c:pt idx="3">
                  <c:v>1.003036</c:v>
                </c:pt>
                <c:pt idx="4">
                  <c:v>1.1451499999999999</c:v>
                </c:pt>
                <c:pt idx="5">
                  <c:v>1.361011</c:v>
                </c:pt>
                <c:pt idx="6">
                  <c:v>1.4503969999999999</c:v>
                </c:pt>
                <c:pt idx="7">
                  <c:v>1.120857</c:v>
                </c:pt>
                <c:pt idx="8">
                  <c:v>1.311137</c:v>
                </c:pt>
                <c:pt idx="9">
                  <c:v>1.033228</c:v>
                </c:pt>
                <c:pt idx="10">
                  <c:v>0.976464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19-4BC8-AB18-7189054A7195}"/>
            </c:ext>
          </c:extLst>
        </c:ser>
        <c:ser>
          <c:idx val="4"/>
          <c:order val="4"/>
          <c:tx>
            <c:strRef>
              <c:f>PT!$C$20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PT!$G$15:$Q$15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PT!$G$20:$Q$20</c:f>
              <c:numCache>
                <c:formatCode>0.00</c:formatCode>
                <c:ptCount val="11"/>
                <c:pt idx="0">
                  <c:v>1.6999999999999999E-3</c:v>
                </c:pt>
                <c:pt idx="1">
                  <c:v>4.2630000000000003E-3</c:v>
                </c:pt>
                <c:pt idx="2">
                  <c:v>2.5400000000000002E-3</c:v>
                </c:pt>
                <c:pt idx="3">
                  <c:v>1.6050000000000001E-3</c:v>
                </c:pt>
                <c:pt idx="4">
                  <c:v>4.47E-3</c:v>
                </c:pt>
                <c:pt idx="5">
                  <c:v>1.285E-2</c:v>
                </c:pt>
                <c:pt idx="6">
                  <c:v>1.2784999999999999E-2</c:v>
                </c:pt>
                <c:pt idx="7">
                  <c:v>1.0945E-2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19-4BC8-AB18-7189054A7195}"/>
            </c:ext>
          </c:extLst>
        </c:ser>
        <c:ser>
          <c:idx val="5"/>
          <c:order val="5"/>
          <c:tx>
            <c:strRef>
              <c:f>PT!$C$21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PT!$G$15:$Q$15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19-4BC8-AB18-7189054A7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PT!$C$50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PT!$G$50:$Q$50</c:f>
              <c:numCache>
                <c:formatCode>0.00</c:formatCode>
                <c:ptCount val="11"/>
                <c:pt idx="0">
                  <c:v>0.29740299999999997</c:v>
                </c:pt>
                <c:pt idx="1">
                  <c:v>0.35783399999999999</c:v>
                </c:pt>
                <c:pt idx="2">
                  <c:v>0.38921099999999997</c:v>
                </c:pt>
                <c:pt idx="3">
                  <c:v>0.50965800000000006</c:v>
                </c:pt>
                <c:pt idx="4">
                  <c:v>0.23092599999999999</c:v>
                </c:pt>
                <c:pt idx="5">
                  <c:v>0.222969</c:v>
                </c:pt>
                <c:pt idx="6">
                  <c:v>0.224518</c:v>
                </c:pt>
                <c:pt idx="7">
                  <c:v>0.31670399999999999</c:v>
                </c:pt>
                <c:pt idx="8">
                  <c:v>0.36397400000000002</c:v>
                </c:pt>
                <c:pt idx="9">
                  <c:v>0.53217599999999998</c:v>
                </c:pt>
                <c:pt idx="10">
                  <c:v>0.518231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7-4877-BB7A-E52ED0AAD1C1}"/>
            </c:ext>
          </c:extLst>
        </c:ser>
        <c:ser>
          <c:idx val="4"/>
          <c:order val="1"/>
          <c:tx>
            <c:strRef>
              <c:f>PT!$C$51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PT!$G$51:$Q$51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77-4877-BB7A-E52ED0AAD1C1}"/>
            </c:ext>
          </c:extLst>
        </c:ser>
        <c:ser>
          <c:idx val="1"/>
          <c:order val="2"/>
          <c:tx>
            <c:strRef>
              <c:f>PT!$C$52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PT!$G$15:$Q$15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PT!$G$52:$Q$52</c:f>
              <c:numCache>
                <c:formatCode>0.00</c:formatCode>
                <c:ptCount val="11"/>
                <c:pt idx="0">
                  <c:v>1.6327000000000001E-2</c:v>
                </c:pt>
                <c:pt idx="1">
                  <c:v>2.1506999999999998E-2</c:v>
                </c:pt>
                <c:pt idx="2">
                  <c:v>2.2262000000000001E-2</c:v>
                </c:pt>
                <c:pt idx="3">
                  <c:v>2.4525999999999999E-2</c:v>
                </c:pt>
                <c:pt idx="4">
                  <c:v>2.7730999999999999E-2</c:v>
                </c:pt>
                <c:pt idx="5">
                  <c:v>2.2775E-2</c:v>
                </c:pt>
                <c:pt idx="6">
                  <c:v>7.0150000000000004E-3</c:v>
                </c:pt>
                <c:pt idx="7">
                  <c:v>9.6450000000000008E-3</c:v>
                </c:pt>
                <c:pt idx="8">
                  <c:v>4.1419999999999998E-3</c:v>
                </c:pt>
                <c:pt idx="9">
                  <c:v>4.5170000000000002E-3</c:v>
                </c:pt>
                <c:pt idx="10">
                  <c:v>4.9129999999999998E-3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77-4877-BB7A-E52ED0AAD1C1}"/>
            </c:ext>
          </c:extLst>
        </c:ser>
        <c:ser>
          <c:idx val="2"/>
          <c:order val="3"/>
          <c:tx>
            <c:strRef>
              <c:f>PT!$C$53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PT!$G$15:$Q$15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PT!$G$53:$Q$53</c:f>
              <c:numCache>
                <c:formatCode>0.00</c:formatCode>
                <c:ptCount val="11"/>
                <c:pt idx="0">
                  <c:v>0.31319999999999998</c:v>
                </c:pt>
                <c:pt idx="1">
                  <c:v>0.85606000000000004</c:v>
                </c:pt>
                <c:pt idx="2">
                  <c:v>1.1362730000000001</c:v>
                </c:pt>
                <c:pt idx="3">
                  <c:v>1.096058</c:v>
                </c:pt>
                <c:pt idx="4">
                  <c:v>1.255358</c:v>
                </c:pt>
                <c:pt idx="5">
                  <c:v>1.475401</c:v>
                </c:pt>
                <c:pt idx="6">
                  <c:v>1.575204</c:v>
                </c:pt>
                <c:pt idx="7">
                  <c:v>1.2990280000000001</c:v>
                </c:pt>
                <c:pt idx="8">
                  <c:v>1.4582219999999999</c:v>
                </c:pt>
                <c:pt idx="9">
                  <c:v>1.127856</c:v>
                </c:pt>
                <c:pt idx="10">
                  <c:v>1.1496040000000001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77-4877-BB7A-E52ED0AAD1C1}"/>
            </c:ext>
          </c:extLst>
        </c:ser>
        <c:ser>
          <c:idx val="3"/>
          <c:order val="4"/>
          <c:tx>
            <c:strRef>
              <c:f>PT!$C$54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PT!$G$15:$Q$15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PT!$G$54:$Q$54</c:f>
              <c:numCache>
                <c:formatCode>0.00</c:formatCode>
                <c:ptCount val="11"/>
                <c:pt idx="0">
                  <c:v>1.6999999999999999E-3</c:v>
                </c:pt>
                <c:pt idx="1">
                  <c:v>4.2630000000000003E-3</c:v>
                </c:pt>
                <c:pt idx="2">
                  <c:v>2.5400000000000002E-3</c:v>
                </c:pt>
                <c:pt idx="3">
                  <c:v>1.6050000000000001E-3</c:v>
                </c:pt>
                <c:pt idx="4">
                  <c:v>4.47E-3</c:v>
                </c:pt>
                <c:pt idx="5">
                  <c:v>1.285E-2</c:v>
                </c:pt>
                <c:pt idx="6">
                  <c:v>1.2784999999999999E-2</c:v>
                </c:pt>
                <c:pt idx="7">
                  <c:v>1.0945E-2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77-4877-BB7A-E52ED0AAD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8E-42EA-BF1A-11A7C6B91B09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08E-42EA-BF1A-11A7C6B91B0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08E-42EA-BF1A-11A7C6B91B0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08E-42EA-BF1A-11A7C6B91B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08E-42EA-BF1A-11A7C6B91B09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08E-42EA-BF1A-11A7C6B91B0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08E-42EA-BF1A-11A7C6B91B09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08E-42EA-BF1A-11A7C6B91B09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08E-42EA-BF1A-11A7C6B91B0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08E-42EA-BF1A-11A7C6B91B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(AT!$C$83:$C$84,AT!$C$88:$C$92,AT!$C$98)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(AT!$E$83:$E$84,AT!$E$88:$E$92,AT!$E$98)</c:f>
              <c:numCache>
                <c:formatCode>0%</c:formatCode>
                <c:ptCount val="8"/>
                <c:pt idx="0">
                  <c:v>0.21428571428571427</c:v>
                </c:pt>
                <c:pt idx="1">
                  <c:v>0.18571428571428572</c:v>
                </c:pt>
                <c:pt idx="2">
                  <c:v>1.4285714285714285E-2</c:v>
                </c:pt>
                <c:pt idx="3">
                  <c:v>1.4285714285714285E-2</c:v>
                </c:pt>
                <c:pt idx="4">
                  <c:v>4.2857142857142858E-2</c:v>
                </c:pt>
                <c:pt idx="5">
                  <c:v>8.5714285714285715E-2</c:v>
                </c:pt>
                <c:pt idx="6">
                  <c:v>0.41428571428571431</c:v>
                </c:pt>
                <c:pt idx="7">
                  <c:v>2.8571428571428571E-2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08E-42EA-BF1A-11A7C6B91B0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PT!$C$84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PT!$G$84:$Q$84</c:f>
              <c:numCache>
                <c:formatCode>0.00</c:formatCode>
                <c:ptCount val="11"/>
                <c:pt idx="0">
                  <c:v>0.330515</c:v>
                </c:pt>
                <c:pt idx="1">
                  <c:v>0.35766799999999999</c:v>
                </c:pt>
                <c:pt idx="2">
                  <c:v>0.41484100000000002</c:v>
                </c:pt>
                <c:pt idx="3">
                  <c:v>0.36432999999999999</c:v>
                </c:pt>
                <c:pt idx="4">
                  <c:v>0.38681499999999996</c:v>
                </c:pt>
                <c:pt idx="5">
                  <c:v>0.38658599999999999</c:v>
                </c:pt>
                <c:pt idx="6">
                  <c:v>0.63066500000000003</c:v>
                </c:pt>
                <c:pt idx="7">
                  <c:v>0.59460499999999994</c:v>
                </c:pt>
                <c:pt idx="8">
                  <c:v>0.54700700000000002</c:v>
                </c:pt>
                <c:pt idx="9">
                  <c:v>0.65051300000000001</c:v>
                </c:pt>
                <c:pt idx="10">
                  <c:v>0.65167200000000003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3-4A70-A3F8-0F4F849B60AA}"/>
            </c:ext>
          </c:extLst>
        </c:ser>
        <c:ser>
          <c:idx val="2"/>
          <c:order val="1"/>
          <c:tx>
            <c:strRef>
              <c:f>PT!$C$88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PT!$G$82:$Q$82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3-4A70-A3F8-0F4F849B60AA}"/>
            </c:ext>
          </c:extLst>
        </c:ser>
        <c:ser>
          <c:idx val="3"/>
          <c:order val="2"/>
          <c:tx>
            <c:strRef>
              <c:f>PT!$C$89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PT!$G$82:$Q$82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PT!$G$89:$Q$89</c:f>
              <c:numCache>
                <c:formatCode>0.00</c:formatCode>
                <c:ptCount val="11"/>
                <c:pt idx="0">
                  <c:v>1.1150000000000001E-3</c:v>
                </c:pt>
                <c:pt idx="1">
                  <c:v>2.555E-3</c:v>
                </c:pt>
                <c:pt idx="2">
                  <c:v>5.8999999999999998E-5</c:v>
                </c:pt>
                <c:pt idx="3">
                  <c:v>0</c:v>
                </c:pt>
                <c:pt idx="4">
                  <c:v>0</c:v>
                </c:pt>
                <c:pt idx="5">
                  <c:v>2.0999999999999999E-5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3-4A70-A3F8-0F4F849B60AA}"/>
            </c:ext>
          </c:extLst>
        </c:ser>
        <c:ser>
          <c:idx val="0"/>
          <c:order val="3"/>
          <c:tx>
            <c:strRef>
              <c:f>PT!$C$83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PT!$G$82:$Q$82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PT!$G$83:$Q$83</c:f>
              <c:numCache>
                <c:formatCode>0.00</c:formatCode>
                <c:ptCount val="11"/>
                <c:pt idx="0">
                  <c:v>7.5760000000000003E-3</c:v>
                </c:pt>
                <c:pt idx="1">
                  <c:v>7.6150000000000002E-3</c:v>
                </c:pt>
                <c:pt idx="2">
                  <c:v>7.8740000000000008E-3</c:v>
                </c:pt>
                <c:pt idx="3">
                  <c:v>0.26459500000000002</c:v>
                </c:pt>
                <c:pt idx="4">
                  <c:v>1.8033E-2</c:v>
                </c:pt>
                <c:pt idx="5">
                  <c:v>1.9702999999999998E-2</c:v>
                </c:pt>
                <c:pt idx="6">
                  <c:v>5.4900000000000001E-3</c:v>
                </c:pt>
                <c:pt idx="7">
                  <c:v>3.3800000000000002E-3</c:v>
                </c:pt>
                <c:pt idx="8">
                  <c:v>1.56E-4</c:v>
                </c:pt>
                <c:pt idx="9">
                  <c:v>4.35E-4</c:v>
                </c:pt>
                <c:pt idx="10">
                  <c:v>6.8300000000000001E-4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73-4A70-A3F8-0F4F849B60AA}"/>
            </c:ext>
          </c:extLst>
        </c:ser>
        <c:ser>
          <c:idx val="5"/>
          <c:order val="4"/>
          <c:tx>
            <c:strRef>
              <c:f>PT!$C$91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PT!$G$91:$Q$91</c:f>
              <c:numCache>
                <c:formatCode>0.00</c:formatCode>
                <c:ptCount val="11"/>
                <c:pt idx="0">
                  <c:v>5.0506999999999996E-2</c:v>
                </c:pt>
                <c:pt idx="1">
                  <c:v>8.8301000000000004E-2</c:v>
                </c:pt>
                <c:pt idx="2">
                  <c:v>0.11232299999999999</c:v>
                </c:pt>
                <c:pt idx="3">
                  <c:v>1.0156999999999999E-2</c:v>
                </c:pt>
                <c:pt idx="4">
                  <c:v>3.6420000000000003E-3</c:v>
                </c:pt>
                <c:pt idx="5">
                  <c:v>7.4819999999999991E-3</c:v>
                </c:pt>
                <c:pt idx="6">
                  <c:v>6.9460000000000008E-3</c:v>
                </c:pt>
                <c:pt idx="7">
                  <c:v>5.3639999999999998E-3</c:v>
                </c:pt>
                <c:pt idx="8">
                  <c:v>5.9000000000000003E-4</c:v>
                </c:pt>
                <c:pt idx="9">
                  <c:v>3.1700000000000001E-4</c:v>
                </c:pt>
                <c:pt idx="10">
                  <c:v>2.2000000000000001E-4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73-4A70-A3F8-0F4F849B60AA}"/>
            </c:ext>
          </c:extLst>
        </c:ser>
        <c:ser>
          <c:idx val="6"/>
          <c:order val="5"/>
          <c:tx>
            <c:strRef>
              <c:f>PT!$C$92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PT!$G$92:$Q$92</c:f>
              <c:numCache>
                <c:formatCode>0.00</c:formatCode>
                <c:ptCount val="11"/>
                <c:pt idx="0">
                  <c:v>0.23010899999999998</c:v>
                </c:pt>
                <c:pt idx="1">
                  <c:v>0.76829900000000007</c:v>
                </c:pt>
                <c:pt idx="2">
                  <c:v>1.00017</c:v>
                </c:pt>
                <c:pt idx="3">
                  <c:v>0.86321000000000003</c:v>
                </c:pt>
                <c:pt idx="4">
                  <c:v>0.98529800000000001</c:v>
                </c:pt>
                <c:pt idx="5">
                  <c:v>1.2057599999999999</c:v>
                </c:pt>
                <c:pt idx="6">
                  <c:v>1.050451</c:v>
                </c:pt>
                <c:pt idx="7">
                  <c:v>0.86223699999999992</c:v>
                </c:pt>
                <c:pt idx="8">
                  <c:v>1.095402</c:v>
                </c:pt>
                <c:pt idx="9">
                  <c:v>0.86319000000000001</c:v>
                </c:pt>
                <c:pt idx="10">
                  <c:v>0.80162200000000006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73-4A70-A3F8-0F4F849B60AA}"/>
            </c:ext>
          </c:extLst>
        </c:ser>
        <c:ser>
          <c:idx val="4"/>
          <c:order val="6"/>
          <c:tx>
            <c:strRef>
              <c:f>PT!$C$90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PT!$G$82:$Q$82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PT!$G$90:$Q$90</c:f>
              <c:numCache>
                <c:formatCode>0.00</c:formatCode>
                <c:ptCount val="11"/>
                <c:pt idx="0">
                  <c:v>8.7759999999999991E-3</c:v>
                </c:pt>
                <c:pt idx="1">
                  <c:v>1.5179999999999999E-2</c:v>
                </c:pt>
                <c:pt idx="2">
                  <c:v>1.4827E-2</c:v>
                </c:pt>
                <c:pt idx="3">
                  <c:v>0.129555</c:v>
                </c:pt>
                <c:pt idx="4">
                  <c:v>0.124681</c:v>
                </c:pt>
                <c:pt idx="5">
                  <c:v>0.11412900000000001</c:v>
                </c:pt>
                <c:pt idx="6">
                  <c:v>0.12535399999999999</c:v>
                </c:pt>
                <c:pt idx="7">
                  <c:v>0.170208</c:v>
                </c:pt>
                <c:pt idx="8">
                  <c:v>0.18318299999999998</c:v>
                </c:pt>
                <c:pt idx="9">
                  <c:v>0.15009400000000001</c:v>
                </c:pt>
                <c:pt idx="10">
                  <c:v>0.21855100000000002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73-4A70-A3F8-0F4F849B60AA}"/>
            </c:ext>
          </c:extLst>
        </c:ser>
        <c:ser>
          <c:idx val="7"/>
          <c:order val="7"/>
          <c:tx>
            <c:strRef>
              <c:f>PT!$C$98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PT!$G$98:$Q$98</c:f>
              <c:numCache>
                <c:formatCode>0.00</c:formatCode>
                <c:ptCount val="11"/>
                <c:pt idx="0">
                  <c:v>3.1999999999999999E-5</c:v>
                </c:pt>
                <c:pt idx="1">
                  <c:v>4.6E-5</c:v>
                </c:pt>
                <c:pt idx="2">
                  <c:v>1.92E-4</c:v>
                </c:pt>
                <c:pt idx="3">
                  <c:v>0</c:v>
                </c:pt>
                <c:pt idx="4">
                  <c:v>1.5999999999999999E-5</c:v>
                </c:pt>
                <c:pt idx="5">
                  <c:v>3.1399999999999999E-4</c:v>
                </c:pt>
                <c:pt idx="6">
                  <c:v>6.1600000000000001E-4</c:v>
                </c:pt>
                <c:pt idx="7">
                  <c:v>5.2800000000000004E-4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3-4A70-A3F8-0F4F849B6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PT!$C$268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PT!$G$246:$Q$246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PT!$G$268:$Q$268</c:f>
              <c:numCache>
                <c:formatCode>0.00</c:formatCode>
                <c:ptCount val="11"/>
                <c:pt idx="0">
                  <c:v>7.8726000000000004E-2</c:v>
                </c:pt>
                <c:pt idx="1">
                  <c:v>7.2271000000000002E-2</c:v>
                </c:pt>
                <c:pt idx="2">
                  <c:v>7.3554999999999995E-2</c:v>
                </c:pt>
                <c:pt idx="3">
                  <c:v>7.3096999999999995E-2</c:v>
                </c:pt>
                <c:pt idx="4">
                  <c:v>7.3938000000000004E-2</c:v>
                </c:pt>
                <c:pt idx="5">
                  <c:v>7.7133999999999994E-2</c:v>
                </c:pt>
                <c:pt idx="6">
                  <c:v>7.6879000000000003E-2</c:v>
                </c:pt>
                <c:pt idx="7">
                  <c:v>8.0680000000000002E-2</c:v>
                </c:pt>
                <c:pt idx="8">
                  <c:v>8.9230000000000004E-2</c:v>
                </c:pt>
                <c:pt idx="9">
                  <c:v>9.4336000000000003E-2</c:v>
                </c:pt>
                <c:pt idx="10">
                  <c:v>9.3336000000000002E-2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6-4A86-8A32-B4A384B2BF1D}"/>
            </c:ext>
          </c:extLst>
        </c:ser>
        <c:ser>
          <c:idx val="0"/>
          <c:order val="1"/>
          <c:tx>
            <c:strRef>
              <c:f>PT!$C$247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PT!$G$246:$Q$246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PT!$G$247:$Q$247</c:f>
              <c:numCache>
                <c:formatCode>0.00</c:formatCode>
                <c:ptCount val="11"/>
                <c:pt idx="0">
                  <c:v>0.37828899999999999</c:v>
                </c:pt>
                <c:pt idx="1">
                  <c:v>0.92453099999999999</c:v>
                </c:pt>
                <c:pt idx="2">
                  <c:v>1.1581429999999999</c:v>
                </c:pt>
                <c:pt idx="3">
                  <c:v>1.042613</c:v>
                </c:pt>
                <c:pt idx="4">
                  <c:v>1.1740109999999999</c:v>
                </c:pt>
                <c:pt idx="5">
                  <c:v>1.386431</c:v>
                </c:pt>
                <c:pt idx="6">
                  <c:v>1.4928240000000002</c:v>
                </c:pt>
                <c:pt idx="7">
                  <c:v>1.2283679999999999</c:v>
                </c:pt>
                <c:pt idx="8">
                  <c:v>1.4025699999999999</c:v>
                </c:pt>
                <c:pt idx="9">
                  <c:v>1.227131</c:v>
                </c:pt>
                <c:pt idx="10">
                  <c:v>1.1453329999999999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6-4A86-8A32-B4A384B2BF1D}"/>
            </c:ext>
          </c:extLst>
        </c:ser>
        <c:ser>
          <c:idx val="2"/>
          <c:order val="2"/>
          <c:tx>
            <c:strRef>
              <c:f>PT!$C$273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6-4A86-8A32-B4A384B2BF1D}"/>
            </c:ext>
          </c:extLst>
        </c:ser>
        <c:ser>
          <c:idx val="3"/>
          <c:order val="3"/>
          <c:tx>
            <c:strRef>
              <c:f>PT!$C$274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6-4A86-8A32-B4A384B2BF1D}"/>
            </c:ext>
          </c:extLst>
        </c:ser>
        <c:ser>
          <c:idx val="4"/>
          <c:order val="4"/>
          <c:tx>
            <c:strRef>
              <c:f>PT!$C$275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PT!$G$246:$Q$246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PT!$G$275:$Q$275</c:f>
              <c:numCache>
                <c:formatCode>0.00</c:formatCode>
                <c:ptCount val="11"/>
                <c:pt idx="0">
                  <c:v>1.8138999999999999E-2</c:v>
                </c:pt>
                <c:pt idx="1">
                  <c:v>2.2290999999999998E-2</c:v>
                </c:pt>
                <c:pt idx="2">
                  <c:v>1.7069999999999998E-2</c:v>
                </c:pt>
                <c:pt idx="3">
                  <c:v>7.4695999999999999E-2</c:v>
                </c:pt>
                <c:pt idx="4">
                  <c:v>0.10176499999999999</c:v>
                </c:pt>
                <c:pt idx="5">
                  <c:v>0.142565</c:v>
                </c:pt>
                <c:pt idx="6">
                  <c:v>0.14541999999999999</c:v>
                </c:pt>
                <c:pt idx="7">
                  <c:v>0.155387</c:v>
                </c:pt>
                <c:pt idx="8">
                  <c:v>0.18338499999999999</c:v>
                </c:pt>
                <c:pt idx="9">
                  <c:v>0.19722600000000001</c:v>
                </c:pt>
                <c:pt idx="10">
                  <c:v>0.18770100000000001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F6-4A86-8A32-B4A384B2BF1D}"/>
            </c:ext>
          </c:extLst>
        </c:ser>
        <c:ser>
          <c:idx val="5"/>
          <c:order val="5"/>
          <c:tx>
            <c:strRef>
              <c:f>PT!$C$281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PT!$G$246:$Q$246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PT!$G$281:$Q$281</c:f>
              <c:numCache>
                <c:formatCode>0.00</c:formatCode>
                <c:ptCount val="11"/>
                <c:pt idx="0">
                  <c:v>0.13602300000000001</c:v>
                </c:pt>
                <c:pt idx="1">
                  <c:v>0.18539999999999998</c:v>
                </c:pt>
                <c:pt idx="2">
                  <c:v>0.19905600000000001</c:v>
                </c:pt>
                <c:pt idx="3">
                  <c:v>8.5789999999999991E-2</c:v>
                </c:pt>
                <c:pt idx="4">
                  <c:v>8.2399E-2</c:v>
                </c:pt>
                <c:pt idx="5">
                  <c:v>8.1431000000000003E-2</c:v>
                </c:pt>
                <c:pt idx="6">
                  <c:v>7.8478000000000006E-2</c:v>
                </c:pt>
                <c:pt idx="7">
                  <c:v>9.1131999999999991E-2</c:v>
                </c:pt>
                <c:pt idx="8">
                  <c:v>9.2271000000000006E-2</c:v>
                </c:pt>
                <c:pt idx="9">
                  <c:v>0.12887799999999999</c:v>
                </c:pt>
                <c:pt idx="10">
                  <c:v>0.15537599999999999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F6-4A86-8A32-B4A384B2BF1D}"/>
            </c:ext>
          </c:extLst>
        </c:ser>
        <c:ser>
          <c:idx val="6"/>
          <c:order val="6"/>
          <c:tx>
            <c:strRef>
              <c:f>PT!$C$288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PT!$G$246:$Q$246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7.9999999999999996E-6</c:v>
                </c:pt>
                <c:pt idx="10">
                  <c:v>5.3000000000000001E-5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F6-4A86-8A32-B4A384B2BF1D}"/>
            </c:ext>
          </c:extLst>
        </c:ser>
        <c:ser>
          <c:idx val="7"/>
          <c:order val="7"/>
          <c:tx>
            <c:strRef>
              <c:f>PT!$C$289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PT!$G$246:$Q$246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7.7999999999999999E-5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F6-4A86-8A32-B4A384B2BF1D}"/>
            </c:ext>
          </c:extLst>
        </c:ser>
        <c:ser>
          <c:idx val="8"/>
          <c:order val="8"/>
          <c:tx>
            <c:strRef>
              <c:f>PT!$C$290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PT!$G$246:$Q$246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PT!$G$290:$Q$290</c:f>
              <c:numCache>
                <c:formatCode>0.00</c:formatCode>
                <c:ptCount val="11"/>
                <c:pt idx="0">
                  <c:v>1.126E-3</c:v>
                </c:pt>
                <c:pt idx="1">
                  <c:v>1.3664000000000001E-2</c:v>
                </c:pt>
                <c:pt idx="2">
                  <c:v>8.0199999999999994E-2</c:v>
                </c:pt>
                <c:pt idx="3">
                  <c:v>8.3818999999999991E-2</c:v>
                </c:pt>
                <c:pt idx="4">
                  <c:v>5.8640999999999999E-2</c:v>
                </c:pt>
                <c:pt idx="5">
                  <c:v>2.3658999999999999E-2</c:v>
                </c:pt>
                <c:pt idx="6">
                  <c:v>2.0666E-2</c:v>
                </c:pt>
                <c:pt idx="7">
                  <c:v>7.1177999999999991E-2</c:v>
                </c:pt>
                <c:pt idx="8">
                  <c:v>5.4830000000000004E-2</c:v>
                </c:pt>
                <c:pt idx="9">
                  <c:v>1.2810000000000002E-2</c:v>
                </c:pt>
                <c:pt idx="10">
                  <c:v>8.6719000000000004E-2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F6-4A86-8A32-B4A384B2BF1D}"/>
            </c:ext>
          </c:extLst>
        </c:ser>
        <c:ser>
          <c:idx val="9"/>
          <c:order val="9"/>
          <c:tx>
            <c:strRef>
              <c:f>PT!$C$293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PT!$G$246:$Q$246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1.47E-4</c:v>
                </c:pt>
                <c:pt idx="8">
                  <c:v>6.6000000000000005E-5</c:v>
                </c:pt>
                <c:pt idx="9">
                  <c:v>1.56E-4</c:v>
                </c:pt>
                <c:pt idx="10">
                  <c:v>3.4900000000000003E-4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F6-4A86-8A32-B4A384B2BF1D}"/>
            </c:ext>
          </c:extLst>
        </c:ser>
        <c:ser>
          <c:idx val="10"/>
          <c:order val="10"/>
          <c:tx>
            <c:strRef>
              <c:f>PT!$C$294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PT!$G$246:$Q$246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PT!$G$294:$Q$294</c:f>
              <c:numCache>
                <c:formatCode>0.00</c:formatCode>
                <c:ptCount val="11"/>
                <c:pt idx="0">
                  <c:v>1.6327000000000001E-2</c:v>
                </c:pt>
                <c:pt idx="1">
                  <c:v>2.1506999999999998E-2</c:v>
                </c:pt>
                <c:pt idx="2">
                  <c:v>2.2262000000000001E-2</c:v>
                </c:pt>
                <c:pt idx="3">
                  <c:v>0.27183200000000002</c:v>
                </c:pt>
                <c:pt idx="4">
                  <c:v>2.7730999999999999E-2</c:v>
                </c:pt>
                <c:pt idx="5">
                  <c:v>2.2775E-2</c:v>
                </c:pt>
                <c:pt idx="6">
                  <c:v>5.2550000000000001E-3</c:v>
                </c:pt>
                <c:pt idx="7">
                  <c:v>9.4299999999999991E-3</c:v>
                </c:pt>
                <c:pt idx="8">
                  <c:v>3.986E-3</c:v>
                </c:pt>
                <c:pt idx="9">
                  <c:v>3.9259999999999998E-3</c:v>
                </c:pt>
                <c:pt idx="10">
                  <c:v>3.8809999999999999E-3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F6-4A86-8A32-B4A384B2B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82-4AD9-BAE3-C48A6F0E8C97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82-4AD9-BAE3-C48A6F0E8C97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282-4AD9-BAE3-C48A6F0E8C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D24-4C58-A821-36028D4503E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D24-4C58-A821-36028D4503E7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282-4AD9-BAE3-C48A6F0E8C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282-4AD9-BAE3-C48A6F0E8C97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282-4AD9-BAE3-C48A6F0E8C97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282-4AD9-BAE3-C48A6F0E8C97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9282-4AD9-BAE3-C48A6F0E8C97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9282-4AD9-BAE3-C48A6F0E8C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282-4AD9-BAE3-C48A6F0E8C97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282-4AD9-BAE3-C48A6F0E8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(PT!$C$247,PT!$C$268,PT!$C$273:$C$275,PT!$C$274:$C$275,PT!$C$281,PT!$C$288:$C$290,PT!$C$293:$C$294)</c15:sqref>
                  </c15:fullRef>
                </c:ext>
              </c:extLst>
              <c:f>(PT!$C$247,PT!$C$268,PT!$C$273,PT!$C$274:$C$275,PT!$C$281,PT!$C$288:$C$290,PT!$C$293:$C$294)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(PT!$D$247,PT!$D$268,PT!$D$273:$D$275,PT!$D$274:$D$275,PT!$D$281,PT!$D$288:$D$290,PT!$D$293:$D$294)</c15:sqref>
                  </c15:fullRef>
                </c:ext>
              </c:extLst>
              <c:f>(PT!$D$247,PT!$D$268,PT!$D$273,PT!$D$274:$D$275,PT!$D$281,PT!$D$288:$D$290,PT!$D$293:$D$294)</c:f>
              <c:numCache>
                <c:formatCode>General</c:formatCode>
                <c:ptCount val="11"/>
                <c:pt idx="0">
                  <c:v>35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12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3</c:v>
                </c:pt>
                <c:pt idx="10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PT!$D$274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PT!$D$275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9282-4AD9-BAE3-C48A6F0E8C9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DA-47BF-9BD3-7D46D4C45F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DA-47BF-9BD3-7D46D4C45F26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DA-47BF-9BD3-7D46D4C45F2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DA-47BF-9BD3-7D46D4C45F2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EDA-47BF-9BD3-7D46D4C45F2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EDA-47BF-9BD3-7D46D4C45F26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EDA-47BF-9BD3-7D46D4C45F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RO!$C$16:$C$21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RO!$E$16:$E$21</c:f>
              <c:numCache>
                <c:formatCode>0%</c:formatCode>
                <c:ptCount val="6"/>
                <c:pt idx="0">
                  <c:v>0.42857142857142855</c:v>
                </c:pt>
                <c:pt idx="1">
                  <c:v>0.17142857142857143</c:v>
                </c:pt>
                <c:pt idx="2">
                  <c:v>5.7142857142857141E-2</c:v>
                </c:pt>
                <c:pt idx="3">
                  <c:v>0.2857142857142857</c:v>
                </c:pt>
                <c:pt idx="4">
                  <c:v>0</c:v>
                </c:pt>
                <c:pt idx="5">
                  <c:v>5.7142857142857141E-2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DA-47BF-9BD3-7D46D4C45F2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3-4956-B7A7-38C2E9B7B47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183-4956-B7A7-38C2E9B7B478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183-4956-B7A7-38C2E9B7B478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183-4956-B7A7-38C2E9B7B478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183-4956-B7A7-38C2E9B7B478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83-4956-B7A7-38C2E9B7B478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3-4956-B7A7-38C2E9B7B478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83-4956-B7A7-38C2E9B7B4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RO!$C$50:$C$54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RO!$E$50:$E$54</c:f>
              <c:numCache>
                <c:formatCode>0%</c:formatCode>
                <c:ptCount val="5"/>
                <c:pt idx="0">
                  <c:v>0.25714285714285712</c:v>
                </c:pt>
                <c:pt idx="1">
                  <c:v>0</c:v>
                </c:pt>
                <c:pt idx="2">
                  <c:v>0.48571428571428571</c:v>
                </c:pt>
                <c:pt idx="3">
                  <c:v>0.25714285714285712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83-4956-B7A7-38C2E9B7B47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6-4EC5-A704-5CBF4BEEDD57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686-4EC5-A704-5CBF4BEEDD5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686-4EC5-A704-5CBF4BEEDD5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6-4EC5-A704-5CBF4BEEDD57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686-4EC5-A704-5CBF4BEEDD57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686-4EC5-A704-5CBF4BEEDD57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686-4EC5-A704-5CBF4BEEDD57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686-4EC5-A704-5CBF4BEEDD57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686-4EC5-A704-5CBF4BEEDD57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686-4EC5-A704-5CBF4BEED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(RO!$C$83:$C$84,RO!$C$88:$C$92,RO!$C$98)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(RO!$E$83:$E$84,RO!$E$88:$E$92,RO!$E$98)</c:f>
              <c:numCache>
                <c:formatCode>0%</c:formatCode>
                <c:ptCount val="8"/>
                <c:pt idx="0">
                  <c:v>5.7142857142857141E-2</c:v>
                </c:pt>
                <c:pt idx="1">
                  <c:v>0.4</c:v>
                </c:pt>
                <c:pt idx="2">
                  <c:v>0.17142857142857143</c:v>
                </c:pt>
                <c:pt idx="3">
                  <c:v>2.8571428571428571E-2</c:v>
                </c:pt>
                <c:pt idx="4">
                  <c:v>0.14285714285714285</c:v>
                </c:pt>
                <c:pt idx="5">
                  <c:v>2.8571428571428571E-2</c:v>
                </c:pt>
                <c:pt idx="6">
                  <c:v>0.17142857142857143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686-4EC5-A704-5CBF4BEEDD5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RO!$C$16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RO!$G$15:$Q$15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RO!$G$16:$Q$16</c:f>
              <c:numCache>
                <c:formatCode>0.00</c:formatCode>
                <c:ptCount val="11"/>
                <c:pt idx="0">
                  <c:v>1.1721250000000001</c:v>
                </c:pt>
                <c:pt idx="1">
                  <c:v>0.74807699999999999</c:v>
                </c:pt>
                <c:pt idx="2">
                  <c:v>1.0295620000000001</c:v>
                </c:pt>
                <c:pt idx="3">
                  <c:v>1.097515</c:v>
                </c:pt>
                <c:pt idx="4">
                  <c:v>0.67493400000000003</c:v>
                </c:pt>
                <c:pt idx="5">
                  <c:v>0.63842200000000005</c:v>
                </c:pt>
                <c:pt idx="6">
                  <c:v>0.55229300000000003</c:v>
                </c:pt>
                <c:pt idx="7">
                  <c:v>0.53208200000000005</c:v>
                </c:pt>
                <c:pt idx="8">
                  <c:v>0.76517800000000002</c:v>
                </c:pt>
                <c:pt idx="9">
                  <c:v>0.66437599999999997</c:v>
                </c:pt>
                <c:pt idx="10">
                  <c:v>0.68290499999999998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5-4A45-876B-4FD9E404AA17}"/>
            </c:ext>
          </c:extLst>
        </c:ser>
        <c:ser>
          <c:idx val="1"/>
          <c:order val="1"/>
          <c:tx>
            <c:strRef>
              <c:f>RO!$C$17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RO!$G$15:$Q$15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RO!$G$17:$Q$17</c:f>
              <c:numCache>
                <c:formatCode>0.00</c:formatCode>
                <c:ptCount val="11"/>
                <c:pt idx="0">
                  <c:v>8.4689E-2</c:v>
                </c:pt>
                <c:pt idx="1">
                  <c:v>6.7419000000000007E-2</c:v>
                </c:pt>
                <c:pt idx="2">
                  <c:v>7.9255000000000006E-2</c:v>
                </c:pt>
                <c:pt idx="3">
                  <c:v>0.13738500000000001</c:v>
                </c:pt>
                <c:pt idx="4">
                  <c:v>0.150251</c:v>
                </c:pt>
                <c:pt idx="5">
                  <c:v>0.131497</c:v>
                </c:pt>
                <c:pt idx="6">
                  <c:v>0.13720199999999999</c:v>
                </c:pt>
                <c:pt idx="7">
                  <c:v>2.8785000000000002E-2</c:v>
                </c:pt>
                <c:pt idx="8">
                  <c:v>8.1975000000000006E-2</c:v>
                </c:pt>
                <c:pt idx="9">
                  <c:v>0.14043700000000001</c:v>
                </c:pt>
                <c:pt idx="10">
                  <c:v>1.7471E-2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5-4A45-876B-4FD9E404AA17}"/>
            </c:ext>
          </c:extLst>
        </c:ser>
        <c:ser>
          <c:idx val="2"/>
          <c:order val="2"/>
          <c:tx>
            <c:strRef>
              <c:f>RO!$C$18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RO!$G$15:$Q$15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2.8375000000000001E-2</c:v>
                </c:pt>
                <c:pt idx="3">
                  <c:v>5.0751999999999999E-2</c:v>
                </c:pt>
                <c:pt idx="4">
                  <c:v>6.9555000000000006E-2</c:v>
                </c:pt>
                <c:pt idx="5">
                  <c:v>9.7492999999999996E-2</c:v>
                </c:pt>
                <c:pt idx="6">
                  <c:v>5.6684999999999999E-2</c:v>
                </c:pt>
                <c:pt idx="7">
                  <c:v>1.8206E-2</c:v>
                </c:pt>
                <c:pt idx="8">
                  <c:v>6.4889000000000002E-2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C5-4A45-876B-4FD9E404AA17}"/>
            </c:ext>
          </c:extLst>
        </c:ser>
        <c:ser>
          <c:idx val="3"/>
          <c:order val="3"/>
          <c:tx>
            <c:strRef>
              <c:f>RO!$C$19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RO!$G$15:$Q$15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RO!$G$19:$Q$19</c:f>
              <c:numCache>
                <c:formatCode>0.00</c:formatCode>
                <c:ptCount val="11"/>
                <c:pt idx="0">
                  <c:v>0.21332100000000001</c:v>
                </c:pt>
                <c:pt idx="1">
                  <c:v>0.26408999999999999</c:v>
                </c:pt>
                <c:pt idx="2">
                  <c:v>0.181204</c:v>
                </c:pt>
                <c:pt idx="3">
                  <c:v>0.41776200000000002</c:v>
                </c:pt>
                <c:pt idx="4">
                  <c:v>0.64885999999999999</c:v>
                </c:pt>
                <c:pt idx="5">
                  <c:v>0.73424299999999998</c:v>
                </c:pt>
                <c:pt idx="6">
                  <c:v>0.69872199999999995</c:v>
                </c:pt>
                <c:pt idx="7">
                  <c:v>0.66317800000000005</c:v>
                </c:pt>
                <c:pt idx="8">
                  <c:v>0.675292</c:v>
                </c:pt>
                <c:pt idx="9">
                  <c:v>0.57482599999999995</c:v>
                </c:pt>
                <c:pt idx="10">
                  <c:v>0.52565399999999995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C5-4A45-876B-4FD9E404AA17}"/>
            </c:ext>
          </c:extLst>
        </c:ser>
        <c:ser>
          <c:idx val="4"/>
          <c:order val="4"/>
          <c:tx>
            <c:strRef>
              <c:f>RO!$C$20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RO!$G$15:$Q$15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RO!$G$20:$Q$20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C5-4A45-876B-4FD9E404AA17}"/>
            </c:ext>
          </c:extLst>
        </c:ser>
        <c:ser>
          <c:idx val="5"/>
          <c:order val="5"/>
          <c:tx>
            <c:strRef>
              <c:f>RO!$C$21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RO!$G$15:$Q$15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3.0065000000000001E-2</c:v>
                </c:pt>
                <c:pt idx="4">
                  <c:v>4.3027999999999997E-2</c:v>
                </c:pt>
                <c:pt idx="5">
                  <c:v>3.4727000000000001E-2</c:v>
                </c:pt>
                <c:pt idx="6">
                  <c:v>3.1713999999999999E-2</c:v>
                </c:pt>
                <c:pt idx="7">
                  <c:v>2.3557999999999999E-2</c:v>
                </c:pt>
                <c:pt idx="8">
                  <c:v>1.2814000000000001E-2</c:v>
                </c:pt>
                <c:pt idx="9">
                  <c:v>3.9664999999999999E-2</c:v>
                </c:pt>
                <c:pt idx="10">
                  <c:v>1.8270999999999999E-2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C5-4A45-876B-4FD9E404A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RO!$C$50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RO!$G$15:$Q$15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RO!$G$50:$Q$50</c:f>
              <c:numCache>
                <c:formatCode>0.00</c:formatCode>
                <c:ptCount val="11"/>
                <c:pt idx="0">
                  <c:v>0.11179799999999999</c:v>
                </c:pt>
                <c:pt idx="1">
                  <c:v>0.11385099999999999</c:v>
                </c:pt>
                <c:pt idx="2">
                  <c:v>0.156693</c:v>
                </c:pt>
                <c:pt idx="3">
                  <c:v>0.23824799999999999</c:v>
                </c:pt>
                <c:pt idx="4">
                  <c:v>0.16087799999999999</c:v>
                </c:pt>
                <c:pt idx="5">
                  <c:v>0.163019</c:v>
                </c:pt>
                <c:pt idx="6">
                  <c:v>0.139991</c:v>
                </c:pt>
                <c:pt idx="7">
                  <c:v>0.15649099999999999</c:v>
                </c:pt>
                <c:pt idx="8">
                  <c:v>0.24674599999999999</c:v>
                </c:pt>
                <c:pt idx="9">
                  <c:v>0.222327</c:v>
                </c:pt>
                <c:pt idx="10">
                  <c:v>0.221667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F-47FE-AAE2-5F64AE4E5573}"/>
            </c:ext>
          </c:extLst>
        </c:ser>
        <c:ser>
          <c:idx val="4"/>
          <c:order val="1"/>
          <c:tx>
            <c:strRef>
              <c:f>RO!$C$51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RO!$G$51:$Q$51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F-47FE-AAE2-5F64AE4E5573}"/>
            </c:ext>
          </c:extLst>
        </c:ser>
        <c:ser>
          <c:idx val="1"/>
          <c:order val="2"/>
          <c:tx>
            <c:strRef>
              <c:f>RO!$C$52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RO!$G$15:$Q$15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RO!$G$52:$Q$52</c:f>
              <c:numCache>
                <c:formatCode>0.00</c:formatCode>
                <c:ptCount val="11"/>
                <c:pt idx="0">
                  <c:v>0.53687399999999996</c:v>
                </c:pt>
                <c:pt idx="1">
                  <c:v>0.22930700000000001</c:v>
                </c:pt>
                <c:pt idx="2">
                  <c:v>0.42825800000000003</c:v>
                </c:pt>
                <c:pt idx="3">
                  <c:v>0.63051599999999997</c:v>
                </c:pt>
                <c:pt idx="4">
                  <c:v>0.377718</c:v>
                </c:pt>
                <c:pt idx="5">
                  <c:v>0.36391000000000001</c:v>
                </c:pt>
                <c:pt idx="6">
                  <c:v>0.268376</c:v>
                </c:pt>
                <c:pt idx="7">
                  <c:v>0.12048200000000001</c:v>
                </c:pt>
                <c:pt idx="8">
                  <c:v>0.19590099999999999</c:v>
                </c:pt>
                <c:pt idx="9">
                  <c:v>0.207959</c:v>
                </c:pt>
                <c:pt idx="10">
                  <c:v>5.2262000000000003E-2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AF-47FE-AAE2-5F64AE4E5573}"/>
            </c:ext>
          </c:extLst>
        </c:ser>
        <c:ser>
          <c:idx val="2"/>
          <c:order val="3"/>
          <c:tx>
            <c:strRef>
              <c:f>RO!$C$53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RO!$G$15:$Q$15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RO!$G$53:$Q$53</c:f>
              <c:numCache>
                <c:formatCode>0.00</c:formatCode>
                <c:ptCount val="11"/>
                <c:pt idx="0">
                  <c:v>0.82146300000000005</c:v>
                </c:pt>
                <c:pt idx="1">
                  <c:v>0.73642799999999997</c:v>
                </c:pt>
                <c:pt idx="2">
                  <c:v>0.73344500000000001</c:v>
                </c:pt>
                <c:pt idx="3">
                  <c:v>0.86471500000000001</c:v>
                </c:pt>
                <c:pt idx="4">
                  <c:v>1.0480320000000001</c:v>
                </c:pt>
                <c:pt idx="5">
                  <c:v>1.109453</c:v>
                </c:pt>
                <c:pt idx="6">
                  <c:v>1.068249</c:v>
                </c:pt>
                <c:pt idx="7">
                  <c:v>0.98883600000000005</c:v>
                </c:pt>
                <c:pt idx="8">
                  <c:v>1.1575009999999999</c:v>
                </c:pt>
                <c:pt idx="9">
                  <c:v>0.98901799999999995</c:v>
                </c:pt>
                <c:pt idx="10">
                  <c:v>0.97037200000000001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AF-47FE-AAE2-5F64AE4E5573}"/>
            </c:ext>
          </c:extLst>
        </c:ser>
        <c:ser>
          <c:idx val="3"/>
          <c:order val="4"/>
          <c:tx>
            <c:strRef>
              <c:f>RO!$C$54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RO!$G$15:$Q$15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RO!$G$54:$Q$54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AF-47FE-AAE2-5F64AE4E5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RO!$C$84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RO!$G$82:$Q$82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RO!$G$84:$Q$84</c:f>
              <c:numCache>
                <c:formatCode>0.00</c:formatCode>
                <c:ptCount val="11"/>
                <c:pt idx="0">
                  <c:v>1.2285509999999999</c:v>
                </c:pt>
                <c:pt idx="1">
                  <c:v>0.87713900000000011</c:v>
                </c:pt>
                <c:pt idx="2">
                  <c:v>0.99968599999999996</c:v>
                </c:pt>
                <c:pt idx="3">
                  <c:v>1.0503200000000001</c:v>
                </c:pt>
                <c:pt idx="4">
                  <c:v>0.89821400000000007</c:v>
                </c:pt>
                <c:pt idx="5">
                  <c:v>0.88497300000000001</c:v>
                </c:pt>
                <c:pt idx="6">
                  <c:v>0.756247</c:v>
                </c:pt>
                <c:pt idx="7">
                  <c:v>0.71706599999999998</c:v>
                </c:pt>
                <c:pt idx="8">
                  <c:v>0.94054899999999997</c:v>
                </c:pt>
                <c:pt idx="9">
                  <c:v>0.85602100000000003</c:v>
                </c:pt>
                <c:pt idx="10">
                  <c:v>0.82801100000000005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C-457D-8261-3065E5DEDA96}"/>
            </c:ext>
          </c:extLst>
        </c:ser>
        <c:ser>
          <c:idx val="2"/>
          <c:order val="1"/>
          <c:tx>
            <c:strRef>
              <c:f>RO!$C$88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RO!$G$82:$Q$82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RO!$G$88:$Q$88</c:f>
              <c:numCache>
                <c:formatCode>0.00</c:formatCode>
                <c:ptCount val="11"/>
                <c:pt idx="0">
                  <c:v>0.15407599999999999</c:v>
                </c:pt>
                <c:pt idx="1">
                  <c:v>0.112095</c:v>
                </c:pt>
                <c:pt idx="2">
                  <c:v>0.14902399999999999</c:v>
                </c:pt>
                <c:pt idx="3">
                  <c:v>0.16895499999999999</c:v>
                </c:pt>
                <c:pt idx="4">
                  <c:v>0.12756799999999999</c:v>
                </c:pt>
                <c:pt idx="5">
                  <c:v>0.135653</c:v>
                </c:pt>
                <c:pt idx="6">
                  <c:v>8.8703000000000004E-2</c:v>
                </c:pt>
                <c:pt idx="7">
                  <c:v>3.9616999999999999E-2</c:v>
                </c:pt>
                <c:pt idx="8">
                  <c:v>8.8445999999999997E-2</c:v>
                </c:pt>
                <c:pt idx="9">
                  <c:v>0.14569399999999999</c:v>
                </c:pt>
                <c:pt idx="10">
                  <c:v>2.0331999999999999E-2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C-457D-8261-3065E5DEDA96}"/>
            </c:ext>
          </c:extLst>
        </c:ser>
        <c:ser>
          <c:idx val="3"/>
          <c:order val="2"/>
          <c:tx>
            <c:strRef>
              <c:f>RO!$C$89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RO!$G$82:$Q$82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RO!$G$89:$Q$89</c:f>
              <c:numCache>
                <c:formatCode>0.00</c:formatCode>
                <c:ptCount val="11"/>
                <c:pt idx="0">
                  <c:v>0</c:v>
                </c:pt>
                <c:pt idx="1">
                  <c:v>5.5370000000000003E-3</c:v>
                </c:pt>
                <c:pt idx="2">
                  <c:v>2.4529999999999999E-3</c:v>
                </c:pt>
                <c:pt idx="3">
                  <c:v>7.6300000000000001E-4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1C-457D-8261-3065E5DEDA96}"/>
            </c:ext>
          </c:extLst>
        </c:ser>
        <c:ser>
          <c:idx val="0"/>
          <c:order val="3"/>
          <c:tx>
            <c:strRef>
              <c:f>RO!$C$83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RO!$G$82:$Q$82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RO!$G$83:$Q$83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4.2002999999999999E-2</c:v>
                </c:pt>
                <c:pt idx="4">
                  <c:v>0.11947099999999999</c:v>
                </c:pt>
                <c:pt idx="5">
                  <c:v>0.115788</c:v>
                </c:pt>
                <c:pt idx="6">
                  <c:v>0.11823400000000001</c:v>
                </c:pt>
                <c:pt idx="7">
                  <c:v>1.8206E-2</c:v>
                </c:pt>
                <c:pt idx="8">
                  <c:v>6.4889000000000002E-2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1C-457D-8261-3065E5DEDA96}"/>
            </c:ext>
          </c:extLst>
        </c:ser>
        <c:ser>
          <c:idx val="5"/>
          <c:order val="4"/>
          <c:tx>
            <c:strRef>
              <c:f>RO!$C$91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RO!$G$82:$Q$82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RO!$G$91:$Q$91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1C-457D-8261-3065E5DEDA96}"/>
            </c:ext>
          </c:extLst>
        </c:ser>
        <c:ser>
          <c:idx val="6"/>
          <c:order val="5"/>
          <c:tx>
            <c:strRef>
              <c:f>RO!$C$92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RO!$G$82:$Q$82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RO!$G$92:$Q$92</c:f>
              <c:numCache>
                <c:formatCode>0.00</c:formatCode>
                <c:ptCount val="11"/>
                <c:pt idx="0">
                  <c:v>1.3243E-2</c:v>
                </c:pt>
                <c:pt idx="1">
                  <c:v>2.2280999999999999E-2</c:v>
                </c:pt>
                <c:pt idx="2">
                  <c:v>6.8714999999999998E-2</c:v>
                </c:pt>
                <c:pt idx="3">
                  <c:v>0.176624</c:v>
                </c:pt>
                <c:pt idx="4">
                  <c:v>0.38313400000000003</c:v>
                </c:pt>
                <c:pt idx="5">
                  <c:v>0.443245</c:v>
                </c:pt>
                <c:pt idx="6">
                  <c:v>0.45857000000000003</c:v>
                </c:pt>
                <c:pt idx="7">
                  <c:v>0.43676700000000002</c:v>
                </c:pt>
                <c:pt idx="8">
                  <c:v>0.45884800000000003</c:v>
                </c:pt>
                <c:pt idx="9">
                  <c:v>0.38170999999999999</c:v>
                </c:pt>
                <c:pt idx="10">
                  <c:v>0.39418799999999998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1C-457D-8261-3065E5DEDA96}"/>
            </c:ext>
          </c:extLst>
        </c:ser>
        <c:ser>
          <c:idx val="4"/>
          <c:order val="6"/>
          <c:tx>
            <c:strRef>
              <c:f>RO!$C$90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RO!$G$82:$Q$82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RO!$G$90:$Q$90</c:f>
              <c:numCache>
                <c:formatCode>0.00</c:formatCode>
                <c:ptCount val="11"/>
                <c:pt idx="0">
                  <c:v>7.4264999999999998E-2</c:v>
                </c:pt>
                <c:pt idx="1">
                  <c:v>6.2534000000000006E-2</c:v>
                </c:pt>
                <c:pt idx="2">
                  <c:v>9.8517999999999994E-2</c:v>
                </c:pt>
                <c:pt idx="3">
                  <c:v>0.29481400000000002</c:v>
                </c:pt>
                <c:pt idx="4">
                  <c:v>5.8241000000000001E-2</c:v>
                </c:pt>
                <c:pt idx="5">
                  <c:v>5.6723000000000003E-2</c:v>
                </c:pt>
                <c:pt idx="6">
                  <c:v>5.4862000000000001E-2</c:v>
                </c:pt>
                <c:pt idx="7">
                  <c:v>5.4153E-2</c:v>
                </c:pt>
                <c:pt idx="8">
                  <c:v>4.7416E-2</c:v>
                </c:pt>
                <c:pt idx="9">
                  <c:v>3.5879000000000001E-2</c:v>
                </c:pt>
                <c:pt idx="10">
                  <c:v>1.7699999999999999E-3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1C-457D-8261-3065E5DEDA96}"/>
            </c:ext>
          </c:extLst>
        </c:ser>
        <c:ser>
          <c:idx val="7"/>
          <c:order val="7"/>
          <c:tx>
            <c:strRef>
              <c:f>RO!$C$98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RO!$G$82:$Q$82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1C-457D-8261-3065E5DED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RO!$C$268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RO!$G$246:$Q$246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RO!$G$268:$Q$268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1.1414000000000001E-2</c:v>
                </c:pt>
                <c:pt idx="3">
                  <c:v>0.118341</c:v>
                </c:pt>
                <c:pt idx="4">
                  <c:v>7.2855000000000003E-2</c:v>
                </c:pt>
                <c:pt idx="5">
                  <c:v>7.1065000000000003E-2</c:v>
                </c:pt>
                <c:pt idx="6">
                  <c:v>6.4316999999999999E-2</c:v>
                </c:pt>
                <c:pt idx="7">
                  <c:v>6.2694E-2</c:v>
                </c:pt>
                <c:pt idx="8">
                  <c:v>0.15771099999999999</c:v>
                </c:pt>
                <c:pt idx="9">
                  <c:v>0.12690599999999999</c:v>
                </c:pt>
                <c:pt idx="10">
                  <c:v>0.124907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C-4BE3-8C9A-ED7B4366EF8C}"/>
            </c:ext>
          </c:extLst>
        </c:ser>
        <c:ser>
          <c:idx val="0"/>
          <c:order val="1"/>
          <c:tx>
            <c:strRef>
              <c:f>RO!$C$247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RO!$G$246:$Q$246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RO!$G$247:$Q$247</c:f>
              <c:numCache>
                <c:formatCode>0.00</c:formatCode>
                <c:ptCount val="11"/>
                <c:pt idx="0">
                  <c:v>0.21332100000000001</c:v>
                </c:pt>
                <c:pt idx="1">
                  <c:v>0.26408999999999999</c:v>
                </c:pt>
                <c:pt idx="2">
                  <c:v>0.20957900000000002</c:v>
                </c:pt>
                <c:pt idx="3">
                  <c:v>0.49857899999999999</c:v>
                </c:pt>
                <c:pt idx="4">
                  <c:v>0.76144299999999998</c:v>
                </c:pt>
                <c:pt idx="5">
                  <c:v>0.86646299999999998</c:v>
                </c:pt>
                <c:pt idx="6">
                  <c:v>0.78712099999999996</c:v>
                </c:pt>
                <c:pt idx="7">
                  <c:v>0.70494199999999996</c:v>
                </c:pt>
                <c:pt idx="8">
                  <c:v>0.75299499999999997</c:v>
                </c:pt>
                <c:pt idx="9">
                  <c:v>0.61449100000000001</c:v>
                </c:pt>
                <c:pt idx="10">
                  <c:v>0.54392499999999999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C-4BE3-8C9A-ED7B4366EF8C}"/>
            </c:ext>
          </c:extLst>
        </c:ser>
        <c:ser>
          <c:idx val="2"/>
          <c:order val="2"/>
          <c:tx>
            <c:strRef>
              <c:f>RO!$C$273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RO!$G$246:$Q$246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DC-4BE3-8C9A-ED7B4366EF8C}"/>
            </c:ext>
          </c:extLst>
        </c:ser>
        <c:ser>
          <c:idx val="3"/>
          <c:order val="3"/>
          <c:tx>
            <c:strRef>
              <c:f>RO!$C$274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RO!$G$246:$Q$246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DC-4BE3-8C9A-ED7B4366EF8C}"/>
            </c:ext>
          </c:extLst>
        </c:ser>
        <c:ser>
          <c:idx val="4"/>
          <c:order val="4"/>
          <c:tx>
            <c:strRef>
              <c:f>RO!$C$275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RO!$G$246:$Q$246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RO!$G$275:$Q$275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4.2002999999999999E-2</c:v>
                </c:pt>
                <c:pt idx="4">
                  <c:v>0.11947099999999999</c:v>
                </c:pt>
                <c:pt idx="5">
                  <c:v>0.115788</c:v>
                </c:pt>
                <c:pt idx="6">
                  <c:v>0.112719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DC-4BE3-8C9A-ED7B4366EF8C}"/>
            </c:ext>
          </c:extLst>
        </c:ser>
        <c:ser>
          <c:idx val="5"/>
          <c:order val="5"/>
          <c:tx>
            <c:strRef>
              <c:f>RO!$C$281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RO!$G$246:$Q$246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RO!$G$281:$Q$281</c:f>
              <c:numCache>
                <c:formatCode>0.00</c:formatCode>
                <c:ptCount val="11"/>
                <c:pt idx="0">
                  <c:v>7.6052999999999996E-2</c:v>
                </c:pt>
                <c:pt idx="1">
                  <c:v>6.8174999999999999E-2</c:v>
                </c:pt>
                <c:pt idx="2">
                  <c:v>0.12861600000000001</c:v>
                </c:pt>
                <c:pt idx="3">
                  <c:v>0.29964499999999999</c:v>
                </c:pt>
                <c:pt idx="4">
                  <c:v>3.9663999999999998E-2</c:v>
                </c:pt>
                <c:pt idx="5">
                  <c:v>4.3990000000000001E-2</c:v>
                </c:pt>
                <c:pt idx="6">
                  <c:v>3.1126000000000001E-2</c:v>
                </c:pt>
                <c:pt idx="7">
                  <c:v>4.9110000000000001E-2</c:v>
                </c:pt>
                <c:pt idx="8">
                  <c:v>4.5148999999999995E-2</c:v>
                </c:pt>
                <c:pt idx="9">
                  <c:v>5.2117999999999998E-2</c:v>
                </c:pt>
                <c:pt idx="10">
                  <c:v>5.0763999999999997E-2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DC-4BE3-8C9A-ED7B4366EF8C}"/>
            </c:ext>
          </c:extLst>
        </c:ser>
        <c:ser>
          <c:idx val="6"/>
          <c:order val="6"/>
          <c:tx>
            <c:strRef>
              <c:f>RO!$C$288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RO!$G$246:$Q$246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DC-4BE3-8C9A-ED7B4366EF8C}"/>
            </c:ext>
          </c:extLst>
        </c:ser>
        <c:ser>
          <c:idx val="7"/>
          <c:order val="7"/>
          <c:tx>
            <c:strRef>
              <c:f>RO!$C$289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RO!$G$246:$Q$246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DC-4BE3-8C9A-ED7B4366EF8C}"/>
            </c:ext>
          </c:extLst>
        </c:ser>
        <c:ser>
          <c:idx val="8"/>
          <c:order val="8"/>
          <c:tx>
            <c:strRef>
              <c:f>RO!$C$290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RO!$G$246:$Q$246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RO!$G$290:$Q$290</c:f>
              <c:numCache>
                <c:formatCode>0.00</c:formatCode>
                <c:ptCount val="11"/>
                <c:pt idx="0">
                  <c:v>1.0910600000000001</c:v>
                </c:pt>
                <c:pt idx="1">
                  <c:v>0.72571999999999992</c:v>
                </c:pt>
                <c:pt idx="2">
                  <c:v>0.9426969999999999</c:v>
                </c:pt>
                <c:pt idx="3">
                  <c:v>0.7561500000000001</c:v>
                </c:pt>
                <c:pt idx="4">
                  <c:v>0.57744200000000001</c:v>
                </c:pt>
                <c:pt idx="5">
                  <c:v>0.52380599999999999</c:v>
                </c:pt>
                <c:pt idx="6">
                  <c:v>0.464283</c:v>
                </c:pt>
                <c:pt idx="7">
                  <c:v>0.43129400000000001</c:v>
                </c:pt>
                <c:pt idx="8">
                  <c:v>0.62880000000000003</c:v>
                </c:pt>
                <c:pt idx="9">
                  <c:v>0.61254900000000001</c:v>
                </c:pt>
                <c:pt idx="10">
                  <c:v>0.51253700000000002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DC-4BE3-8C9A-ED7B4366EF8C}"/>
            </c:ext>
          </c:extLst>
        </c:ser>
        <c:ser>
          <c:idx val="9"/>
          <c:order val="9"/>
          <c:tx>
            <c:strRef>
              <c:f>RO!$C$293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RO!$G$246:$Q$246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RO!$G$293:$Q$293</c:f>
              <c:numCache>
                <c:formatCode>0.00</c:formatCode>
                <c:ptCount val="11"/>
                <c:pt idx="0">
                  <c:v>6.084E-3</c:v>
                </c:pt>
                <c:pt idx="1">
                  <c:v>7.0080000000000003E-3</c:v>
                </c:pt>
                <c:pt idx="2">
                  <c:v>9.3159999999999996E-3</c:v>
                </c:pt>
                <c:pt idx="3">
                  <c:v>8.914E-3</c:v>
                </c:pt>
                <c:pt idx="4">
                  <c:v>8.1510000000000003E-3</c:v>
                </c:pt>
                <c:pt idx="5">
                  <c:v>8.2150000000000001E-3</c:v>
                </c:pt>
                <c:pt idx="6">
                  <c:v>8.5470000000000008E-3</c:v>
                </c:pt>
                <c:pt idx="7">
                  <c:v>8.3320000000000009E-3</c:v>
                </c:pt>
                <c:pt idx="8">
                  <c:v>8.0459999999999993E-3</c:v>
                </c:pt>
                <c:pt idx="9">
                  <c:v>7.561E-3</c:v>
                </c:pt>
                <c:pt idx="10">
                  <c:v>7.0930000000000003E-3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DC-4BE3-8C9A-ED7B4366EF8C}"/>
            </c:ext>
          </c:extLst>
        </c:ser>
        <c:ser>
          <c:idx val="10"/>
          <c:order val="10"/>
          <c:tx>
            <c:strRef>
              <c:f>RO!$C$294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RO!$G$246:$Q$246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RO!$G$294:$Q$294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DC-4BE3-8C9A-ED7B4366E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63-485D-9041-1A61F740383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63-485D-9041-1A61F7403837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63-485D-9041-1A61F7403837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0CC-4260-847F-5CCF5006633E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CB97-43BF-9D73-2EF0B74892A4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63-485D-9041-1A61F7403837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3-485D-9041-1A61F7403837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7-43BF-9D73-2EF0B7489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country!$C$48:$C$52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country!$E$48:$E$52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63-485D-9041-1A61F740383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AT!$C$16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AT!$G$16:$Q$16</c:f>
              <c:numCache>
                <c:formatCode>0.00</c:formatCode>
                <c:ptCount val="11"/>
                <c:pt idx="0">
                  <c:v>1.0377190000000001</c:v>
                </c:pt>
                <c:pt idx="1">
                  <c:v>1.028897</c:v>
                </c:pt>
                <c:pt idx="2">
                  <c:v>1.1471549999999999</c:v>
                </c:pt>
                <c:pt idx="3">
                  <c:v>1.087785</c:v>
                </c:pt>
                <c:pt idx="4">
                  <c:v>0.94366399999999995</c:v>
                </c:pt>
                <c:pt idx="5">
                  <c:v>0.85711999999999999</c:v>
                </c:pt>
                <c:pt idx="6">
                  <c:v>0.86359300000000006</c:v>
                </c:pt>
                <c:pt idx="7">
                  <c:v>0.82418400000000003</c:v>
                </c:pt>
                <c:pt idx="8">
                  <c:v>0.77531000000000005</c:v>
                </c:pt>
                <c:pt idx="9">
                  <c:v>0.74064600000000003</c:v>
                </c:pt>
                <c:pt idx="10">
                  <c:v>0.75184099999999998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E-4DE2-869C-E3BD4DD82CEF}"/>
            </c:ext>
          </c:extLst>
        </c:ser>
        <c:ser>
          <c:idx val="1"/>
          <c:order val="1"/>
          <c:tx>
            <c:strRef>
              <c:f>AT!$C$17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AT!$G$15:$Q$15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AT!$G$17:$Q$17</c:f>
              <c:numCache>
                <c:formatCode>0.00</c:formatCode>
                <c:ptCount val="11"/>
                <c:pt idx="0">
                  <c:v>1.0503450000000001</c:v>
                </c:pt>
                <c:pt idx="1">
                  <c:v>1.1374109999999999</c:v>
                </c:pt>
                <c:pt idx="2">
                  <c:v>1.3038160000000001</c:v>
                </c:pt>
                <c:pt idx="3">
                  <c:v>1.103027</c:v>
                </c:pt>
                <c:pt idx="4">
                  <c:v>1.028707</c:v>
                </c:pt>
                <c:pt idx="5">
                  <c:v>1.0015750000000001</c:v>
                </c:pt>
                <c:pt idx="6">
                  <c:v>0.95032399999999995</c:v>
                </c:pt>
                <c:pt idx="7">
                  <c:v>0.86375400000000002</c:v>
                </c:pt>
                <c:pt idx="8">
                  <c:v>0.79354499999999994</c:v>
                </c:pt>
                <c:pt idx="9">
                  <c:v>0.73810699999999996</c:v>
                </c:pt>
                <c:pt idx="10">
                  <c:v>0.700847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E-4DE2-869C-E3BD4DD82CEF}"/>
            </c:ext>
          </c:extLst>
        </c:ser>
        <c:ser>
          <c:idx val="2"/>
          <c:order val="2"/>
          <c:tx>
            <c:strRef>
              <c:f>AT!$C$18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AT!$G$15:$Q$15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AT!$G$18:$Q$18</c:f>
              <c:numCache>
                <c:formatCode>0.00</c:formatCode>
                <c:ptCount val="11"/>
                <c:pt idx="0">
                  <c:v>7.7706999999999998E-2</c:v>
                </c:pt>
                <c:pt idx="1">
                  <c:v>8.9232000000000006E-2</c:v>
                </c:pt>
                <c:pt idx="2">
                  <c:v>0.123973</c:v>
                </c:pt>
                <c:pt idx="3">
                  <c:v>4.4819999999999999E-2</c:v>
                </c:pt>
                <c:pt idx="4">
                  <c:v>6.4707000000000001E-2</c:v>
                </c:pt>
                <c:pt idx="5">
                  <c:v>6.2288999999999997E-2</c:v>
                </c:pt>
                <c:pt idx="6">
                  <c:v>2.9776E-2</c:v>
                </c:pt>
                <c:pt idx="7">
                  <c:v>4.5281000000000002E-2</c:v>
                </c:pt>
                <c:pt idx="8">
                  <c:v>5.4550000000000001E-2</c:v>
                </c:pt>
                <c:pt idx="9">
                  <c:v>7.7285999999999994E-2</c:v>
                </c:pt>
                <c:pt idx="10">
                  <c:v>2.8452000000000002E-2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FE-4DE2-869C-E3BD4DD82CEF}"/>
            </c:ext>
          </c:extLst>
        </c:ser>
        <c:ser>
          <c:idx val="3"/>
          <c:order val="3"/>
          <c:tx>
            <c:strRef>
              <c:f>AT!$C$19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AT!$G$15:$Q$15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AT!$G$19:$Q$19</c:f>
              <c:numCache>
                <c:formatCode>0.00</c:formatCode>
                <c:ptCount val="11"/>
                <c:pt idx="0">
                  <c:v>0.94189699999999998</c:v>
                </c:pt>
                <c:pt idx="1">
                  <c:v>0.88570300000000002</c:v>
                </c:pt>
                <c:pt idx="2">
                  <c:v>0.939411</c:v>
                </c:pt>
                <c:pt idx="3">
                  <c:v>0.89799799999999996</c:v>
                </c:pt>
                <c:pt idx="4">
                  <c:v>0.95943400000000001</c:v>
                </c:pt>
                <c:pt idx="5">
                  <c:v>1.0548930000000001</c:v>
                </c:pt>
                <c:pt idx="6">
                  <c:v>1.1581900000000001</c:v>
                </c:pt>
                <c:pt idx="7">
                  <c:v>1.2526919999999999</c:v>
                </c:pt>
                <c:pt idx="8">
                  <c:v>1.2367060000000001</c:v>
                </c:pt>
                <c:pt idx="9">
                  <c:v>1.3455630000000001</c:v>
                </c:pt>
                <c:pt idx="10">
                  <c:v>1.2412829999999999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FE-4DE2-869C-E3BD4DD82CEF}"/>
            </c:ext>
          </c:extLst>
        </c:ser>
        <c:ser>
          <c:idx val="4"/>
          <c:order val="4"/>
          <c:tx>
            <c:strRef>
              <c:f>AT!$C$20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AT!$G$15:$Q$15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AT!$G$20:$Q$20</c:f>
              <c:numCache>
                <c:formatCode>0.00</c:formatCode>
                <c:ptCount val="11"/>
                <c:pt idx="0">
                  <c:v>0.109683</c:v>
                </c:pt>
                <c:pt idx="1">
                  <c:v>0.137771</c:v>
                </c:pt>
                <c:pt idx="2">
                  <c:v>0.175016</c:v>
                </c:pt>
                <c:pt idx="3">
                  <c:v>0.164714</c:v>
                </c:pt>
                <c:pt idx="4">
                  <c:v>0.17180799999999999</c:v>
                </c:pt>
                <c:pt idx="5">
                  <c:v>0.17296</c:v>
                </c:pt>
                <c:pt idx="6">
                  <c:v>0.199048</c:v>
                </c:pt>
                <c:pt idx="7">
                  <c:v>0.18187800000000001</c:v>
                </c:pt>
                <c:pt idx="8">
                  <c:v>0.19009000000000001</c:v>
                </c:pt>
                <c:pt idx="9">
                  <c:v>0.18539</c:v>
                </c:pt>
                <c:pt idx="10">
                  <c:v>0.181675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FE-4DE2-869C-E3BD4DD82CEF}"/>
            </c:ext>
          </c:extLst>
        </c:ser>
        <c:ser>
          <c:idx val="5"/>
          <c:order val="5"/>
          <c:tx>
            <c:strRef>
              <c:f>AT!$C$21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AT!$G$15:$Q$15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FE-4DE2-869C-E3BD4DD82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2E-4498-B7EC-D5A772264A41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2E-4498-B7EC-D5A772264A41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B2E-4498-B7EC-D5A772264A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A30-49F0-9BB5-CAC6BB1EA99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A30-49F0-9BB5-CAC6BB1EA99C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B2E-4498-B7EC-D5A772264A4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B2E-4498-B7EC-D5A772264A41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B2E-4498-B7EC-D5A772264A41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B2E-4498-B7EC-D5A772264A41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BB2E-4498-B7EC-D5A772264A41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BB2E-4498-B7EC-D5A772264A4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B2E-4498-B7EC-D5A772264A4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B2E-4498-B7EC-D5A772264A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(RO!$C$247,RO!$C$268,RO!$C$273:$C$275,RO!$C$274:$C$275,RO!$C$281,RO!$C$288:$C$290,RO!$C$293:$C$294)</c15:sqref>
                  </c15:fullRef>
                </c:ext>
              </c:extLst>
              <c:f>(RO!$C$247,RO!$C$268,RO!$C$273,RO!$C$274:$C$275,RO!$C$281,RO!$C$288:$C$290,RO!$C$293:$C$294)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(RO!$D$247,RO!$D$268,RO!$D$273:$D$275,RO!$D$274:$D$275,RO!$D$281,RO!$D$288:$D$290,RO!$D$293:$D$294)</c15:sqref>
                  </c15:fullRef>
                </c:ext>
              </c:extLst>
              <c:f>(RO!$D$247,RO!$D$268,RO!$D$273,RO!$D$274:$D$275,RO!$D$281,RO!$D$288:$D$290,RO!$D$293:$D$294)</c:f>
              <c:numCache>
                <c:formatCode>General</c:formatCode>
                <c:ptCount val="11"/>
                <c:pt idx="0">
                  <c:v>14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11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RO!$D$274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RO!$D$275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BB2E-4498-B7EC-D5A772264A4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7B-4ED8-853D-ECFB78235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7B-4ED8-853D-ECFB78235229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47B-4ED8-853D-ECFB78235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47B-4ED8-853D-ECFB7823522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47B-4ED8-853D-ECFB782352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47B-4ED8-853D-ECFB78235229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47B-4ED8-853D-ECFB782352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SK!$C$16:$C$21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SK!$E$16:$E$21</c:f>
              <c:numCache>
                <c:formatCode>0%</c:formatCode>
                <c:ptCount val="6"/>
                <c:pt idx="0">
                  <c:v>0.43373493975903615</c:v>
                </c:pt>
                <c:pt idx="1">
                  <c:v>0.13253012048192772</c:v>
                </c:pt>
                <c:pt idx="2">
                  <c:v>4.8192771084337352E-2</c:v>
                </c:pt>
                <c:pt idx="3">
                  <c:v>0.12048192771084337</c:v>
                </c:pt>
                <c:pt idx="4">
                  <c:v>0.24096385542168675</c:v>
                </c:pt>
                <c:pt idx="5">
                  <c:v>2.4096385542168676E-2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7B-4ED8-853D-ECFB7823522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23-4E2F-83E8-41C8E3C97F9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923-4E2F-83E8-41C8E3C97F9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923-4E2F-83E8-41C8E3C97F92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923-4E2F-83E8-41C8E3C97F92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923-4E2F-83E8-41C8E3C97F92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23-4E2F-83E8-41C8E3C97F92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23-4E2F-83E8-41C8E3C97F92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23-4E2F-83E8-41C8E3C97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SK!$C$50:$C$54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SK!$E$50:$E$54</c:f>
              <c:numCache>
                <c:formatCode>0%</c:formatCode>
                <c:ptCount val="5"/>
                <c:pt idx="0">
                  <c:v>0.40963855421686746</c:v>
                </c:pt>
                <c:pt idx="1">
                  <c:v>0</c:v>
                </c:pt>
                <c:pt idx="2">
                  <c:v>0.31325301204819278</c:v>
                </c:pt>
                <c:pt idx="3">
                  <c:v>4.8192771084337352E-2</c:v>
                </c:pt>
                <c:pt idx="4">
                  <c:v>0.2289156626506024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23-4E2F-83E8-41C8E3C97F9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5E0-40CB-A06E-4E7393ED9BDB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5E0-40CB-A06E-4E7393ED9BD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5E0-40CB-A06E-4E7393ED9BD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5E0-40CB-A06E-4E7393ED9BDB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5E0-40CB-A06E-4E7393ED9BDB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5E0-40CB-A06E-4E7393ED9BD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5E0-40CB-A06E-4E7393ED9BDB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5E0-40CB-A06E-4E7393ED9BD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5E0-40CB-A06E-4E7393ED9BD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5E0-40CB-A06E-4E7393ED9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(SK!$C$83:$C$84,SK!$C$88:$C$92,SK!$C$98)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(SK!$E$83:$E$84,SK!$E$88:$E$92,SK!$E$98)</c:f>
              <c:numCache>
                <c:formatCode>0%</c:formatCode>
                <c:ptCount val="8"/>
                <c:pt idx="0">
                  <c:v>0.16867469879518071</c:v>
                </c:pt>
                <c:pt idx="1">
                  <c:v>0.39759036144578314</c:v>
                </c:pt>
                <c:pt idx="2">
                  <c:v>1.2048192771084338E-2</c:v>
                </c:pt>
                <c:pt idx="3">
                  <c:v>4.8192771084337352E-2</c:v>
                </c:pt>
                <c:pt idx="4">
                  <c:v>0.16867469879518071</c:v>
                </c:pt>
                <c:pt idx="5">
                  <c:v>6.0240963855421686E-2</c:v>
                </c:pt>
                <c:pt idx="6">
                  <c:v>0.12048192771084337</c:v>
                </c:pt>
                <c:pt idx="7">
                  <c:v>2.4096385542168676E-2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E0-40CB-A06E-4E7393ED9BD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SK!$C$16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SK!$G$16:$Q$16</c:f>
              <c:numCache>
                <c:formatCode>0.00</c:formatCode>
                <c:ptCount val="11"/>
                <c:pt idx="0">
                  <c:v>0.19237399999999999</c:v>
                </c:pt>
                <c:pt idx="1">
                  <c:v>0.23908599999999999</c:v>
                </c:pt>
                <c:pt idx="2">
                  <c:v>0.25777600000000001</c:v>
                </c:pt>
                <c:pt idx="3">
                  <c:v>0.23147999999999999</c:v>
                </c:pt>
                <c:pt idx="4">
                  <c:v>0.32660299999999998</c:v>
                </c:pt>
                <c:pt idx="5">
                  <c:v>0.32002900000000001</c:v>
                </c:pt>
                <c:pt idx="6">
                  <c:v>0.31921100000000002</c:v>
                </c:pt>
                <c:pt idx="7">
                  <c:v>0.33715899999999999</c:v>
                </c:pt>
                <c:pt idx="8">
                  <c:v>0.344559</c:v>
                </c:pt>
                <c:pt idx="9">
                  <c:v>0.36933199999999999</c:v>
                </c:pt>
                <c:pt idx="10">
                  <c:v>0.37065399999999998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5A-4FF7-8B94-7A4B0260F3E5}"/>
            </c:ext>
          </c:extLst>
        </c:ser>
        <c:ser>
          <c:idx val="1"/>
          <c:order val="1"/>
          <c:tx>
            <c:strRef>
              <c:f>SK!$C$17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SK!$G$17:$Q$17</c:f>
              <c:numCache>
                <c:formatCode>0.00</c:formatCode>
                <c:ptCount val="11"/>
                <c:pt idx="0">
                  <c:v>0.15060100000000001</c:v>
                </c:pt>
                <c:pt idx="1">
                  <c:v>0.25642500000000001</c:v>
                </c:pt>
                <c:pt idx="2">
                  <c:v>0.188026</c:v>
                </c:pt>
                <c:pt idx="3">
                  <c:v>0.22495499999999999</c:v>
                </c:pt>
                <c:pt idx="4">
                  <c:v>0.247729</c:v>
                </c:pt>
                <c:pt idx="5">
                  <c:v>0.25871300000000003</c:v>
                </c:pt>
                <c:pt idx="6">
                  <c:v>0.133465</c:v>
                </c:pt>
                <c:pt idx="7">
                  <c:v>0.20868800000000001</c:v>
                </c:pt>
                <c:pt idx="8">
                  <c:v>0.17876300000000001</c:v>
                </c:pt>
                <c:pt idx="9">
                  <c:v>0.14579500000000001</c:v>
                </c:pt>
                <c:pt idx="10">
                  <c:v>0.14737900000000001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5A-4FF7-8B94-7A4B0260F3E5}"/>
            </c:ext>
          </c:extLst>
        </c:ser>
        <c:ser>
          <c:idx val="2"/>
          <c:order val="2"/>
          <c:tx>
            <c:strRef>
              <c:f>SK!$C$18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SK!$G$15:$Q$15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SK!$G$18:$Q$18</c:f>
              <c:numCache>
                <c:formatCode>0.00</c:formatCode>
                <c:ptCount val="11"/>
                <c:pt idx="0">
                  <c:v>1.11E-4</c:v>
                </c:pt>
                <c:pt idx="1">
                  <c:v>2.34E-4</c:v>
                </c:pt>
                <c:pt idx="2">
                  <c:v>1.05E-4</c:v>
                </c:pt>
                <c:pt idx="3">
                  <c:v>5.3971999999999999E-2</c:v>
                </c:pt>
                <c:pt idx="4">
                  <c:v>7.3494000000000004E-2</c:v>
                </c:pt>
                <c:pt idx="5">
                  <c:v>6.0496000000000001E-2</c:v>
                </c:pt>
                <c:pt idx="6">
                  <c:v>7.2562000000000001E-2</c:v>
                </c:pt>
                <c:pt idx="7">
                  <c:v>6.9712999999999997E-2</c:v>
                </c:pt>
                <c:pt idx="8">
                  <c:v>8.5334999999999994E-2</c:v>
                </c:pt>
                <c:pt idx="9">
                  <c:v>7.3483000000000007E-2</c:v>
                </c:pt>
                <c:pt idx="10">
                  <c:v>0.133081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5A-4FF7-8B94-7A4B0260F3E5}"/>
            </c:ext>
          </c:extLst>
        </c:ser>
        <c:ser>
          <c:idx val="3"/>
          <c:order val="3"/>
          <c:tx>
            <c:strRef>
              <c:f>SK!$C$19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SK!$G$19:$Q$19</c:f>
              <c:numCache>
                <c:formatCode>0.00</c:formatCode>
                <c:ptCount val="11"/>
                <c:pt idx="0">
                  <c:v>5.5289999999999999E-2</c:v>
                </c:pt>
                <c:pt idx="1">
                  <c:v>7.1362999999999996E-2</c:v>
                </c:pt>
                <c:pt idx="2">
                  <c:v>0.141511</c:v>
                </c:pt>
                <c:pt idx="3">
                  <c:v>0.352377</c:v>
                </c:pt>
                <c:pt idx="4">
                  <c:v>0.36136800000000002</c:v>
                </c:pt>
                <c:pt idx="5">
                  <c:v>0.44883800000000001</c:v>
                </c:pt>
                <c:pt idx="6">
                  <c:v>0.50853999999999999</c:v>
                </c:pt>
                <c:pt idx="7">
                  <c:v>0.52298500000000003</c:v>
                </c:pt>
                <c:pt idx="8">
                  <c:v>0.57528299999999999</c:v>
                </c:pt>
                <c:pt idx="9">
                  <c:v>0.68117399999999995</c:v>
                </c:pt>
                <c:pt idx="10">
                  <c:v>0.74892400000000003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5A-4FF7-8B94-7A4B0260F3E5}"/>
            </c:ext>
          </c:extLst>
        </c:ser>
        <c:ser>
          <c:idx val="4"/>
          <c:order val="4"/>
          <c:tx>
            <c:strRef>
              <c:f>SK!$C$20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SK!$G$20:$Q$20</c:f>
              <c:numCache>
                <c:formatCode>0.00</c:formatCode>
                <c:ptCount val="11"/>
                <c:pt idx="0">
                  <c:v>1.7222000000000001E-2</c:v>
                </c:pt>
                <c:pt idx="1">
                  <c:v>1.9231999999999999E-2</c:v>
                </c:pt>
                <c:pt idx="2">
                  <c:v>2.0788000000000001E-2</c:v>
                </c:pt>
                <c:pt idx="3">
                  <c:v>3.7984999999999998E-2</c:v>
                </c:pt>
                <c:pt idx="4">
                  <c:v>3.6165000000000003E-2</c:v>
                </c:pt>
                <c:pt idx="5">
                  <c:v>3.0027999999999999E-2</c:v>
                </c:pt>
                <c:pt idx="6">
                  <c:v>2.9692E-2</c:v>
                </c:pt>
                <c:pt idx="7">
                  <c:v>3.8899999999999998E-3</c:v>
                </c:pt>
                <c:pt idx="8">
                  <c:v>2.7695000000000001E-2</c:v>
                </c:pt>
                <c:pt idx="9">
                  <c:v>2.6250000000000002E-3</c:v>
                </c:pt>
                <c:pt idx="10">
                  <c:v>4.8300000000000001E-3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5A-4FF7-8B94-7A4B0260F3E5}"/>
            </c:ext>
          </c:extLst>
        </c:ser>
        <c:ser>
          <c:idx val="5"/>
          <c:order val="5"/>
          <c:tx>
            <c:strRef>
              <c:f>SK!$C$21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SK!$G$21:$Q$21</c:f>
              <c:numCache>
                <c:formatCode>0.00</c:formatCode>
                <c:ptCount val="11"/>
                <c:pt idx="0">
                  <c:v>4.3839999999999999E-3</c:v>
                </c:pt>
                <c:pt idx="1">
                  <c:v>6.3070000000000001E-3</c:v>
                </c:pt>
                <c:pt idx="2">
                  <c:v>5.8630000000000002E-3</c:v>
                </c:pt>
                <c:pt idx="3">
                  <c:v>1.8749999999999999E-3</c:v>
                </c:pt>
                <c:pt idx="4">
                  <c:v>2.2390000000000001E-3</c:v>
                </c:pt>
                <c:pt idx="5">
                  <c:v>2.1779999999999998E-3</c:v>
                </c:pt>
                <c:pt idx="6">
                  <c:v>2.1329999999999999E-3</c:v>
                </c:pt>
                <c:pt idx="7">
                  <c:v>2.2160000000000001E-3</c:v>
                </c:pt>
                <c:pt idx="8">
                  <c:v>2.029E-3</c:v>
                </c:pt>
                <c:pt idx="9">
                  <c:v>2.2590000000000002E-3</c:v>
                </c:pt>
                <c:pt idx="10">
                  <c:v>8.1910000000000004E-3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5A-4FF7-8B94-7A4B0260F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SK!$C$50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SK!$G$50:$Q$50</c:f>
              <c:numCache>
                <c:formatCode>0.00</c:formatCode>
                <c:ptCount val="11"/>
                <c:pt idx="0">
                  <c:v>0.19279399999999999</c:v>
                </c:pt>
                <c:pt idx="1">
                  <c:v>0.24012</c:v>
                </c:pt>
                <c:pt idx="2">
                  <c:v>0.25990600000000003</c:v>
                </c:pt>
                <c:pt idx="3">
                  <c:v>0.23330200000000001</c:v>
                </c:pt>
                <c:pt idx="4">
                  <c:v>0.32615499999999997</c:v>
                </c:pt>
                <c:pt idx="5">
                  <c:v>0.32309500000000002</c:v>
                </c:pt>
                <c:pt idx="6">
                  <c:v>0.32001299999999999</c:v>
                </c:pt>
                <c:pt idx="7">
                  <c:v>0.329517</c:v>
                </c:pt>
                <c:pt idx="8">
                  <c:v>0.33963199999999999</c:v>
                </c:pt>
                <c:pt idx="9">
                  <c:v>0.35507899999999998</c:v>
                </c:pt>
                <c:pt idx="10">
                  <c:v>0.356715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0-4097-B24D-1886047230CB}"/>
            </c:ext>
          </c:extLst>
        </c:ser>
        <c:ser>
          <c:idx val="4"/>
          <c:order val="1"/>
          <c:tx>
            <c:strRef>
              <c:f>SK!$C$51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SK!$G$51:$Q$51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70-4097-B24D-1886047230CB}"/>
            </c:ext>
          </c:extLst>
        </c:ser>
        <c:ser>
          <c:idx val="1"/>
          <c:order val="2"/>
          <c:tx>
            <c:strRef>
              <c:f>SK!$C$52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SK!$G$52:$Q$52</c:f>
              <c:numCache>
                <c:formatCode>0.00</c:formatCode>
                <c:ptCount val="11"/>
                <c:pt idx="0">
                  <c:v>0.155281</c:v>
                </c:pt>
                <c:pt idx="1">
                  <c:v>0.26368900000000001</c:v>
                </c:pt>
                <c:pt idx="2">
                  <c:v>0.19417999999999999</c:v>
                </c:pt>
                <c:pt idx="3">
                  <c:v>0.28112999999999999</c:v>
                </c:pt>
                <c:pt idx="4">
                  <c:v>0.32456400000000002</c:v>
                </c:pt>
                <c:pt idx="5">
                  <c:v>0.32144</c:v>
                </c:pt>
                <c:pt idx="6">
                  <c:v>0.24382899999999999</c:v>
                </c:pt>
                <c:pt idx="7">
                  <c:v>0.33111299999999999</c:v>
                </c:pt>
                <c:pt idx="8">
                  <c:v>0.334845</c:v>
                </c:pt>
                <c:pt idx="9">
                  <c:v>0.328513</c:v>
                </c:pt>
                <c:pt idx="10">
                  <c:v>0.44428400000000001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70-4097-B24D-1886047230CB}"/>
            </c:ext>
          </c:extLst>
        </c:ser>
        <c:ser>
          <c:idx val="2"/>
          <c:order val="3"/>
          <c:tx>
            <c:strRef>
              <c:f>SK!$C$53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SK!$G$53:$Q$53</c:f>
              <c:numCache>
                <c:formatCode>0.00</c:formatCode>
                <c:ptCount val="11"/>
                <c:pt idx="0">
                  <c:v>5.4815999999999997E-2</c:v>
                </c:pt>
                <c:pt idx="1">
                  <c:v>6.9738999999999995E-2</c:v>
                </c:pt>
                <c:pt idx="2">
                  <c:v>0.13932700000000001</c:v>
                </c:pt>
                <c:pt idx="3">
                  <c:v>0.35035699999999997</c:v>
                </c:pt>
                <c:pt idx="4">
                  <c:v>0.360842</c:v>
                </c:pt>
                <c:pt idx="5">
                  <c:v>0.44571899999999998</c:v>
                </c:pt>
                <c:pt idx="6">
                  <c:v>0.47206900000000002</c:v>
                </c:pt>
                <c:pt idx="7">
                  <c:v>0.48013099999999997</c:v>
                </c:pt>
                <c:pt idx="8">
                  <c:v>0.51149199999999995</c:v>
                </c:pt>
                <c:pt idx="9">
                  <c:v>0.58845099999999995</c:v>
                </c:pt>
                <c:pt idx="10">
                  <c:v>0.60723000000000005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70-4097-B24D-1886047230CB}"/>
            </c:ext>
          </c:extLst>
        </c:ser>
        <c:ser>
          <c:idx val="3"/>
          <c:order val="4"/>
          <c:tx>
            <c:strRef>
              <c:f>SK!$C$54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SK!$G$54:$Q$54</c:f>
              <c:numCache>
                <c:formatCode>0.00</c:formatCode>
                <c:ptCount val="11"/>
                <c:pt idx="0">
                  <c:v>1.7090999999999999E-2</c:v>
                </c:pt>
                <c:pt idx="1">
                  <c:v>1.9099000000000001E-2</c:v>
                </c:pt>
                <c:pt idx="2">
                  <c:v>2.0656000000000001E-2</c:v>
                </c:pt>
                <c:pt idx="3">
                  <c:v>3.7855E-2</c:v>
                </c:pt>
                <c:pt idx="4">
                  <c:v>3.6037E-2</c:v>
                </c:pt>
                <c:pt idx="5">
                  <c:v>3.0027999999999999E-2</c:v>
                </c:pt>
                <c:pt idx="6">
                  <c:v>2.9692E-2</c:v>
                </c:pt>
                <c:pt idx="7">
                  <c:v>3.8899999999999998E-3</c:v>
                </c:pt>
                <c:pt idx="8">
                  <c:v>2.7695000000000001E-2</c:v>
                </c:pt>
                <c:pt idx="9">
                  <c:v>2.6250000000000002E-3</c:v>
                </c:pt>
                <c:pt idx="10">
                  <c:v>4.8300000000000001E-3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70-4097-B24D-188604723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SK!$C$84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SK!$G$84:$Q$84</c:f>
              <c:numCache>
                <c:formatCode>0.00</c:formatCode>
                <c:ptCount val="11"/>
                <c:pt idx="0">
                  <c:v>0.21243900000000002</c:v>
                </c:pt>
                <c:pt idx="1">
                  <c:v>0.28322600000000003</c:v>
                </c:pt>
                <c:pt idx="2">
                  <c:v>0.32273900000000005</c:v>
                </c:pt>
                <c:pt idx="3">
                  <c:v>0.33088299999999998</c:v>
                </c:pt>
                <c:pt idx="4">
                  <c:v>0.30115999999999998</c:v>
                </c:pt>
                <c:pt idx="5">
                  <c:v>0.33613800000000005</c:v>
                </c:pt>
                <c:pt idx="6">
                  <c:v>0.354713</c:v>
                </c:pt>
                <c:pt idx="7">
                  <c:v>0.33315299999999998</c:v>
                </c:pt>
                <c:pt idx="8">
                  <c:v>0.34185399999999999</c:v>
                </c:pt>
                <c:pt idx="9">
                  <c:v>0.39748000000000006</c:v>
                </c:pt>
                <c:pt idx="10">
                  <c:v>0.450235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4-482D-8E6C-428BAA10977D}"/>
            </c:ext>
          </c:extLst>
        </c:ser>
        <c:ser>
          <c:idx val="2"/>
          <c:order val="1"/>
          <c:tx>
            <c:strRef>
              <c:f>SK!$C$88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2.0000000000000001E-4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4-482D-8E6C-428BAA10977D}"/>
            </c:ext>
          </c:extLst>
        </c:ser>
        <c:ser>
          <c:idx val="3"/>
          <c:order val="2"/>
          <c:tx>
            <c:strRef>
              <c:f>SK!$C$89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SK!$G$89:$Q$89</c:f>
              <c:numCache>
                <c:formatCode>0.00</c:formatCode>
                <c:ptCount val="11"/>
                <c:pt idx="0">
                  <c:v>5.9389999999999998E-3</c:v>
                </c:pt>
                <c:pt idx="1">
                  <c:v>6.2049999999999996E-3</c:v>
                </c:pt>
                <c:pt idx="2">
                  <c:v>6.1149999999999998E-3</c:v>
                </c:pt>
                <c:pt idx="3">
                  <c:v>5.9125999999999998E-2</c:v>
                </c:pt>
                <c:pt idx="4">
                  <c:v>7.9688999999999996E-2</c:v>
                </c:pt>
                <c:pt idx="5">
                  <c:v>6.4183000000000004E-2</c:v>
                </c:pt>
                <c:pt idx="6">
                  <c:v>8.1272999999999998E-2</c:v>
                </c:pt>
                <c:pt idx="7">
                  <c:v>7.7104000000000006E-2</c:v>
                </c:pt>
                <c:pt idx="8">
                  <c:v>7.6498999999999998E-2</c:v>
                </c:pt>
                <c:pt idx="9">
                  <c:v>7.4962000000000001E-2</c:v>
                </c:pt>
                <c:pt idx="10">
                  <c:v>7.3366000000000001E-2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4-482D-8E6C-428BAA10977D}"/>
            </c:ext>
          </c:extLst>
        </c:ser>
        <c:ser>
          <c:idx val="0"/>
          <c:order val="3"/>
          <c:tx>
            <c:strRef>
              <c:f>SK!$C$83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SK!$G$83:$Q$83</c:f>
              <c:numCache>
                <c:formatCode>0.00</c:formatCode>
                <c:ptCount val="11"/>
                <c:pt idx="0">
                  <c:v>0.15480099999999999</c:v>
                </c:pt>
                <c:pt idx="1">
                  <c:v>0.26113199999999998</c:v>
                </c:pt>
                <c:pt idx="2">
                  <c:v>0.19295200000000001</c:v>
                </c:pt>
                <c:pt idx="3">
                  <c:v>0.22921</c:v>
                </c:pt>
                <c:pt idx="4">
                  <c:v>0.25289</c:v>
                </c:pt>
                <c:pt idx="5">
                  <c:v>0.26656999999999997</c:v>
                </c:pt>
                <c:pt idx="6">
                  <c:v>0.13914199999999999</c:v>
                </c:pt>
                <c:pt idx="7">
                  <c:v>0.21432899999999999</c:v>
                </c:pt>
                <c:pt idx="8">
                  <c:v>0.226156</c:v>
                </c:pt>
                <c:pt idx="9">
                  <c:v>0.20377100000000001</c:v>
                </c:pt>
                <c:pt idx="10">
                  <c:v>0.31711600000000001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4-482D-8E6C-428BAA10977D}"/>
            </c:ext>
          </c:extLst>
        </c:ser>
        <c:ser>
          <c:idx val="5"/>
          <c:order val="4"/>
          <c:tx>
            <c:strRef>
              <c:f>SK!$C$91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SK!$G$91:$Q$91</c:f>
              <c:numCache>
                <c:formatCode>0.00</c:formatCode>
                <c:ptCount val="11"/>
                <c:pt idx="0">
                  <c:v>1.3349999999999998E-3</c:v>
                </c:pt>
                <c:pt idx="1">
                  <c:v>1.7769999999999999E-3</c:v>
                </c:pt>
                <c:pt idx="2">
                  <c:v>2.1229999999999999E-3</c:v>
                </c:pt>
                <c:pt idx="3">
                  <c:v>1.4062E-2</c:v>
                </c:pt>
                <c:pt idx="4">
                  <c:v>1.2932000000000001E-2</c:v>
                </c:pt>
                <c:pt idx="5">
                  <c:v>3.4220000000000001E-3</c:v>
                </c:pt>
                <c:pt idx="6">
                  <c:v>5.3022E-2</c:v>
                </c:pt>
                <c:pt idx="7">
                  <c:v>3.6500999999999999E-2</c:v>
                </c:pt>
                <c:pt idx="8">
                  <c:v>5.0948E-2</c:v>
                </c:pt>
                <c:pt idx="9">
                  <c:v>3.5630000000000002E-2</c:v>
                </c:pt>
                <c:pt idx="10">
                  <c:v>3.5027000000000003E-2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54-482D-8E6C-428BAA10977D}"/>
            </c:ext>
          </c:extLst>
        </c:ser>
        <c:ser>
          <c:idx val="6"/>
          <c:order val="5"/>
          <c:tx>
            <c:strRef>
              <c:f>SK!$C$92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SK!$G$92:$Q$92</c:f>
              <c:numCache>
                <c:formatCode>0.00</c:formatCode>
                <c:ptCount val="11"/>
                <c:pt idx="0">
                  <c:v>8.4480000000000006E-3</c:v>
                </c:pt>
                <c:pt idx="1">
                  <c:v>7.9350000000000011E-3</c:v>
                </c:pt>
                <c:pt idx="2">
                  <c:v>4.2269000000000001E-2</c:v>
                </c:pt>
                <c:pt idx="3">
                  <c:v>0.21573999999999999</c:v>
                </c:pt>
                <c:pt idx="4">
                  <c:v>0.28629500000000002</c:v>
                </c:pt>
                <c:pt idx="5">
                  <c:v>0.32474199999999998</c:v>
                </c:pt>
                <c:pt idx="6">
                  <c:v>0.30841099999999999</c:v>
                </c:pt>
                <c:pt idx="7">
                  <c:v>0.35053799999999996</c:v>
                </c:pt>
                <c:pt idx="8">
                  <c:v>0.38227699999999998</c:v>
                </c:pt>
                <c:pt idx="9">
                  <c:v>0.41029999999999994</c:v>
                </c:pt>
                <c:pt idx="10">
                  <c:v>0.39138399999999995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4-482D-8E6C-428BAA10977D}"/>
            </c:ext>
          </c:extLst>
        </c:ser>
        <c:ser>
          <c:idx val="4"/>
          <c:order val="6"/>
          <c:tx>
            <c:strRef>
              <c:f>SK!$C$90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SK!$G$90:$Q$90</c:f>
              <c:numCache>
                <c:formatCode>0.00</c:formatCode>
                <c:ptCount val="11"/>
                <c:pt idx="0">
                  <c:v>3.6957999999999998E-2</c:v>
                </c:pt>
                <c:pt idx="1">
                  <c:v>3.2259999999999997E-2</c:v>
                </c:pt>
                <c:pt idx="2">
                  <c:v>4.7760999999999998E-2</c:v>
                </c:pt>
                <c:pt idx="3">
                  <c:v>5.3622999999999997E-2</c:v>
                </c:pt>
                <c:pt idx="4">
                  <c:v>0.114632</c:v>
                </c:pt>
                <c:pt idx="5">
                  <c:v>0.12514500000000001</c:v>
                </c:pt>
                <c:pt idx="6">
                  <c:v>0.12904199999999999</c:v>
                </c:pt>
                <c:pt idx="7">
                  <c:v>0.13300800000000002</c:v>
                </c:pt>
                <c:pt idx="8">
                  <c:v>0.13587399999999999</c:v>
                </c:pt>
                <c:pt idx="9">
                  <c:v>0.15251500000000001</c:v>
                </c:pt>
                <c:pt idx="10">
                  <c:v>0.145651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54-482D-8E6C-428BAA10977D}"/>
            </c:ext>
          </c:extLst>
        </c:ser>
        <c:ser>
          <c:idx val="7"/>
          <c:order val="7"/>
          <c:tx>
            <c:strRef>
              <c:f>SK!$C$98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SK!$G$98:$Q$98</c:f>
              <c:numCache>
                <c:formatCode>0.00</c:formatCode>
                <c:ptCount val="11"/>
                <c:pt idx="0">
                  <c:v>6.2000000000000003E-5</c:v>
                </c:pt>
                <c:pt idx="1">
                  <c:v>1.12E-4</c:v>
                </c:pt>
                <c:pt idx="2">
                  <c:v>1.1E-4</c:v>
                </c:pt>
                <c:pt idx="3">
                  <c:v>0</c:v>
                </c:pt>
                <c:pt idx="4">
                  <c:v>0</c:v>
                </c:pt>
                <c:pt idx="5">
                  <c:v>8.2000000000000001E-5</c:v>
                </c:pt>
                <c:pt idx="6">
                  <c:v>0</c:v>
                </c:pt>
                <c:pt idx="7">
                  <c:v>1.8E-5</c:v>
                </c:pt>
                <c:pt idx="8">
                  <c:v>5.5999999999999999E-5</c:v>
                </c:pt>
                <c:pt idx="9">
                  <c:v>1.0000000000000001E-5</c:v>
                </c:pt>
                <c:pt idx="10">
                  <c:v>8.0000000000000007E-5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54-482D-8E6C-428BAA109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SK!$C$268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SK!$G$268:$Q$268</c:f>
              <c:numCache>
                <c:formatCode>0.00</c:formatCode>
                <c:ptCount val="11"/>
                <c:pt idx="0">
                  <c:v>5.2627E-2</c:v>
                </c:pt>
                <c:pt idx="1">
                  <c:v>4.8140000000000002E-2</c:v>
                </c:pt>
                <c:pt idx="2">
                  <c:v>2.7737000000000001E-2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3.5668999999999999E-2</c:v>
                </c:pt>
                <c:pt idx="7">
                  <c:v>3.5726000000000001E-2</c:v>
                </c:pt>
                <c:pt idx="8">
                  <c:v>3.5895999999999997E-2</c:v>
                </c:pt>
                <c:pt idx="9">
                  <c:v>3.5458000000000003E-2</c:v>
                </c:pt>
                <c:pt idx="10">
                  <c:v>3.4583000000000003E-2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D-4176-8A5C-2445AC7B2DC2}"/>
            </c:ext>
          </c:extLst>
        </c:ser>
        <c:ser>
          <c:idx val="0"/>
          <c:order val="1"/>
          <c:tx>
            <c:strRef>
              <c:f>SK!$C$247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SK!$G$247:$Q$247</c:f>
              <c:numCache>
                <c:formatCode>0.00</c:formatCode>
                <c:ptCount val="11"/>
                <c:pt idx="0">
                  <c:v>0.101419</c:v>
                </c:pt>
                <c:pt idx="1">
                  <c:v>0.13859700000000003</c:v>
                </c:pt>
                <c:pt idx="2">
                  <c:v>0.20707499999999998</c:v>
                </c:pt>
                <c:pt idx="3">
                  <c:v>0.48927700000000002</c:v>
                </c:pt>
                <c:pt idx="4">
                  <c:v>0.52207400000000004</c:v>
                </c:pt>
                <c:pt idx="5">
                  <c:v>0.58776399999999995</c:v>
                </c:pt>
                <c:pt idx="6">
                  <c:v>0.61213899999999999</c:v>
                </c:pt>
                <c:pt idx="7">
                  <c:v>0.59414900000000004</c:v>
                </c:pt>
                <c:pt idx="8">
                  <c:v>0.66453299999999993</c:v>
                </c:pt>
                <c:pt idx="9">
                  <c:v>0.70124600000000015</c:v>
                </c:pt>
                <c:pt idx="10">
                  <c:v>0.79516200000000004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ED-4176-8A5C-2445AC7B2DC2}"/>
            </c:ext>
          </c:extLst>
        </c:ser>
        <c:ser>
          <c:idx val="2"/>
          <c:order val="2"/>
          <c:tx>
            <c:strRef>
              <c:f>SK!$C$273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ED-4176-8A5C-2445AC7B2DC2}"/>
            </c:ext>
          </c:extLst>
        </c:ser>
        <c:ser>
          <c:idx val="3"/>
          <c:order val="3"/>
          <c:tx>
            <c:strRef>
              <c:f>SK!$C$274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ED-4176-8A5C-2445AC7B2DC2}"/>
            </c:ext>
          </c:extLst>
        </c:ser>
        <c:ser>
          <c:idx val="4"/>
          <c:order val="4"/>
          <c:tx>
            <c:strRef>
              <c:f>SK!$C$275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SK!$G$275:$Q$275</c:f>
              <c:numCache>
                <c:formatCode>0.00</c:formatCode>
                <c:ptCount val="11"/>
                <c:pt idx="0">
                  <c:v>3.4889999999999997E-2</c:v>
                </c:pt>
                <c:pt idx="1">
                  <c:v>2.8558E-2</c:v>
                </c:pt>
                <c:pt idx="2">
                  <c:v>3.8703000000000001E-2</c:v>
                </c:pt>
                <c:pt idx="3">
                  <c:v>3.8691000000000003E-2</c:v>
                </c:pt>
                <c:pt idx="4">
                  <c:v>9.7211000000000006E-2</c:v>
                </c:pt>
                <c:pt idx="5">
                  <c:v>0.112124</c:v>
                </c:pt>
                <c:pt idx="6">
                  <c:v>0.123463</c:v>
                </c:pt>
                <c:pt idx="7">
                  <c:v>0.126083</c:v>
                </c:pt>
                <c:pt idx="8">
                  <c:v>0.128965</c:v>
                </c:pt>
                <c:pt idx="9">
                  <c:v>0.155724</c:v>
                </c:pt>
                <c:pt idx="10">
                  <c:v>0.14774799999999999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ED-4176-8A5C-2445AC7B2DC2}"/>
            </c:ext>
          </c:extLst>
        </c:ser>
        <c:ser>
          <c:idx val="5"/>
          <c:order val="5"/>
          <c:tx>
            <c:strRef>
              <c:f>SK!$C$281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SK!$G$281:$Q$281</c:f>
              <c:numCache>
                <c:formatCode>0.00</c:formatCode>
                <c:ptCount val="11"/>
                <c:pt idx="0">
                  <c:v>4.1585999999999998E-2</c:v>
                </c:pt>
                <c:pt idx="1">
                  <c:v>4.5117999999999998E-2</c:v>
                </c:pt>
                <c:pt idx="2">
                  <c:v>4.6130999999999998E-2</c:v>
                </c:pt>
                <c:pt idx="3">
                  <c:v>6.7946999999999994E-2</c:v>
                </c:pt>
                <c:pt idx="4">
                  <c:v>6.0492000000000004E-2</c:v>
                </c:pt>
                <c:pt idx="5">
                  <c:v>5.9979999999999999E-2</c:v>
                </c:pt>
                <c:pt idx="6">
                  <c:v>6.1953000000000001E-2</c:v>
                </c:pt>
                <c:pt idx="7">
                  <c:v>6.5241999999999994E-2</c:v>
                </c:pt>
                <c:pt idx="8">
                  <c:v>6.8726999999999996E-2</c:v>
                </c:pt>
                <c:pt idx="9">
                  <c:v>7.0512000000000005E-2</c:v>
                </c:pt>
                <c:pt idx="10">
                  <c:v>7.2612999999999997E-2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D-4176-8A5C-2445AC7B2DC2}"/>
            </c:ext>
          </c:extLst>
        </c:ser>
        <c:ser>
          <c:idx val="6"/>
          <c:order val="6"/>
          <c:tx>
            <c:strRef>
              <c:f>SK!$C$288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ED-4176-8A5C-2445AC7B2DC2}"/>
            </c:ext>
          </c:extLst>
        </c:ser>
        <c:ser>
          <c:idx val="7"/>
          <c:order val="7"/>
          <c:tx>
            <c:strRef>
              <c:f>SK!$C$289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4.3000000000000002E-5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ED-4176-8A5C-2445AC7B2DC2}"/>
            </c:ext>
          </c:extLst>
        </c:ser>
        <c:ser>
          <c:idx val="8"/>
          <c:order val="8"/>
          <c:tx>
            <c:strRef>
              <c:f>SK!$C$290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SK!$G$290:$Q$290</c:f>
              <c:numCache>
                <c:formatCode>0.00</c:formatCode>
                <c:ptCount val="11"/>
                <c:pt idx="0">
                  <c:v>7.7679999999999997E-3</c:v>
                </c:pt>
                <c:pt idx="1">
                  <c:v>0.120781</c:v>
                </c:pt>
                <c:pt idx="2">
                  <c:v>6.7502000000000006E-2</c:v>
                </c:pt>
                <c:pt idx="3">
                  <c:v>0.100594</c:v>
                </c:pt>
                <c:pt idx="4">
                  <c:v>0.124127</c:v>
                </c:pt>
                <c:pt idx="5">
                  <c:v>0.13428899999999999</c:v>
                </c:pt>
                <c:pt idx="6">
                  <c:v>0.13575400000000001</c:v>
                </c:pt>
                <c:pt idx="7">
                  <c:v>0.23857100000000001</c:v>
                </c:pt>
                <c:pt idx="8">
                  <c:v>0.19867399999999999</c:v>
                </c:pt>
                <c:pt idx="9">
                  <c:v>0.17471400000000001</c:v>
                </c:pt>
                <c:pt idx="10">
                  <c:v>0.17149300000000001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ED-4176-8A5C-2445AC7B2DC2}"/>
            </c:ext>
          </c:extLst>
        </c:ser>
        <c:ser>
          <c:idx val="9"/>
          <c:order val="9"/>
          <c:tx>
            <c:strRef>
              <c:f>SK!$C$293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SK!$G$293:$Q$293</c:f>
              <c:numCache>
                <c:formatCode>0.00</c:formatCode>
                <c:ptCount val="11"/>
                <c:pt idx="0">
                  <c:v>1.0009999999999999E-3</c:v>
                </c:pt>
                <c:pt idx="1">
                  <c:v>1.013E-3</c:v>
                </c:pt>
                <c:pt idx="2">
                  <c:v>1.008E-3</c:v>
                </c:pt>
                <c:pt idx="3">
                  <c:v>3.836E-3</c:v>
                </c:pt>
                <c:pt idx="4">
                  <c:v>2.8080000000000002E-3</c:v>
                </c:pt>
                <c:pt idx="5">
                  <c:v>2.794E-3</c:v>
                </c:pt>
                <c:pt idx="6">
                  <c:v>1.8363999999999998E-2</c:v>
                </c:pt>
                <c:pt idx="7">
                  <c:v>3.2230000000000002E-3</c:v>
                </c:pt>
                <c:pt idx="8">
                  <c:v>1.6131E-2</c:v>
                </c:pt>
                <c:pt idx="9">
                  <c:v>1.0699E-2</c:v>
                </c:pt>
                <c:pt idx="10">
                  <c:v>1.4014E-2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ED-4176-8A5C-2445AC7B2DC2}"/>
            </c:ext>
          </c:extLst>
        </c:ser>
        <c:ser>
          <c:idx val="10"/>
          <c:order val="10"/>
          <c:tx>
            <c:strRef>
              <c:f>SK!$C$294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SK!$G$294:$Q$294</c:f>
              <c:numCache>
                <c:formatCode>0.00</c:formatCode>
                <c:ptCount val="11"/>
                <c:pt idx="0">
                  <c:v>0.18069099999999999</c:v>
                </c:pt>
                <c:pt idx="1">
                  <c:v>0.21043999999999999</c:v>
                </c:pt>
                <c:pt idx="2">
                  <c:v>0.225913</c:v>
                </c:pt>
                <c:pt idx="3">
                  <c:v>0.20229900000000001</c:v>
                </c:pt>
                <c:pt idx="4">
                  <c:v>0.24088599999999999</c:v>
                </c:pt>
                <c:pt idx="5">
                  <c:v>0.223331</c:v>
                </c:pt>
                <c:pt idx="6">
                  <c:v>7.8260999999999997E-2</c:v>
                </c:pt>
                <c:pt idx="7">
                  <c:v>8.1656999999999993E-2</c:v>
                </c:pt>
                <c:pt idx="8">
                  <c:v>0.10073799999999999</c:v>
                </c:pt>
                <c:pt idx="9">
                  <c:v>0.126272</c:v>
                </c:pt>
                <c:pt idx="10">
                  <c:v>0.17724599999999999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ED-4176-8A5C-2445AC7B2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6-4EBD-B6F8-143D8E7A7B1F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26-4EBD-B6F8-143D8E7A7B1F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26-4EBD-B6F8-143D8E7A7B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D30-4FE2-9D6F-93BEC09B18B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D30-4FE2-9D6F-93BEC09B18B3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F26-4EBD-B6F8-143D8E7A7B1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F26-4EBD-B6F8-143D8E7A7B1F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F26-4EBD-B6F8-143D8E7A7B1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F26-4EBD-B6F8-143D8E7A7B1F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F26-4EBD-B6F8-143D8E7A7B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F26-4EBD-B6F8-143D8E7A7B1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F26-4EBD-B6F8-143D8E7A7B1F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F26-4EBD-B6F8-143D8E7A7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(SK!$C$247,SK!$C$268,SK!$C$273:$C$275,SK!$C$274:$C$275,SK!$C$281,SK!$C$288:$C$290,SK!$C$293:$C$294)</c15:sqref>
                  </c15:fullRef>
                </c:ext>
              </c:extLst>
              <c:f>(SK!$C$247,SK!$C$268,SK!$C$273,SK!$C$274:$C$275,SK!$C$281,SK!$C$288:$C$290,SK!$C$293:$C$294)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(SK!$D$247,SK!$D$268,SK!$D$273:$D$275,SK!$D$274:$D$275,SK!$D$281,SK!$D$288:$D$290,SK!$D$293:$D$294)</c15:sqref>
                  </c15:fullRef>
                </c:ext>
              </c:extLst>
              <c:f>(SK!$D$247,SK!$D$268,SK!$D$273,SK!$D$274:$D$275,SK!$D$281,SK!$D$288:$D$290,SK!$D$293:$D$294)</c:f>
              <c:numCache>
                <c:formatCode>General</c:formatCode>
                <c:ptCount val="11"/>
                <c:pt idx="0">
                  <c:v>40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0</c:v>
                </c:pt>
                <c:pt idx="7">
                  <c:v>1</c:v>
                </c:pt>
                <c:pt idx="8">
                  <c:v>8</c:v>
                </c:pt>
                <c:pt idx="9">
                  <c:v>4</c:v>
                </c:pt>
                <c:pt idx="10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SK!$D$274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SK!$D$275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EF26-4EBD-B6F8-143D8E7A7B1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CB-460B-8013-8148061D69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CB-460B-8013-8148061D69F8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CB-460B-8013-8148061D69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CB-460B-8013-8148061D69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CB-460B-8013-8148061D69F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4CB-460B-8013-8148061D69F8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4CB-460B-8013-8148061D6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SI!$C$16:$C$21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SI!$E$16:$E$21</c:f>
              <c:numCache>
                <c:formatCode>0%</c:formatCode>
                <c:ptCount val="6"/>
                <c:pt idx="0">
                  <c:v>0.28000000000000003</c:v>
                </c:pt>
                <c:pt idx="1">
                  <c:v>0.32</c:v>
                </c:pt>
                <c:pt idx="2">
                  <c:v>0.04</c:v>
                </c:pt>
                <c:pt idx="3">
                  <c:v>0.32</c:v>
                </c:pt>
                <c:pt idx="4">
                  <c:v>0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CB-460B-8013-8148061D69F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AT!$C$50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AT!$G$50:$Q$50</c:f>
              <c:numCache>
                <c:formatCode>0.00</c:formatCode>
                <c:ptCount val="11"/>
                <c:pt idx="0">
                  <c:v>1.2136480000000001</c:v>
                </c:pt>
                <c:pt idx="1">
                  <c:v>1.2020599999999999</c:v>
                </c:pt>
                <c:pt idx="2">
                  <c:v>1.318856</c:v>
                </c:pt>
                <c:pt idx="3">
                  <c:v>1.256718</c:v>
                </c:pt>
                <c:pt idx="4">
                  <c:v>1.109059</c:v>
                </c:pt>
                <c:pt idx="5">
                  <c:v>1.020187</c:v>
                </c:pt>
                <c:pt idx="6">
                  <c:v>1.0456000000000001</c:v>
                </c:pt>
                <c:pt idx="7">
                  <c:v>0.99195699999999998</c:v>
                </c:pt>
                <c:pt idx="8">
                  <c:v>0.93679299999999999</c:v>
                </c:pt>
                <c:pt idx="9">
                  <c:v>0.89354999999999996</c:v>
                </c:pt>
                <c:pt idx="10">
                  <c:v>0.88600000000000001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A-4C67-A421-66E7416B2FA1}"/>
            </c:ext>
          </c:extLst>
        </c:ser>
        <c:ser>
          <c:idx val="4"/>
          <c:order val="1"/>
          <c:tx>
            <c:strRef>
              <c:f>AT!$C$51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AT!$G$51:$Q$51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EA-4C67-A421-66E7416B2FA1}"/>
            </c:ext>
          </c:extLst>
        </c:ser>
        <c:ser>
          <c:idx val="1"/>
          <c:order val="2"/>
          <c:tx>
            <c:strRef>
              <c:f>AT!$C$52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AT!$G$15:$Q$15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AT!$G$52:$Q$52</c:f>
              <c:numCache>
                <c:formatCode>0.00</c:formatCode>
                <c:ptCount val="11"/>
                <c:pt idx="0">
                  <c:v>1.2093860000000001</c:v>
                </c:pt>
                <c:pt idx="1">
                  <c:v>1.300716</c:v>
                </c:pt>
                <c:pt idx="2">
                  <c:v>1.515863</c:v>
                </c:pt>
                <c:pt idx="3">
                  <c:v>1.2283090000000001</c:v>
                </c:pt>
                <c:pt idx="4">
                  <c:v>1.1566449999999999</c:v>
                </c:pt>
                <c:pt idx="5">
                  <c:v>1.1380140000000001</c:v>
                </c:pt>
                <c:pt idx="6">
                  <c:v>1.049966</c:v>
                </c:pt>
                <c:pt idx="7">
                  <c:v>0.98954200000000003</c:v>
                </c:pt>
                <c:pt idx="8">
                  <c:v>0.87842500000000001</c:v>
                </c:pt>
                <c:pt idx="9">
                  <c:v>0.87573999999999996</c:v>
                </c:pt>
                <c:pt idx="10">
                  <c:v>0.78992600000000002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EA-4C67-A421-66E7416B2FA1}"/>
            </c:ext>
          </c:extLst>
        </c:ser>
        <c:ser>
          <c:idx val="2"/>
          <c:order val="3"/>
          <c:tx>
            <c:strRef>
              <c:f>AT!$C$53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AT!$G$15:$Q$15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AT!$G$53:$Q$53</c:f>
              <c:numCache>
                <c:formatCode>0.00</c:formatCode>
                <c:ptCount val="11"/>
                <c:pt idx="0">
                  <c:v>0.68463399999999996</c:v>
                </c:pt>
                <c:pt idx="1">
                  <c:v>0.63846700000000001</c:v>
                </c:pt>
                <c:pt idx="2">
                  <c:v>0.67963600000000002</c:v>
                </c:pt>
                <c:pt idx="3">
                  <c:v>0.64860300000000004</c:v>
                </c:pt>
                <c:pt idx="4">
                  <c:v>0.73080800000000001</c:v>
                </c:pt>
                <c:pt idx="5">
                  <c:v>0.81767599999999996</c:v>
                </c:pt>
                <c:pt idx="6">
                  <c:v>0.90631700000000004</c:v>
                </c:pt>
                <c:pt idx="7">
                  <c:v>1.0044120000000001</c:v>
                </c:pt>
                <c:pt idx="8">
                  <c:v>1.0448930000000001</c:v>
                </c:pt>
                <c:pt idx="9">
                  <c:v>1.132312</c:v>
                </c:pt>
                <c:pt idx="10">
                  <c:v>1.046497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EA-4C67-A421-66E7416B2FA1}"/>
            </c:ext>
          </c:extLst>
        </c:ser>
        <c:ser>
          <c:idx val="3"/>
          <c:order val="4"/>
          <c:tx>
            <c:strRef>
              <c:f>AT!$C$54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AT!$G$15:$Q$15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AT!$G$54:$Q$54</c:f>
              <c:numCache>
                <c:formatCode>0.00</c:formatCode>
                <c:ptCount val="11"/>
                <c:pt idx="0">
                  <c:v>0.109683</c:v>
                </c:pt>
                <c:pt idx="1">
                  <c:v>0.137771</c:v>
                </c:pt>
                <c:pt idx="2">
                  <c:v>0.175016</c:v>
                </c:pt>
                <c:pt idx="3">
                  <c:v>0.164714</c:v>
                </c:pt>
                <c:pt idx="4">
                  <c:v>0.17180799999999999</c:v>
                </c:pt>
                <c:pt idx="5">
                  <c:v>0.17296</c:v>
                </c:pt>
                <c:pt idx="6">
                  <c:v>0.199048</c:v>
                </c:pt>
                <c:pt idx="7">
                  <c:v>0.18187800000000001</c:v>
                </c:pt>
                <c:pt idx="8">
                  <c:v>0.19009000000000001</c:v>
                </c:pt>
                <c:pt idx="9">
                  <c:v>0.18539</c:v>
                </c:pt>
                <c:pt idx="10">
                  <c:v>0.181675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EA-4C67-A421-66E7416B2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1C-4158-B7A6-2F038246649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1C-4158-B7A6-2F038246649B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1C-4158-B7A6-2F038246649B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1C-4158-B7A6-2F038246649B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71C-4158-B7A6-2F038246649B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1C-4158-B7A6-2F038246649B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1C-4158-B7A6-2F038246649B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1C-4158-B7A6-2F0382466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SI!$E$50:$E$54</c:f>
              <c:numCache>
                <c:formatCode>0%</c:formatCode>
                <c:ptCount val="5"/>
                <c:pt idx="0">
                  <c:v>0.28000000000000003</c:v>
                </c:pt>
                <c:pt idx="1">
                  <c:v>0</c:v>
                </c:pt>
                <c:pt idx="2">
                  <c:v>0.44</c:v>
                </c:pt>
                <c:pt idx="3">
                  <c:v>0.28000000000000003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1C-4158-B7A6-2F038246649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89-4497-B1F2-88D5F7F7EDEA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89-4497-B1F2-88D5F7F7EDE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89-4497-B1F2-88D5F7F7EDEA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89-4497-B1F2-88D5F7F7EDE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89-4497-B1F2-88D5F7F7EDEA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F89-4497-B1F2-88D5F7F7EDEA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F89-4497-B1F2-88D5F7F7EDEA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F89-4497-B1F2-88D5F7F7EDEA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F89-4497-B1F2-88D5F7F7EDE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F89-4497-B1F2-88D5F7F7E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(SI!$C$83:$C$84,SI!$C$88:$C$92,SI!$C$98)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(SI!$E$83:$E$84,SI!$E$88:$E$92,SI!$E$98)</c:f>
              <c:numCache>
                <c:formatCode>0%</c:formatCode>
                <c:ptCount val="8"/>
                <c:pt idx="0">
                  <c:v>0.24</c:v>
                </c:pt>
                <c:pt idx="1">
                  <c:v>0.32</c:v>
                </c:pt>
                <c:pt idx="2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</c:v>
                </c:pt>
                <c:pt idx="6">
                  <c:v>0.28000000000000003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89-4497-B1F2-88D5F7F7EDE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SI!$C$16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SI!$G$16:$Q$16</c:f>
              <c:numCache>
                <c:formatCode>0.00</c:formatCode>
                <c:ptCount val="11"/>
                <c:pt idx="0">
                  <c:v>5.5024999999999998E-2</c:v>
                </c:pt>
                <c:pt idx="1">
                  <c:v>6.3381999999999994E-2</c:v>
                </c:pt>
                <c:pt idx="2">
                  <c:v>9.1774999999999995E-2</c:v>
                </c:pt>
                <c:pt idx="3">
                  <c:v>5.7257000000000002E-2</c:v>
                </c:pt>
                <c:pt idx="4">
                  <c:v>4.7455999999999998E-2</c:v>
                </c:pt>
                <c:pt idx="5">
                  <c:v>6.0551000000000001E-2</c:v>
                </c:pt>
                <c:pt idx="6">
                  <c:v>4.4748999999999997E-2</c:v>
                </c:pt>
                <c:pt idx="7">
                  <c:v>7.5511999999999996E-2</c:v>
                </c:pt>
                <c:pt idx="8">
                  <c:v>6.9853999999999999E-2</c:v>
                </c:pt>
                <c:pt idx="9">
                  <c:v>7.4654999999999999E-2</c:v>
                </c:pt>
                <c:pt idx="10">
                  <c:v>6.6922999999999996E-2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E-4F31-8332-FCFE5BCC8171}"/>
            </c:ext>
          </c:extLst>
        </c:ser>
        <c:ser>
          <c:idx val="1"/>
          <c:order val="1"/>
          <c:tx>
            <c:strRef>
              <c:f>SI!$C$17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SI!$G$17:$Q$17</c:f>
              <c:numCache>
                <c:formatCode>0.00</c:formatCode>
                <c:ptCount val="11"/>
                <c:pt idx="0">
                  <c:v>2.6814000000000001E-2</c:v>
                </c:pt>
                <c:pt idx="1">
                  <c:v>2.7625E-2</c:v>
                </c:pt>
                <c:pt idx="2">
                  <c:v>2.9374999999999998E-2</c:v>
                </c:pt>
                <c:pt idx="3">
                  <c:v>3.7844999999999997E-2</c:v>
                </c:pt>
                <c:pt idx="4">
                  <c:v>4.6394999999999999E-2</c:v>
                </c:pt>
                <c:pt idx="5">
                  <c:v>3.9940000000000003E-2</c:v>
                </c:pt>
                <c:pt idx="6">
                  <c:v>3.9479E-2</c:v>
                </c:pt>
                <c:pt idx="7">
                  <c:v>3.8075999999999999E-2</c:v>
                </c:pt>
                <c:pt idx="8">
                  <c:v>3.3494999999999997E-2</c:v>
                </c:pt>
                <c:pt idx="9">
                  <c:v>3.8873999999999999E-2</c:v>
                </c:pt>
                <c:pt idx="10">
                  <c:v>6.7615999999999996E-2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E-4F31-8332-FCFE5BCC8171}"/>
            </c:ext>
          </c:extLst>
        </c:ser>
        <c:ser>
          <c:idx val="2"/>
          <c:order val="2"/>
          <c:tx>
            <c:strRef>
              <c:f>SI!$C$18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SI!$G$15:$Q$15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SI!$G$18:$Q$18</c:f>
              <c:numCache>
                <c:formatCode>0.00</c:formatCode>
                <c:ptCount val="11"/>
                <c:pt idx="0">
                  <c:v>1.0078E-2</c:v>
                </c:pt>
                <c:pt idx="1">
                  <c:v>8.9470000000000001E-3</c:v>
                </c:pt>
                <c:pt idx="2">
                  <c:v>8.8369999999999994E-3</c:v>
                </c:pt>
                <c:pt idx="3">
                  <c:v>9.6279999999999994E-3</c:v>
                </c:pt>
                <c:pt idx="4">
                  <c:v>8.5089999999999992E-3</c:v>
                </c:pt>
                <c:pt idx="5">
                  <c:v>8.0649999999999993E-3</c:v>
                </c:pt>
                <c:pt idx="6">
                  <c:v>9.5910000000000006E-3</c:v>
                </c:pt>
                <c:pt idx="7">
                  <c:v>8.4360000000000008E-3</c:v>
                </c:pt>
                <c:pt idx="8">
                  <c:v>8.4480000000000006E-3</c:v>
                </c:pt>
                <c:pt idx="9">
                  <c:v>9.1079999999999998E-3</c:v>
                </c:pt>
                <c:pt idx="10">
                  <c:v>8.2319999999999997E-3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1E-4F31-8332-FCFE5BCC8171}"/>
            </c:ext>
          </c:extLst>
        </c:ser>
        <c:ser>
          <c:idx val="3"/>
          <c:order val="3"/>
          <c:tx>
            <c:strRef>
              <c:f>SI!$C$19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SI!$G$19:$Q$19</c:f>
              <c:numCache>
                <c:formatCode>0.00</c:formatCode>
                <c:ptCount val="11"/>
                <c:pt idx="0">
                  <c:v>1.6407999999999999E-2</c:v>
                </c:pt>
                <c:pt idx="1">
                  <c:v>9.5619999999999993E-3</c:v>
                </c:pt>
                <c:pt idx="2">
                  <c:v>7.9819999999999995E-3</c:v>
                </c:pt>
                <c:pt idx="3">
                  <c:v>8.1119999999999994E-3</c:v>
                </c:pt>
                <c:pt idx="4">
                  <c:v>6.7623000000000003E-2</c:v>
                </c:pt>
                <c:pt idx="5">
                  <c:v>8.9318999999999996E-2</c:v>
                </c:pt>
                <c:pt idx="6">
                  <c:v>9.9564E-2</c:v>
                </c:pt>
                <c:pt idx="7">
                  <c:v>0.111457</c:v>
                </c:pt>
                <c:pt idx="8">
                  <c:v>0.11458400000000001</c:v>
                </c:pt>
                <c:pt idx="9">
                  <c:v>9.8407999999999995E-2</c:v>
                </c:pt>
                <c:pt idx="10">
                  <c:v>8.7133000000000002E-2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1E-4F31-8332-FCFE5BCC8171}"/>
            </c:ext>
          </c:extLst>
        </c:ser>
        <c:ser>
          <c:idx val="4"/>
          <c:order val="4"/>
          <c:tx>
            <c:strRef>
              <c:f>SI!$C$20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SI!$G$20:$Q$20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1E-4F31-8332-FCFE5BCC8171}"/>
            </c:ext>
          </c:extLst>
        </c:ser>
        <c:ser>
          <c:idx val="5"/>
          <c:order val="5"/>
          <c:tx>
            <c:strRef>
              <c:f>SI!$C$21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SI!$G$21:$Q$21</c:f>
              <c:numCache>
                <c:formatCode>0.00</c:formatCode>
                <c:ptCount val="11"/>
                <c:pt idx="0">
                  <c:v>1.9649E-2</c:v>
                </c:pt>
                <c:pt idx="1">
                  <c:v>1.7899999999999999E-2</c:v>
                </c:pt>
                <c:pt idx="2">
                  <c:v>1.2808999999999999E-2</c:v>
                </c:pt>
                <c:pt idx="3">
                  <c:v>1.184E-2</c:v>
                </c:pt>
                <c:pt idx="4">
                  <c:v>6.6950000000000004E-3</c:v>
                </c:pt>
                <c:pt idx="5">
                  <c:v>4.9890000000000004E-3</c:v>
                </c:pt>
                <c:pt idx="6">
                  <c:v>1.4555E-2</c:v>
                </c:pt>
                <c:pt idx="7">
                  <c:v>5.0660000000000002E-3</c:v>
                </c:pt>
                <c:pt idx="8">
                  <c:v>1.2942E-2</c:v>
                </c:pt>
                <c:pt idx="9">
                  <c:v>1.6022999999999999E-2</c:v>
                </c:pt>
                <c:pt idx="10">
                  <c:v>1.1795999999999999E-2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1E-4F31-8332-FCFE5BCC8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SI!$C$50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SI!$G$50:$Q$50</c:f>
              <c:numCache>
                <c:formatCode>0.00</c:formatCode>
                <c:ptCount val="11"/>
                <c:pt idx="0">
                  <c:v>5.5024999999999998E-2</c:v>
                </c:pt>
                <c:pt idx="1">
                  <c:v>6.3381999999999994E-2</c:v>
                </c:pt>
                <c:pt idx="2">
                  <c:v>9.1774999999999995E-2</c:v>
                </c:pt>
                <c:pt idx="3">
                  <c:v>5.7257000000000002E-2</c:v>
                </c:pt>
                <c:pt idx="4">
                  <c:v>4.7455999999999998E-2</c:v>
                </c:pt>
                <c:pt idx="5">
                  <c:v>6.0551000000000001E-2</c:v>
                </c:pt>
                <c:pt idx="6">
                  <c:v>4.4748999999999997E-2</c:v>
                </c:pt>
                <c:pt idx="7">
                  <c:v>7.5511999999999996E-2</c:v>
                </c:pt>
                <c:pt idx="8">
                  <c:v>6.9853999999999999E-2</c:v>
                </c:pt>
                <c:pt idx="9">
                  <c:v>7.4654999999999999E-2</c:v>
                </c:pt>
                <c:pt idx="10">
                  <c:v>6.6922999999999996E-2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7-4AC8-B7B4-CBB8B8444F39}"/>
            </c:ext>
          </c:extLst>
        </c:ser>
        <c:ser>
          <c:idx val="4"/>
          <c:order val="1"/>
          <c:tx>
            <c:strRef>
              <c:f>SI!$C$51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SI!$G$51:$Q$51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67-4AC8-B7B4-CBB8B8444F39}"/>
            </c:ext>
          </c:extLst>
        </c:ser>
        <c:ser>
          <c:idx val="1"/>
          <c:order val="2"/>
          <c:tx>
            <c:strRef>
              <c:f>SI!$C$52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SI!$G$52:$Q$52</c:f>
              <c:numCache>
                <c:formatCode>0.00</c:formatCode>
                <c:ptCount val="11"/>
                <c:pt idx="0">
                  <c:v>7.2949E-2</c:v>
                </c:pt>
                <c:pt idx="1">
                  <c:v>6.4033999999999994E-2</c:v>
                </c:pt>
                <c:pt idx="2">
                  <c:v>5.9003E-2</c:v>
                </c:pt>
                <c:pt idx="3">
                  <c:v>6.7424999999999999E-2</c:v>
                </c:pt>
                <c:pt idx="4">
                  <c:v>6.9674E-2</c:v>
                </c:pt>
                <c:pt idx="5">
                  <c:v>5.2993999999999999E-2</c:v>
                </c:pt>
                <c:pt idx="6">
                  <c:v>6.3625000000000001E-2</c:v>
                </c:pt>
                <c:pt idx="7">
                  <c:v>5.1577999999999999E-2</c:v>
                </c:pt>
                <c:pt idx="8">
                  <c:v>5.4885000000000003E-2</c:v>
                </c:pt>
                <c:pt idx="9">
                  <c:v>6.4005000000000006E-2</c:v>
                </c:pt>
                <c:pt idx="10">
                  <c:v>8.7644E-2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67-4AC8-B7B4-CBB8B8444F39}"/>
            </c:ext>
          </c:extLst>
        </c:ser>
        <c:ser>
          <c:idx val="2"/>
          <c:order val="3"/>
          <c:tx>
            <c:strRef>
              <c:f>SI!$C$53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SI!$G$53:$Q$53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5.9547999999999997E-2</c:v>
                </c:pt>
                <c:pt idx="5">
                  <c:v>8.9318999999999996E-2</c:v>
                </c:pt>
                <c:pt idx="6">
                  <c:v>9.9564E-2</c:v>
                </c:pt>
                <c:pt idx="7">
                  <c:v>0.111457</c:v>
                </c:pt>
                <c:pt idx="8">
                  <c:v>0.11458400000000001</c:v>
                </c:pt>
                <c:pt idx="9">
                  <c:v>9.8407999999999995E-2</c:v>
                </c:pt>
                <c:pt idx="10">
                  <c:v>8.7133000000000002E-2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67-4AC8-B7B4-CBB8B8444F39}"/>
            </c:ext>
          </c:extLst>
        </c:ser>
        <c:ser>
          <c:idx val="3"/>
          <c:order val="4"/>
          <c:tx>
            <c:strRef>
              <c:f>SI!$C$54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SI!$G$54:$Q$54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67-4AC8-B7B4-CBB8B8444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SI!$C$84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SI!$G$84:$Q$84</c:f>
              <c:numCache>
                <c:formatCode>0.00</c:formatCode>
                <c:ptCount val="11"/>
                <c:pt idx="0">
                  <c:v>8.5462999999999997E-2</c:v>
                </c:pt>
                <c:pt idx="1">
                  <c:v>8.5406999999999997E-2</c:v>
                </c:pt>
                <c:pt idx="2">
                  <c:v>0.104354</c:v>
                </c:pt>
                <c:pt idx="3">
                  <c:v>7.1554999999999994E-2</c:v>
                </c:pt>
                <c:pt idx="4">
                  <c:v>6.5421000000000007E-2</c:v>
                </c:pt>
                <c:pt idx="5">
                  <c:v>7.5111999999999998E-2</c:v>
                </c:pt>
                <c:pt idx="6">
                  <c:v>7.3616000000000001E-2</c:v>
                </c:pt>
                <c:pt idx="7">
                  <c:v>9.7971000000000003E-2</c:v>
                </c:pt>
                <c:pt idx="8">
                  <c:v>0.10062800000000001</c:v>
                </c:pt>
                <c:pt idx="9">
                  <c:v>9.9781999999999996E-2</c:v>
                </c:pt>
                <c:pt idx="10">
                  <c:v>8.6726999999999999E-2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6-49B3-8125-D2369E37DE9E}"/>
            </c:ext>
          </c:extLst>
        </c:ser>
        <c:ser>
          <c:idx val="2"/>
          <c:order val="1"/>
          <c:tx>
            <c:strRef>
              <c:f>SI!$C$88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SI!$G$88:$Q$88</c:f>
              <c:numCache>
                <c:formatCode>0.00</c:formatCode>
                <c:ptCount val="11"/>
                <c:pt idx="0">
                  <c:v>9.3109999999999998E-3</c:v>
                </c:pt>
                <c:pt idx="1">
                  <c:v>1.6538000000000001E-2</c:v>
                </c:pt>
                <c:pt idx="2">
                  <c:v>1.7041000000000001E-2</c:v>
                </c:pt>
                <c:pt idx="3">
                  <c:v>1.6759E-2</c:v>
                </c:pt>
                <c:pt idx="4">
                  <c:v>2.4271999999999998E-2</c:v>
                </c:pt>
                <c:pt idx="5">
                  <c:v>1.8367999999999999E-2</c:v>
                </c:pt>
                <c:pt idx="6">
                  <c:v>1.7232999999999998E-2</c:v>
                </c:pt>
                <c:pt idx="7">
                  <c:v>1.1649E-2</c:v>
                </c:pt>
                <c:pt idx="8">
                  <c:v>9.9860000000000001E-3</c:v>
                </c:pt>
                <c:pt idx="9">
                  <c:v>1.3065999999999999E-2</c:v>
                </c:pt>
                <c:pt idx="10">
                  <c:v>2.2502999999999999E-2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6-49B3-8125-D2369E37DE9E}"/>
            </c:ext>
          </c:extLst>
        </c:ser>
        <c:ser>
          <c:idx val="3"/>
          <c:order val="2"/>
          <c:tx>
            <c:strRef>
              <c:f>SI!$C$89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SI!$G$89:$Q$89</c:f>
              <c:numCache>
                <c:formatCode>0.00</c:formatCode>
                <c:ptCount val="11"/>
                <c:pt idx="0">
                  <c:v>1.0078E-2</c:v>
                </c:pt>
                <c:pt idx="1">
                  <c:v>8.9470000000000001E-3</c:v>
                </c:pt>
                <c:pt idx="2">
                  <c:v>8.8369999999999994E-3</c:v>
                </c:pt>
                <c:pt idx="3">
                  <c:v>9.6279999999999994E-3</c:v>
                </c:pt>
                <c:pt idx="4">
                  <c:v>8.5089999999999992E-3</c:v>
                </c:pt>
                <c:pt idx="5">
                  <c:v>8.0649999999999993E-3</c:v>
                </c:pt>
                <c:pt idx="6">
                  <c:v>9.5910000000000006E-3</c:v>
                </c:pt>
                <c:pt idx="7">
                  <c:v>8.4360000000000008E-3</c:v>
                </c:pt>
                <c:pt idx="8">
                  <c:v>8.4480000000000006E-3</c:v>
                </c:pt>
                <c:pt idx="9">
                  <c:v>9.1079999999999998E-3</c:v>
                </c:pt>
                <c:pt idx="10">
                  <c:v>8.2319999999999997E-3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76-49B3-8125-D2369E37DE9E}"/>
            </c:ext>
          </c:extLst>
        </c:ser>
        <c:ser>
          <c:idx val="0"/>
          <c:order val="3"/>
          <c:tx>
            <c:strRef>
              <c:f>SI!$C$83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SI!$G$83:$Q$83</c:f>
              <c:numCache>
                <c:formatCode>0.00</c:formatCode>
                <c:ptCount val="11"/>
                <c:pt idx="0">
                  <c:v>2.3122E-2</c:v>
                </c:pt>
                <c:pt idx="1">
                  <c:v>1.6524E-2</c:v>
                </c:pt>
                <c:pt idx="2">
                  <c:v>2.0545999999999998E-2</c:v>
                </c:pt>
                <c:pt idx="3">
                  <c:v>2.674E-2</c:v>
                </c:pt>
                <c:pt idx="4">
                  <c:v>2.7415999999999999E-2</c:v>
                </c:pt>
                <c:pt idx="5">
                  <c:v>2.7118E-2</c:v>
                </c:pt>
                <c:pt idx="6">
                  <c:v>2.5638999999999999E-2</c:v>
                </c:pt>
                <c:pt idx="7">
                  <c:v>3.1029999999999999E-2</c:v>
                </c:pt>
                <c:pt idx="8">
                  <c:v>2.6914E-2</c:v>
                </c:pt>
                <c:pt idx="9">
                  <c:v>3.1484999999999999E-2</c:v>
                </c:pt>
                <c:pt idx="10">
                  <c:v>4.9485000000000001E-2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76-49B3-8125-D2369E37DE9E}"/>
            </c:ext>
          </c:extLst>
        </c:ser>
        <c:ser>
          <c:idx val="5"/>
          <c:order val="4"/>
          <c:tx>
            <c:strRef>
              <c:f>SI!$C$91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SI!$G$91:$Q$91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76-49B3-8125-D2369E37DE9E}"/>
            </c:ext>
          </c:extLst>
        </c:ser>
        <c:ser>
          <c:idx val="6"/>
          <c:order val="5"/>
          <c:tx>
            <c:strRef>
              <c:f>SI!$C$92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SI!$G$92:$Q$92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5.1059999999999994E-2</c:v>
                </c:pt>
                <c:pt idx="5">
                  <c:v>7.4200999999999989E-2</c:v>
                </c:pt>
                <c:pt idx="6">
                  <c:v>8.1859000000000015E-2</c:v>
                </c:pt>
                <c:pt idx="7">
                  <c:v>8.9461000000000013E-2</c:v>
                </c:pt>
                <c:pt idx="8">
                  <c:v>9.3346999999999999E-2</c:v>
                </c:pt>
                <c:pt idx="9">
                  <c:v>8.3627000000000007E-2</c:v>
                </c:pt>
                <c:pt idx="10">
                  <c:v>7.4753000000000014E-2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76-49B3-8125-D2369E37DE9E}"/>
            </c:ext>
          </c:extLst>
        </c:ser>
        <c:ser>
          <c:idx val="4"/>
          <c:order val="6"/>
          <c:tx>
            <c:strRef>
              <c:f>SI!$C$90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SI!$G$90:$Q$90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76-49B3-8125-D2369E37DE9E}"/>
            </c:ext>
          </c:extLst>
        </c:ser>
        <c:ser>
          <c:idx val="7"/>
          <c:order val="7"/>
          <c:tx>
            <c:strRef>
              <c:f>SI!$C$98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76-49B3-8125-D2369E37D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SI!$C$268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SI!$G$268:$Q$268</c:f>
              <c:numCache>
                <c:formatCode>0.00</c:formatCode>
                <c:ptCount val="11"/>
                <c:pt idx="0">
                  <c:v>7.9920000000000008E-3</c:v>
                </c:pt>
                <c:pt idx="1">
                  <c:v>1.4437E-2</c:v>
                </c:pt>
                <c:pt idx="2">
                  <c:v>1.7878000000000002E-2</c:v>
                </c:pt>
                <c:pt idx="3">
                  <c:v>1.6917999999999999E-2</c:v>
                </c:pt>
                <c:pt idx="4">
                  <c:v>1.6091999999999999E-2</c:v>
                </c:pt>
                <c:pt idx="5">
                  <c:v>1.7624000000000001E-2</c:v>
                </c:pt>
                <c:pt idx="6">
                  <c:v>1.8889E-2</c:v>
                </c:pt>
                <c:pt idx="7">
                  <c:v>2.1513000000000001E-2</c:v>
                </c:pt>
                <c:pt idx="8">
                  <c:v>2.1599E-2</c:v>
                </c:pt>
                <c:pt idx="9">
                  <c:v>2.1335E-2</c:v>
                </c:pt>
                <c:pt idx="10">
                  <c:v>2.0465000000000001E-2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F-4406-8F47-F10A115FD87B}"/>
            </c:ext>
          </c:extLst>
        </c:ser>
        <c:ser>
          <c:idx val="0"/>
          <c:order val="1"/>
          <c:tx>
            <c:strRef>
              <c:f>SI!$C$247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SI!$G$247:$Q$247</c:f>
              <c:numCache>
                <c:formatCode>0.00</c:formatCode>
                <c:ptCount val="11"/>
                <c:pt idx="0">
                  <c:v>4.6134999999999995E-2</c:v>
                </c:pt>
                <c:pt idx="1">
                  <c:v>3.6408999999999997E-2</c:v>
                </c:pt>
                <c:pt idx="2">
                  <c:v>2.9627999999999998E-2</c:v>
                </c:pt>
                <c:pt idx="3">
                  <c:v>2.9580000000000002E-2</c:v>
                </c:pt>
                <c:pt idx="4">
                  <c:v>8.2826999999999998E-2</c:v>
                </c:pt>
                <c:pt idx="5">
                  <c:v>0.10237300000000001</c:v>
                </c:pt>
                <c:pt idx="6">
                  <c:v>0.12371</c:v>
                </c:pt>
                <c:pt idx="7">
                  <c:v>0.124959</c:v>
                </c:pt>
                <c:pt idx="8">
                  <c:v>0.13597399999999998</c:v>
                </c:pt>
                <c:pt idx="9">
                  <c:v>0.12583900000000001</c:v>
                </c:pt>
                <c:pt idx="10">
                  <c:v>0.115825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CF-4406-8F47-F10A115FD87B}"/>
            </c:ext>
          </c:extLst>
        </c:ser>
        <c:ser>
          <c:idx val="2"/>
          <c:order val="2"/>
          <c:tx>
            <c:strRef>
              <c:f>SI!$C$273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CF-4406-8F47-F10A115FD87B}"/>
            </c:ext>
          </c:extLst>
        </c:ser>
        <c:ser>
          <c:idx val="3"/>
          <c:order val="3"/>
          <c:tx>
            <c:strRef>
              <c:f>SI!$C$274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CF-4406-8F47-F10A115FD87B}"/>
            </c:ext>
          </c:extLst>
        </c:ser>
        <c:ser>
          <c:idx val="4"/>
          <c:order val="4"/>
          <c:tx>
            <c:strRef>
              <c:f>SI!$C$275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SI!$G$275:$Q$275</c:f>
              <c:numCache>
                <c:formatCode>0.00</c:formatCode>
                <c:ptCount val="11"/>
                <c:pt idx="0">
                  <c:v>1.2115000000000001E-2</c:v>
                </c:pt>
                <c:pt idx="1">
                  <c:v>1.5161000000000001E-2</c:v>
                </c:pt>
                <c:pt idx="2">
                  <c:v>1.4083E-2</c:v>
                </c:pt>
                <c:pt idx="3">
                  <c:v>1.1417E-2</c:v>
                </c:pt>
                <c:pt idx="4">
                  <c:v>8.8929999999999999E-3</c:v>
                </c:pt>
                <c:pt idx="5">
                  <c:v>8.6840000000000007E-3</c:v>
                </c:pt>
                <c:pt idx="6">
                  <c:v>6.3400000000000001E-3</c:v>
                </c:pt>
                <c:pt idx="7">
                  <c:v>1.1762E-2</c:v>
                </c:pt>
                <c:pt idx="8">
                  <c:v>8.9709999999999998E-3</c:v>
                </c:pt>
                <c:pt idx="9">
                  <c:v>7.6940000000000003E-3</c:v>
                </c:pt>
                <c:pt idx="10">
                  <c:v>7.5579999999999996E-3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CF-4406-8F47-F10A115FD87B}"/>
            </c:ext>
          </c:extLst>
        </c:ser>
        <c:ser>
          <c:idx val="5"/>
          <c:order val="5"/>
          <c:tx>
            <c:strRef>
              <c:f>SI!$C$281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SI!$G$281:$Q$281</c:f>
              <c:numCache>
                <c:formatCode>0.00</c:formatCode>
                <c:ptCount val="11"/>
                <c:pt idx="0">
                  <c:v>2.9298999999999999E-2</c:v>
                </c:pt>
                <c:pt idx="1">
                  <c:v>2.8347000000000001E-2</c:v>
                </c:pt>
                <c:pt idx="2">
                  <c:v>5.1602000000000002E-2</c:v>
                </c:pt>
                <c:pt idx="3">
                  <c:v>2.3268E-2</c:v>
                </c:pt>
                <c:pt idx="4">
                  <c:v>1.7177999999999999E-2</c:v>
                </c:pt>
                <c:pt idx="5">
                  <c:v>2.8697E-2</c:v>
                </c:pt>
                <c:pt idx="6">
                  <c:v>1.6126999999999999E-2</c:v>
                </c:pt>
                <c:pt idx="7">
                  <c:v>3.7634000000000001E-2</c:v>
                </c:pt>
                <c:pt idx="8">
                  <c:v>3.5879000000000001E-2</c:v>
                </c:pt>
                <c:pt idx="9">
                  <c:v>3.9948999999999998E-2</c:v>
                </c:pt>
                <c:pt idx="10">
                  <c:v>3.4528000000000003E-2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CF-4406-8F47-F10A115FD87B}"/>
            </c:ext>
          </c:extLst>
        </c:ser>
        <c:ser>
          <c:idx val="6"/>
          <c:order val="6"/>
          <c:tx>
            <c:strRef>
              <c:f>SI!$C$288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CF-4406-8F47-F10A115FD87B}"/>
            </c:ext>
          </c:extLst>
        </c:ser>
        <c:ser>
          <c:idx val="7"/>
          <c:order val="7"/>
          <c:tx>
            <c:strRef>
              <c:f>SI!$C$289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SI!$G$289:$Q$289</c:f>
              <c:numCache>
                <c:formatCode>0.00</c:formatCode>
                <c:ptCount val="11"/>
                <c:pt idx="0">
                  <c:v>9.4039999999999992E-3</c:v>
                </c:pt>
                <c:pt idx="1">
                  <c:v>1.2877E-2</c:v>
                </c:pt>
                <c:pt idx="2">
                  <c:v>1.0966E-2</c:v>
                </c:pt>
                <c:pt idx="3">
                  <c:v>1.6514999999999998E-2</c:v>
                </c:pt>
                <c:pt idx="4">
                  <c:v>1.5191E-2</c:v>
                </c:pt>
                <c:pt idx="5">
                  <c:v>6.6280000000000002E-3</c:v>
                </c:pt>
                <c:pt idx="6">
                  <c:v>1.1653999999999999E-2</c:v>
                </c:pt>
                <c:pt idx="7">
                  <c:v>1.1944E-2</c:v>
                </c:pt>
                <c:pt idx="8">
                  <c:v>2.735E-3</c:v>
                </c:pt>
                <c:pt idx="9">
                  <c:v>6.4700000000000001E-3</c:v>
                </c:pt>
                <c:pt idx="10">
                  <c:v>1.0728E-2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CF-4406-8F47-F10A115FD87B}"/>
            </c:ext>
          </c:extLst>
        </c:ser>
        <c:ser>
          <c:idx val="8"/>
          <c:order val="8"/>
          <c:tx>
            <c:strRef>
              <c:f>SI!$C$290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SI!$G$290:$Q$290</c:f>
              <c:numCache>
                <c:formatCode>0.00</c:formatCode>
                <c:ptCount val="11"/>
                <c:pt idx="0">
                  <c:v>1.7409999999999998E-2</c:v>
                </c:pt>
                <c:pt idx="1">
                  <c:v>1.4748000000000001E-2</c:v>
                </c:pt>
                <c:pt idx="2">
                  <c:v>1.8408999999999998E-2</c:v>
                </c:pt>
                <c:pt idx="3">
                  <c:v>2.1329999999999998E-2</c:v>
                </c:pt>
                <c:pt idx="4">
                  <c:v>3.1203999999999999E-2</c:v>
                </c:pt>
                <c:pt idx="5">
                  <c:v>3.3312000000000001E-2</c:v>
                </c:pt>
                <c:pt idx="6">
                  <c:v>2.7824999999999999E-2</c:v>
                </c:pt>
                <c:pt idx="7">
                  <c:v>2.6131999999999999E-2</c:v>
                </c:pt>
                <c:pt idx="8">
                  <c:v>3.0759999999999999E-2</c:v>
                </c:pt>
                <c:pt idx="9">
                  <c:v>3.0103999999999999E-2</c:v>
                </c:pt>
                <c:pt idx="10">
                  <c:v>4.8224000000000003E-2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CF-4406-8F47-F10A115FD87B}"/>
            </c:ext>
          </c:extLst>
        </c:ser>
        <c:ser>
          <c:idx val="9"/>
          <c:order val="9"/>
          <c:tx>
            <c:strRef>
              <c:f>SI!$C$293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CF-4406-8F47-F10A115FD87B}"/>
            </c:ext>
          </c:extLst>
        </c:ser>
        <c:ser>
          <c:idx val="10"/>
          <c:order val="10"/>
          <c:tx>
            <c:strRef>
              <c:f>SI!$C$294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SI!$G$294:$Q$294</c:f>
              <c:numCache>
                <c:formatCode>0.00</c:formatCode>
                <c:ptCount val="11"/>
                <c:pt idx="0">
                  <c:v>5.6189999999999999E-3</c:v>
                </c:pt>
                <c:pt idx="1">
                  <c:v>5.437E-3</c:v>
                </c:pt>
                <c:pt idx="2">
                  <c:v>8.2120000000000005E-3</c:v>
                </c:pt>
                <c:pt idx="3">
                  <c:v>5.6540000000000002E-3</c:v>
                </c:pt>
                <c:pt idx="4">
                  <c:v>5.293E-3</c:v>
                </c:pt>
                <c:pt idx="5">
                  <c:v>5.5459999999999997E-3</c:v>
                </c:pt>
                <c:pt idx="6">
                  <c:v>3.3930000000000002E-3</c:v>
                </c:pt>
                <c:pt idx="7">
                  <c:v>4.6030000000000003E-3</c:v>
                </c:pt>
                <c:pt idx="8">
                  <c:v>3.405E-3</c:v>
                </c:pt>
                <c:pt idx="9">
                  <c:v>5.6769999999999998E-3</c:v>
                </c:pt>
                <c:pt idx="10">
                  <c:v>4.372E-3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CF-4406-8F47-F10A115FD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49-4A26-8C42-F795D7B00BBB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49-4A26-8C42-F795D7B00BBB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49-4A26-8C42-F795D7B00B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179-414D-95EE-E89B44B1231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179-414D-95EE-E89B44B1231D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149-4A26-8C42-F795D7B00BB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149-4A26-8C42-F795D7B00BBB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149-4A26-8C42-F795D7B00BBB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149-4A26-8C42-F795D7B00BBB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149-4A26-8C42-F795D7B00BB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149-4A26-8C42-F795D7B00B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149-4A26-8C42-F795D7B00BBB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149-4A26-8C42-F795D7B00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(SI!$C$247,SI!$C$268,SI!$C$273:$C$275,SI!$C$274:$C$275,SI!$C$281,SI!$C$288:$C$290,SI!$C$293:$C$294)</c15:sqref>
                  </c15:fullRef>
                </c:ext>
              </c:extLst>
              <c:f>(SI!$C$247,SI!$C$268,SI!$C$273,SI!$C$274:$C$275,SI!$C$281,SI!$C$288:$C$290,SI!$C$293:$C$294)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(SI!$D$247,SI!$D$268,SI!$D$273:$D$275,SI!$D$274:$D$275,SI!$D$281,SI!$D$288:$D$290,SI!$D$293:$D$294)</c15:sqref>
                  </c15:fullRef>
                </c:ext>
              </c:extLst>
              <c:f>(SI!$D$247,SI!$D$268,SI!$D$273,SI!$D$274:$D$275,SI!$D$281,SI!$D$288:$D$290,SI!$D$293:$D$294)</c:f>
              <c:numCache>
                <c:formatCode>General</c:formatCode>
                <c:ptCount val="11"/>
                <c:pt idx="0">
                  <c:v>11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SI!$D$274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SI!$D$275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D149-4A26-8C42-F795D7B00BB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CE7-4364-93F7-AF7090DE50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CE7-4364-93F7-AF7090DE504A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CE7-4364-93F7-AF7090DE50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CE7-4364-93F7-AF7090DE504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CE7-4364-93F7-AF7090DE504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CE7-4364-93F7-AF7090DE504A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CE7-4364-93F7-AF7090DE50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ES!$C$16:$C$21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ES!$E$16:$E$21</c:f>
              <c:numCache>
                <c:formatCode>0%</c:formatCode>
                <c:ptCount val="6"/>
                <c:pt idx="0">
                  <c:v>0.18478260869565216</c:v>
                </c:pt>
                <c:pt idx="1">
                  <c:v>0.18478260869565216</c:v>
                </c:pt>
                <c:pt idx="2">
                  <c:v>2.1739130434782608E-2</c:v>
                </c:pt>
                <c:pt idx="3">
                  <c:v>0.34782608695652173</c:v>
                </c:pt>
                <c:pt idx="4">
                  <c:v>0.20652173913043478</c:v>
                </c:pt>
                <c:pt idx="5">
                  <c:v>5.434782608695652E-2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CE7-4364-93F7-AF7090DE504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00-400B-A28F-5F266893E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00-400B-A28F-5F266893E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00-400B-A28F-5F266893EB01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00-400B-A28F-5F266893EB01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E00-400B-A28F-5F266893EB01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00-400B-A28F-5F266893EB01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00-400B-A28F-5F266893EB01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00-400B-A28F-5F266893E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ES!$C$50:$C$54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ES!$E$50:$E$54</c:f>
              <c:numCache>
                <c:formatCode>0%</c:formatCode>
                <c:ptCount val="5"/>
                <c:pt idx="0">
                  <c:v>0.16304347826086957</c:v>
                </c:pt>
                <c:pt idx="1">
                  <c:v>0</c:v>
                </c:pt>
                <c:pt idx="2">
                  <c:v>0.38043478260869568</c:v>
                </c:pt>
                <c:pt idx="3">
                  <c:v>0.25</c:v>
                </c:pt>
                <c:pt idx="4">
                  <c:v>0.20652173913043478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00-400B-A28F-5F266893EB0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39-4ACF-81DE-DC618B79D7D6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39-4ACF-81DE-DC618B79D7D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139-4ACF-81DE-DC618B79D7D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139-4ACF-81DE-DC618B79D7D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139-4ACF-81DE-DC618B79D7D6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139-4ACF-81DE-DC618B79D7D6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139-4ACF-81DE-DC618B79D7D6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139-4ACF-81DE-DC618B79D7D6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139-4ACF-81DE-DC618B79D7D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139-4ACF-81DE-DC618B79D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(ES!$C$83:$C$84,ES!$C$88:$C$92,ES!$C$98)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(ES!$E$83:$E$84,ES!$E$88:$E$92,ES!$E$98)</c:f>
              <c:numCache>
                <c:formatCode>0%</c:formatCode>
                <c:ptCount val="8"/>
                <c:pt idx="0">
                  <c:v>0.14130434782608695</c:v>
                </c:pt>
                <c:pt idx="1">
                  <c:v>0.27173913043478259</c:v>
                </c:pt>
                <c:pt idx="2">
                  <c:v>0</c:v>
                </c:pt>
                <c:pt idx="3">
                  <c:v>1.0869565217391304E-2</c:v>
                </c:pt>
                <c:pt idx="4">
                  <c:v>6.5217391304347824E-2</c:v>
                </c:pt>
                <c:pt idx="5">
                  <c:v>7.6086956521739135E-2</c:v>
                </c:pt>
                <c:pt idx="6">
                  <c:v>0.41304347826086957</c:v>
                </c:pt>
                <c:pt idx="7">
                  <c:v>2.1739130434782608E-2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139-4ACF-81DE-DC618B79D7D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AT!$C$84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AT!$G$82:$Q$82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AT!$G$84:$Q$84</c:f>
              <c:numCache>
                <c:formatCode>0.00</c:formatCode>
                <c:ptCount val="11"/>
                <c:pt idx="0">
                  <c:v>0.64529700000000001</c:v>
                </c:pt>
                <c:pt idx="1">
                  <c:v>0.61363400000000012</c:v>
                </c:pt>
                <c:pt idx="2">
                  <c:v>0.6666160000000001</c:v>
                </c:pt>
                <c:pt idx="3">
                  <c:v>0.62369799999999997</c:v>
                </c:pt>
                <c:pt idx="4">
                  <c:v>0.52788100000000004</c:v>
                </c:pt>
                <c:pt idx="5">
                  <c:v>0.45901799999999998</c:v>
                </c:pt>
                <c:pt idx="6">
                  <c:v>0.41808199999999995</c:v>
                </c:pt>
                <c:pt idx="7">
                  <c:v>0.39405200000000001</c:v>
                </c:pt>
                <c:pt idx="8">
                  <c:v>0.39236299999999996</c:v>
                </c:pt>
                <c:pt idx="9">
                  <c:v>0.38139600000000001</c:v>
                </c:pt>
                <c:pt idx="10">
                  <c:v>0.36281999999999992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8-456E-B049-34ABBAEC1FB6}"/>
            </c:ext>
          </c:extLst>
        </c:ser>
        <c:ser>
          <c:idx val="2"/>
          <c:order val="1"/>
          <c:tx>
            <c:strRef>
              <c:f>AT!$C$88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AT!$G$82:$Q$82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AT!$G$88:$Q$88</c:f>
              <c:numCache>
                <c:formatCode>0.00</c:formatCode>
                <c:ptCount val="11"/>
                <c:pt idx="0">
                  <c:v>0</c:v>
                </c:pt>
                <c:pt idx="1">
                  <c:v>3.3700000000000001E-2</c:v>
                </c:pt>
                <c:pt idx="2">
                  <c:v>5.1140999999999999E-2</c:v>
                </c:pt>
                <c:pt idx="3">
                  <c:v>0</c:v>
                </c:pt>
                <c:pt idx="4">
                  <c:v>0</c:v>
                </c:pt>
                <c:pt idx="5">
                  <c:v>2.0763E-2</c:v>
                </c:pt>
                <c:pt idx="6">
                  <c:v>3.3790000000000001E-3</c:v>
                </c:pt>
                <c:pt idx="7">
                  <c:v>1.3883E-2</c:v>
                </c:pt>
                <c:pt idx="8">
                  <c:v>0</c:v>
                </c:pt>
                <c:pt idx="9">
                  <c:v>4.1125000000000002E-2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B8-456E-B049-34ABBAEC1FB6}"/>
            </c:ext>
          </c:extLst>
        </c:ser>
        <c:ser>
          <c:idx val="3"/>
          <c:order val="2"/>
          <c:tx>
            <c:strRef>
              <c:f>AT!$C$89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AT!$G$82:$Q$82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AT!$G$89:$Q$89</c:f>
              <c:numCache>
                <c:formatCode>0.00</c:formatCode>
                <c:ptCount val="11"/>
                <c:pt idx="0">
                  <c:v>5.2909999999999997E-3</c:v>
                </c:pt>
                <c:pt idx="1">
                  <c:v>3.4770000000000001E-3</c:v>
                </c:pt>
                <c:pt idx="2">
                  <c:v>3.5460000000000001E-3</c:v>
                </c:pt>
                <c:pt idx="3">
                  <c:v>2.9819999999999998E-3</c:v>
                </c:pt>
                <c:pt idx="4">
                  <c:v>2.8010000000000001E-3</c:v>
                </c:pt>
                <c:pt idx="5">
                  <c:v>2.7780000000000001E-3</c:v>
                </c:pt>
                <c:pt idx="6">
                  <c:v>1.6180000000000001E-3</c:v>
                </c:pt>
                <c:pt idx="7">
                  <c:v>1.3649999999999999E-3</c:v>
                </c:pt>
                <c:pt idx="8">
                  <c:v>1.57E-3</c:v>
                </c:pt>
                <c:pt idx="9">
                  <c:v>1.2409999999999999E-3</c:v>
                </c:pt>
                <c:pt idx="10">
                  <c:v>1.8289999999999999E-3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B8-456E-B049-34ABBAEC1FB6}"/>
            </c:ext>
          </c:extLst>
        </c:ser>
        <c:ser>
          <c:idx val="0"/>
          <c:order val="3"/>
          <c:tx>
            <c:strRef>
              <c:f>AT!$C$83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AT!$G$82:$Q$82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AT!$G$83:$Q$83</c:f>
              <c:numCache>
                <c:formatCode>0.00</c:formatCode>
                <c:ptCount val="11"/>
                <c:pt idx="0">
                  <c:v>1.095207</c:v>
                </c:pt>
                <c:pt idx="1">
                  <c:v>1.2010400000000001</c:v>
                </c:pt>
                <c:pt idx="2">
                  <c:v>1.3972</c:v>
                </c:pt>
                <c:pt idx="3">
                  <c:v>1.196736</c:v>
                </c:pt>
                <c:pt idx="4">
                  <c:v>1.1233070000000001</c:v>
                </c:pt>
                <c:pt idx="5">
                  <c:v>1.0968370000000001</c:v>
                </c:pt>
                <c:pt idx="6">
                  <c:v>1.0611679999999999</c:v>
                </c:pt>
                <c:pt idx="7">
                  <c:v>0.96779499999999996</c:v>
                </c:pt>
                <c:pt idx="8">
                  <c:v>0.90338399999999996</c:v>
                </c:pt>
                <c:pt idx="9">
                  <c:v>0.85565500000000005</c:v>
                </c:pt>
                <c:pt idx="10">
                  <c:v>0.82001000000000002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B8-456E-B049-34ABBAEC1FB6}"/>
            </c:ext>
          </c:extLst>
        </c:ser>
        <c:ser>
          <c:idx val="5"/>
          <c:order val="4"/>
          <c:tx>
            <c:strRef>
              <c:f>AT!$C$91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AT!$G$82:$Q$82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AT!$G$91:$Q$91</c:f>
              <c:numCache>
                <c:formatCode>0.00</c:formatCode>
                <c:ptCount val="11"/>
                <c:pt idx="0">
                  <c:v>0.40170399999999995</c:v>
                </c:pt>
                <c:pt idx="1">
                  <c:v>0.42561700000000002</c:v>
                </c:pt>
                <c:pt idx="2">
                  <c:v>0.43311899999999998</c:v>
                </c:pt>
                <c:pt idx="3">
                  <c:v>0.39938699999999999</c:v>
                </c:pt>
                <c:pt idx="4">
                  <c:v>0.41349399999999997</c:v>
                </c:pt>
                <c:pt idx="5">
                  <c:v>0.39330299999999996</c:v>
                </c:pt>
                <c:pt idx="6">
                  <c:v>0.42955199999999999</c:v>
                </c:pt>
                <c:pt idx="7">
                  <c:v>0.41136700000000004</c:v>
                </c:pt>
                <c:pt idx="8">
                  <c:v>0.36417099999999997</c:v>
                </c:pt>
                <c:pt idx="9">
                  <c:v>0.32504</c:v>
                </c:pt>
                <c:pt idx="10">
                  <c:v>0.336229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B8-456E-B049-34ABBAEC1FB6}"/>
            </c:ext>
          </c:extLst>
        </c:ser>
        <c:ser>
          <c:idx val="6"/>
          <c:order val="5"/>
          <c:tx>
            <c:strRef>
              <c:f>AT!$C$92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AT!$G$92:$Q$92</c:f>
              <c:numCache>
                <c:formatCode>0.00</c:formatCode>
                <c:ptCount val="11"/>
                <c:pt idx="0">
                  <c:v>0.82204900000000014</c:v>
                </c:pt>
                <c:pt idx="1">
                  <c:v>0.76168000000000002</c:v>
                </c:pt>
                <c:pt idx="2">
                  <c:v>0.8489509999999999</c:v>
                </c:pt>
                <c:pt idx="3">
                  <c:v>0.78988199999999997</c:v>
                </c:pt>
                <c:pt idx="4">
                  <c:v>0.85411999999999999</c:v>
                </c:pt>
                <c:pt idx="5">
                  <c:v>0.93585300000000005</c:v>
                </c:pt>
                <c:pt idx="6">
                  <c:v>1.024562</c:v>
                </c:pt>
                <c:pt idx="7">
                  <c:v>1.1267560000000001</c:v>
                </c:pt>
                <c:pt idx="8">
                  <c:v>1.143359</c:v>
                </c:pt>
                <c:pt idx="9">
                  <c:v>1.2360249999999999</c:v>
                </c:pt>
                <c:pt idx="10">
                  <c:v>1.149173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B8-456E-B049-34ABBAEC1FB6}"/>
            </c:ext>
          </c:extLst>
        </c:ser>
        <c:ser>
          <c:idx val="4"/>
          <c:order val="6"/>
          <c:tx>
            <c:strRef>
              <c:f>AT!$C$90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AT!$G$82:$Q$82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AT!$G$90:$Q$90</c:f>
              <c:numCache>
                <c:formatCode>0.00</c:formatCode>
                <c:ptCount val="11"/>
                <c:pt idx="0">
                  <c:v>0.24710699999999999</c:v>
                </c:pt>
                <c:pt idx="1">
                  <c:v>0.23871800000000001</c:v>
                </c:pt>
                <c:pt idx="2">
                  <c:v>0.28770800000000002</c:v>
                </c:pt>
                <c:pt idx="3">
                  <c:v>0.28520499999999999</c:v>
                </c:pt>
                <c:pt idx="4">
                  <c:v>0.24590699999999999</c:v>
                </c:pt>
                <c:pt idx="5">
                  <c:v>0.23649700000000001</c:v>
                </c:pt>
                <c:pt idx="6">
                  <c:v>0.25922800000000001</c:v>
                </c:pt>
                <c:pt idx="7">
                  <c:v>0.25219900000000001</c:v>
                </c:pt>
                <c:pt idx="8">
                  <c:v>0.24327399999999999</c:v>
                </c:pt>
                <c:pt idx="9">
                  <c:v>0.24619199999999999</c:v>
                </c:pt>
                <c:pt idx="10">
                  <c:v>0.22631499999999999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B8-456E-B049-34ABBAEC1FB6}"/>
            </c:ext>
          </c:extLst>
        </c:ser>
        <c:ser>
          <c:idx val="7"/>
          <c:order val="7"/>
          <c:tx>
            <c:strRef>
              <c:f>AT!$C$98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AT!$G$82:$Q$82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AT!$G$98:$Q$98</c:f>
              <c:numCache>
                <c:formatCode>0.00</c:formatCode>
                <c:ptCount val="11"/>
                <c:pt idx="0">
                  <c:v>6.96E-4</c:v>
                </c:pt>
                <c:pt idx="1">
                  <c:v>1.1479999999999999E-3</c:v>
                </c:pt>
                <c:pt idx="2">
                  <c:v>1.09E-3</c:v>
                </c:pt>
                <c:pt idx="3">
                  <c:v>4.5399999999999998E-4</c:v>
                </c:pt>
                <c:pt idx="4">
                  <c:v>8.0999999999999996E-4</c:v>
                </c:pt>
                <c:pt idx="5">
                  <c:v>3.7880000000000001E-3</c:v>
                </c:pt>
                <c:pt idx="6">
                  <c:v>3.3419999999999999E-3</c:v>
                </c:pt>
                <c:pt idx="7">
                  <c:v>3.7199999999999999E-4</c:v>
                </c:pt>
                <c:pt idx="8">
                  <c:v>2.0799999999999998E-3</c:v>
                </c:pt>
                <c:pt idx="9">
                  <c:v>3.1799999999999998E-4</c:v>
                </c:pt>
                <c:pt idx="10">
                  <c:v>7.7219999999999997E-3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B8-456E-B049-34ABBAEC1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ES!$C$16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ES!$G$16:$Q$16</c:f>
              <c:numCache>
                <c:formatCode>0.00</c:formatCode>
                <c:ptCount val="11"/>
                <c:pt idx="0">
                  <c:v>2.0560860000000001</c:v>
                </c:pt>
                <c:pt idx="1">
                  <c:v>2.348014</c:v>
                </c:pt>
                <c:pt idx="2">
                  <c:v>2.871502</c:v>
                </c:pt>
                <c:pt idx="3">
                  <c:v>2.2297989999999999</c:v>
                </c:pt>
                <c:pt idx="4">
                  <c:v>2.286931</c:v>
                </c:pt>
                <c:pt idx="5">
                  <c:v>1.9948570000000001</c:v>
                </c:pt>
                <c:pt idx="6">
                  <c:v>1.6790689999999999</c:v>
                </c:pt>
                <c:pt idx="7">
                  <c:v>1.8068900000000001</c:v>
                </c:pt>
                <c:pt idx="8">
                  <c:v>1.930104</c:v>
                </c:pt>
                <c:pt idx="9">
                  <c:v>1.853799</c:v>
                </c:pt>
                <c:pt idx="10">
                  <c:v>1.6337349999999999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3-4B42-8973-8CC6CA406018}"/>
            </c:ext>
          </c:extLst>
        </c:ser>
        <c:ser>
          <c:idx val="1"/>
          <c:order val="1"/>
          <c:tx>
            <c:strRef>
              <c:f>ES!$C$17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ES!$G$15:$Q$15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ES!$G$17:$Q$17</c:f>
              <c:numCache>
                <c:formatCode>0.00</c:formatCode>
                <c:ptCount val="11"/>
                <c:pt idx="0">
                  <c:v>0.37783</c:v>
                </c:pt>
                <c:pt idx="1">
                  <c:v>0.36794700000000002</c:v>
                </c:pt>
                <c:pt idx="2">
                  <c:v>0.37867200000000001</c:v>
                </c:pt>
                <c:pt idx="3">
                  <c:v>0.37807600000000002</c:v>
                </c:pt>
                <c:pt idx="4">
                  <c:v>0.41477900000000001</c:v>
                </c:pt>
                <c:pt idx="5">
                  <c:v>0.58211599999999997</c:v>
                </c:pt>
                <c:pt idx="6">
                  <c:v>0.58598399999999995</c:v>
                </c:pt>
                <c:pt idx="7">
                  <c:v>0.816658</c:v>
                </c:pt>
                <c:pt idx="8">
                  <c:v>0.75517100000000004</c:v>
                </c:pt>
                <c:pt idx="9">
                  <c:v>0.51388100000000003</c:v>
                </c:pt>
                <c:pt idx="10">
                  <c:v>0.50541400000000003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3-4B42-8973-8CC6CA406018}"/>
            </c:ext>
          </c:extLst>
        </c:ser>
        <c:ser>
          <c:idx val="2"/>
          <c:order val="2"/>
          <c:tx>
            <c:strRef>
              <c:f>ES!$C$18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ES!$G$15:$Q$15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1.0376E-2</c:v>
                </c:pt>
                <c:pt idx="7">
                  <c:v>7.2259999999999998E-3</c:v>
                </c:pt>
                <c:pt idx="8">
                  <c:v>0</c:v>
                </c:pt>
                <c:pt idx="9">
                  <c:v>0</c:v>
                </c:pt>
                <c:pt idx="10">
                  <c:v>1.6059E-2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63-4B42-8973-8CC6CA406018}"/>
            </c:ext>
          </c:extLst>
        </c:ser>
        <c:ser>
          <c:idx val="3"/>
          <c:order val="3"/>
          <c:tx>
            <c:strRef>
              <c:f>ES!$C$19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ES!$G$15:$Q$15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ES!$G$19:$Q$19</c:f>
              <c:numCache>
                <c:formatCode>0.00</c:formatCode>
                <c:ptCount val="11"/>
                <c:pt idx="0">
                  <c:v>8.7973359999999996</c:v>
                </c:pt>
                <c:pt idx="1">
                  <c:v>10.30087</c:v>
                </c:pt>
                <c:pt idx="2">
                  <c:v>11.210476999999999</c:v>
                </c:pt>
                <c:pt idx="3">
                  <c:v>12.718052</c:v>
                </c:pt>
                <c:pt idx="4">
                  <c:v>15.015342</c:v>
                </c:pt>
                <c:pt idx="5">
                  <c:v>15.161467999999999</c:v>
                </c:pt>
                <c:pt idx="6">
                  <c:v>11.770861999999999</c:v>
                </c:pt>
                <c:pt idx="7">
                  <c:v>12.604578</c:v>
                </c:pt>
                <c:pt idx="8">
                  <c:v>10.789709999999999</c:v>
                </c:pt>
                <c:pt idx="9">
                  <c:v>13.090812</c:v>
                </c:pt>
                <c:pt idx="10">
                  <c:v>13.489005000000001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3-4B42-8973-8CC6CA406018}"/>
            </c:ext>
          </c:extLst>
        </c:ser>
        <c:ser>
          <c:idx val="4"/>
          <c:order val="4"/>
          <c:tx>
            <c:strRef>
              <c:f>ES!$C$20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ES!$G$15:$Q$15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ES!$G$20:$Q$20</c:f>
              <c:numCache>
                <c:formatCode>0.00</c:formatCode>
                <c:ptCount val="11"/>
                <c:pt idx="0">
                  <c:v>0.100967</c:v>
                </c:pt>
                <c:pt idx="1">
                  <c:v>0.18940000000000001</c:v>
                </c:pt>
                <c:pt idx="2">
                  <c:v>0.192888</c:v>
                </c:pt>
                <c:pt idx="3">
                  <c:v>0.37819999999999998</c:v>
                </c:pt>
                <c:pt idx="4">
                  <c:v>0.19963900000000001</c:v>
                </c:pt>
                <c:pt idx="5">
                  <c:v>8.3696000000000007E-2</c:v>
                </c:pt>
                <c:pt idx="6">
                  <c:v>0.119811</c:v>
                </c:pt>
                <c:pt idx="7">
                  <c:v>0.15115300000000001</c:v>
                </c:pt>
                <c:pt idx="8">
                  <c:v>0.112072</c:v>
                </c:pt>
                <c:pt idx="9">
                  <c:v>8.2530000000000006E-2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63-4B42-8973-8CC6CA406018}"/>
            </c:ext>
          </c:extLst>
        </c:ser>
        <c:ser>
          <c:idx val="5"/>
          <c:order val="5"/>
          <c:tx>
            <c:strRef>
              <c:f>ES!$C$21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ES!$G$15:$Q$15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ES!$G$21:$Q$21</c:f>
              <c:numCache>
                <c:formatCode>0.00</c:formatCode>
                <c:ptCount val="11"/>
                <c:pt idx="0">
                  <c:v>0.50662700000000005</c:v>
                </c:pt>
                <c:pt idx="1">
                  <c:v>1.347254</c:v>
                </c:pt>
                <c:pt idx="2">
                  <c:v>1.486575</c:v>
                </c:pt>
                <c:pt idx="3">
                  <c:v>1.06287</c:v>
                </c:pt>
                <c:pt idx="4">
                  <c:v>0.57160599999999995</c:v>
                </c:pt>
                <c:pt idx="5">
                  <c:v>0.59133899999999995</c:v>
                </c:pt>
                <c:pt idx="6">
                  <c:v>0.58938199999999996</c:v>
                </c:pt>
                <c:pt idx="7">
                  <c:v>0.63179700000000005</c:v>
                </c:pt>
                <c:pt idx="8">
                  <c:v>0.48481000000000002</c:v>
                </c:pt>
                <c:pt idx="9">
                  <c:v>0.43923699999999999</c:v>
                </c:pt>
                <c:pt idx="10">
                  <c:v>0.432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63-4B42-8973-8CC6CA40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ES!$C$50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ES!$G$50:$Q$50</c:f>
              <c:numCache>
                <c:formatCode>0.00</c:formatCode>
                <c:ptCount val="11"/>
                <c:pt idx="0">
                  <c:v>1.816875</c:v>
                </c:pt>
                <c:pt idx="1">
                  <c:v>1.9468589999999999</c:v>
                </c:pt>
                <c:pt idx="2">
                  <c:v>2.4678059999999999</c:v>
                </c:pt>
                <c:pt idx="3">
                  <c:v>1.6413489999999999</c:v>
                </c:pt>
                <c:pt idx="4">
                  <c:v>1.634795</c:v>
                </c:pt>
                <c:pt idx="5">
                  <c:v>1.1627430000000001</c:v>
                </c:pt>
                <c:pt idx="6">
                  <c:v>0.98429900000000004</c:v>
                </c:pt>
                <c:pt idx="7">
                  <c:v>1.0654250000000001</c:v>
                </c:pt>
                <c:pt idx="8">
                  <c:v>1.1277980000000001</c:v>
                </c:pt>
                <c:pt idx="9">
                  <c:v>1.115972</c:v>
                </c:pt>
                <c:pt idx="10">
                  <c:v>1.1779850000000001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6-4109-99E4-53064706D2C6}"/>
            </c:ext>
          </c:extLst>
        </c:ser>
        <c:ser>
          <c:idx val="4"/>
          <c:order val="1"/>
          <c:tx>
            <c:strRef>
              <c:f>ES!$C$51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ES!$G$51:$Q$51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6-4109-99E4-53064706D2C6}"/>
            </c:ext>
          </c:extLst>
        </c:ser>
        <c:ser>
          <c:idx val="1"/>
          <c:order val="2"/>
          <c:tx>
            <c:strRef>
              <c:f>ES!$C$52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ES!$G$15:$Q$15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ES!$G$52:$Q$52</c:f>
              <c:numCache>
                <c:formatCode>0.00</c:formatCode>
                <c:ptCount val="11"/>
                <c:pt idx="0">
                  <c:v>1.0086619999999999</c:v>
                </c:pt>
                <c:pt idx="1">
                  <c:v>1.8321890000000001</c:v>
                </c:pt>
                <c:pt idx="2">
                  <c:v>1.9325779999999999</c:v>
                </c:pt>
                <c:pt idx="3">
                  <c:v>1.5246949999999999</c:v>
                </c:pt>
                <c:pt idx="4">
                  <c:v>1.0825210000000001</c:v>
                </c:pt>
                <c:pt idx="5">
                  <c:v>1.2964830000000001</c:v>
                </c:pt>
                <c:pt idx="6">
                  <c:v>1.309653</c:v>
                </c:pt>
                <c:pt idx="7">
                  <c:v>1.58687</c:v>
                </c:pt>
                <c:pt idx="8">
                  <c:v>1.469028</c:v>
                </c:pt>
                <c:pt idx="9">
                  <c:v>1.1131770000000001</c:v>
                </c:pt>
                <c:pt idx="10">
                  <c:v>1.176706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C6-4109-99E4-53064706D2C6}"/>
            </c:ext>
          </c:extLst>
        </c:ser>
        <c:ser>
          <c:idx val="2"/>
          <c:order val="3"/>
          <c:tx>
            <c:strRef>
              <c:f>ES!$C$53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ES!$G$15:$Q$15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ES!$G$53:$Q$53</c:f>
              <c:numCache>
                <c:formatCode>0.00</c:formatCode>
                <c:ptCount val="11"/>
                <c:pt idx="0">
                  <c:v>8.9123420000000007</c:v>
                </c:pt>
                <c:pt idx="1">
                  <c:v>10.585037</c:v>
                </c:pt>
                <c:pt idx="2">
                  <c:v>11.546842</c:v>
                </c:pt>
                <c:pt idx="3">
                  <c:v>13.222753000000001</c:v>
                </c:pt>
                <c:pt idx="4">
                  <c:v>15.571342</c:v>
                </c:pt>
                <c:pt idx="5">
                  <c:v>15.870554</c:v>
                </c:pt>
                <c:pt idx="6">
                  <c:v>12.341721</c:v>
                </c:pt>
                <c:pt idx="7">
                  <c:v>13.214854000000001</c:v>
                </c:pt>
                <c:pt idx="8">
                  <c:v>11.362969</c:v>
                </c:pt>
                <c:pt idx="9">
                  <c:v>13.66858</c:v>
                </c:pt>
                <c:pt idx="10">
                  <c:v>13.721522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6-4109-99E4-53064706D2C6}"/>
            </c:ext>
          </c:extLst>
        </c:ser>
        <c:ser>
          <c:idx val="3"/>
          <c:order val="4"/>
          <c:tx>
            <c:strRef>
              <c:f>ES!$C$54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ES!$G$15:$Q$15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ES!$G$54:$Q$54</c:f>
              <c:numCache>
                <c:formatCode>0.00</c:formatCode>
                <c:ptCount val="11"/>
                <c:pt idx="0">
                  <c:v>0.100967</c:v>
                </c:pt>
                <c:pt idx="1">
                  <c:v>0.18940000000000001</c:v>
                </c:pt>
                <c:pt idx="2">
                  <c:v>0.192888</c:v>
                </c:pt>
                <c:pt idx="3">
                  <c:v>0.37819999999999998</c:v>
                </c:pt>
                <c:pt idx="4">
                  <c:v>0.19963900000000001</c:v>
                </c:pt>
                <c:pt idx="5">
                  <c:v>8.3696000000000007E-2</c:v>
                </c:pt>
                <c:pt idx="6">
                  <c:v>0.119811</c:v>
                </c:pt>
                <c:pt idx="7">
                  <c:v>0.15115300000000001</c:v>
                </c:pt>
                <c:pt idx="8">
                  <c:v>0.112072</c:v>
                </c:pt>
                <c:pt idx="9">
                  <c:v>8.2530000000000006E-2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C6-4109-99E4-53064706D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ES!$C$84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ES!$G$82:$Q$82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ES!$G$84:$Q$84</c:f>
              <c:numCache>
                <c:formatCode>0.00</c:formatCode>
                <c:ptCount val="11"/>
                <c:pt idx="0">
                  <c:v>5.0700100000000008</c:v>
                </c:pt>
                <c:pt idx="1">
                  <c:v>5.7008140000000003</c:v>
                </c:pt>
                <c:pt idx="2">
                  <c:v>5.9799879999999996</c:v>
                </c:pt>
                <c:pt idx="3">
                  <c:v>6.2219449999999998</c:v>
                </c:pt>
                <c:pt idx="4">
                  <c:v>6.6246720000000003</c:v>
                </c:pt>
                <c:pt idx="5">
                  <c:v>5.7360919999999993</c:v>
                </c:pt>
                <c:pt idx="6">
                  <c:v>4.3940479999999997</c:v>
                </c:pt>
                <c:pt idx="7">
                  <c:v>4.8284710000000004</c:v>
                </c:pt>
                <c:pt idx="8">
                  <c:v>3.9807679999999999</c:v>
                </c:pt>
                <c:pt idx="9">
                  <c:v>4.584924</c:v>
                </c:pt>
                <c:pt idx="10">
                  <c:v>4.7411639999999995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D-48AC-8603-4F971B6E8B3C}"/>
            </c:ext>
          </c:extLst>
        </c:ser>
        <c:ser>
          <c:idx val="2"/>
          <c:order val="1"/>
          <c:tx>
            <c:strRef>
              <c:f>ES!$C$88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ES!$G$82:$Q$82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D-48AC-8603-4F971B6E8B3C}"/>
            </c:ext>
          </c:extLst>
        </c:ser>
        <c:ser>
          <c:idx val="3"/>
          <c:order val="2"/>
          <c:tx>
            <c:strRef>
              <c:f>ES!$C$89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ES!$G$82:$Q$82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ES!$G$89:$Q$89</c:f>
              <c:numCache>
                <c:formatCode>0.00</c:formatCode>
                <c:ptCount val="11"/>
                <c:pt idx="0">
                  <c:v>2.5270000000000001E-2</c:v>
                </c:pt>
                <c:pt idx="1">
                  <c:v>2.7904000000000002E-2</c:v>
                </c:pt>
                <c:pt idx="2">
                  <c:v>0</c:v>
                </c:pt>
                <c:pt idx="3">
                  <c:v>1.0380000000000001E-3</c:v>
                </c:pt>
                <c:pt idx="4">
                  <c:v>2.6290999999999998E-2</c:v>
                </c:pt>
                <c:pt idx="5">
                  <c:v>2.2766999999999999E-2</c:v>
                </c:pt>
                <c:pt idx="6">
                  <c:v>2.019E-3</c:v>
                </c:pt>
                <c:pt idx="7">
                  <c:v>2.66E-3</c:v>
                </c:pt>
                <c:pt idx="8">
                  <c:v>9.8930000000000008E-3</c:v>
                </c:pt>
                <c:pt idx="9">
                  <c:v>2.1100000000000001E-4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3D-48AC-8603-4F971B6E8B3C}"/>
            </c:ext>
          </c:extLst>
        </c:ser>
        <c:ser>
          <c:idx val="0"/>
          <c:order val="3"/>
          <c:tx>
            <c:strRef>
              <c:f>ES!$C$83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ES!$G$82:$Q$82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ES!$G$83:$Q$83</c:f>
              <c:numCache>
                <c:formatCode>0.00</c:formatCode>
                <c:ptCount val="11"/>
                <c:pt idx="0">
                  <c:v>0.39591999999999999</c:v>
                </c:pt>
                <c:pt idx="1">
                  <c:v>0.39683299999999999</c:v>
                </c:pt>
                <c:pt idx="2">
                  <c:v>0.43771900000000002</c:v>
                </c:pt>
                <c:pt idx="3">
                  <c:v>0.50571900000000003</c:v>
                </c:pt>
                <c:pt idx="4">
                  <c:v>0.458125</c:v>
                </c:pt>
                <c:pt idx="5">
                  <c:v>0.51191900000000001</c:v>
                </c:pt>
                <c:pt idx="6">
                  <c:v>0.53445799999999999</c:v>
                </c:pt>
                <c:pt idx="7">
                  <c:v>0.76177099999999998</c:v>
                </c:pt>
                <c:pt idx="8">
                  <c:v>0.73883600000000005</c:v>
                </c:pt>
                <c:pt idx="9">
                  <c:v>0.55126200000000003</c:v>
                </c:pt>
                <c:pt idx="10">
                  <c:v>0.49341400000000002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3D-48AC-8603-4F971B6E8B3C}"/>
            </c:ext>
          </c:extLst>
        </c:ser>
        <c:ser>
          <c:idx val="5"/>
          <c:order val="4"/>
          <c:tx>
            <c:strRef>
              <c:f>ES!$C$91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ES!$G$82:$Q$82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ES!$G$91:$Q$91</c:f>
              <c:numCache>
                <c:formatCode>0.00</c:formatCode>
                <c:ptCount val="11"/>
                <c:pt idx="0">
                  <c:v>7.7918000000000001E-2</c:v>
                </c:pt>
                <c:pt idx="1">
                  <c:v>0.24773099999999998</c:v>
                </c:pt>
                <c:pt idx="2">
                  <c:v>0.77314799999999995</c:v>
                </c:pt>
                <c:pt idx="3">
                  <c:v>0.27597899999999997</c:v>
                </c:pt>
                <c:pt idx="4">
                  <c:v>0.32441399999999998</c:v>
                </c:pt>
                <c:pt idx="5">
                  <c:v>4.6588000000000004E-2</c:v>
                </c:pt>
                <c:pt idx="6">
                  <c:v>2.861E-2</c:v>
                </c:pt>
                <c:pt idx="7">
                  <c:v>3.2828999999999997E-2</c:v>
                </c:pt>
                <c:pt idx="8">
                  <c:v>2.6480000000000004E-2</c:v>
                </c:pt>
                <c:pt idx="9">
                  <c:v>3.0012999999999998E-2</c:v>
                </c:pt>
                <c:pt idx="10">
                  <c:v>3.2500000000000001E-2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3D-48AC-8603-4F971B6E8B3C}"/>
            </c:ext>
          </c:extLst>
        </c:ser>
        <c:ser>
          <c:idx val="6"/>
          <c:order val="5"/>
          <c:tx>
            <c:strRef>
              <c:f>ES!$C$92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ES!$G$92:$Q$92</c:f>
              <c:numCache>
                <c:formatCode>0.00</c:formatCode>
                <c:ptCount val="11"/>
                <c:pt idx="0">
                  <c:v>6.0227729999999999</c:v>
                </c:pt>
                <c:pt idx="1">
                  <c:v>7.7674529999999997</c:v>
                </c:pt>
                <c:pt idx="2">
                  <c:v>8.5108770000000007</c:v>
                </c:pt>
                <c:pt idx="3">
                  <c:v>9.0979930000000007</c:v>
                </c:pt>
                <c:pt idx="4">
                  <c:v>10.384692999999999</c:v>
                </c:pt>
                <c:pt idx="5">
                  <c:v>11.263529999999999</c:v>
                </c:pt>
                <c:pt idx="6">
                  <c:v>9.0777569999999983</c:v>
                </c:pt>
                <c:pt idx="7">
                  <c:v>9.6125890000000016</c:v>
                </c:pt>
                <c:pt idx="8">
                  <c:v>8.4935980000000004</c:v>
                </c:pt>
                <c:pt idx="9">
                  <c:v>10.073116000000001</c:v>
                </c:pt>
                <c:pt idx="10">
                  <c:v>10.337325999999999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3D-48AC-8603-4F971B6E8B3C}"/>
            </c:ext>
          </c:extLst>
        </c:ser>
        <c:ser>
          <c:idx val="4"/>
          <c:order val="6"/>
          <c:tx>
            <c:strRef>
              <c:f>ES!$C$90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ES!$G$82:$Q$82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ES!$G$90:$Q$90</c:f>
              <c:numCache>
                <c:formatCode>0.00</c:formatCode>
                <c:ptCount val="11"/>
                <c:pt idx="0">
                  <c:v>0.244285</c:v>
                </c:pt>
                <c:pt idx="1">
                  <c:v>0.41119</c:v>
                </c:pt>
                <c:pt idx="2">
                  <c:v>0.43271199999999999</c:v>
                </c:pt>
                <c:pt idx="3">
                  <c:v>0.66027899999999995</c:v>
                </c:pt>
                <c:pt idx="4">
                  <c:v>0.66672200000000004</c:v>
                </c:pt>
                <c:pt idx="5">
                  <c:v>0.83211400000000002</c:v>
                </c:pt>
                <c:pt idx="6">
                  <c:v>0.71744399999999997</c:v>
                </c:pt>
                <c:pt idx="7">
                  <c:v>0.77477799999999997</c:v>
                </c:pt>
                <c:pt idx="8">
                  <c:v>0.822106</c:v>
                </c:pt>
                <c:pt idx="9">
                  <c:v>0.73986099999999999</c:v>
                </c:pt>
                <c:pt idx="10">
                  <c:v>0.47180899999999998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3D-48AC-8603-4F971B6E8B3C}"/>
            </c:ext>
          </c:extLst>
        </c:ser>
        <c:ser>
          <c:idx val="7"/>
          <c:order val="7"/>
          <c:tx>
            <c:strRef>
              <c:f>ES!$C$98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ES!$G$82:$Q$82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ES!$G$98:$Q$98</c:f>
              <c:numCache>
                <c:formatCode>0.00</c:formatCode>
                <c:ptCount val="11"/>
                <c:pt idx="0">
                  <c:v>2.6700000000000001E-3</c:v>
                </c:pt>
                <c:pt idx="1">
                  <c:v>1.56E-3</c:v>
                </c:pt>
                <c:pt idx="2">
                  <c:v>5.6699999999999997E-3</c:v>
                </c:pt>
                <c:pt idx="3">
                  <c:v>4.0439999999999999E-3</c:v>
                </c:pt>
                <c:pt idx="4">
                  <c:v>3.3800000000000002E-3</c:v>
                </c:pt>
                <c:pt idx="5">
                  <c:v>4.66E-4</c:v>
                </c:pt>
                <c:pt idx="6">
                  <c:v>1.1479999999999999E-3</c:v>
                </c:pt>
                <c:pt idx="7">
                  <c:v>5.2040000000000003E-3</c:v>
                </c:pt>
                <c:pt idx="8">
                  <c:v>1.8599999999999999E-4</c:v>
                </c:pt>
                <c:pt idx="9">
                  <c:v>8.7200000000000005E-4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3D-48AC-8603-4F971B6E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ES!$C$268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ES!$G$246:$Q$246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ES!$G$268:$Q$268</c:f>
              <c:numCache>
                <c:formatCode>0.00</c:formatCode>
                <c:ptCount val="11"/>
                <c:pt idx="0">
                  <c:v>3.9370000000000004E-3</c:v>
                </c:pt>
                <c:pt idx="1">
                  <c:v>1.3053E-2</c:v>
                </c:pt>
                <c:pt idx="2">
                  <c:v>9.8270000000000007E-3</c:v>
                </c:pt>
                <c:pt idx="3">
                  <c:v>0.12173</c:v>
                </c:pt>
                <c:pt idx="4">
                  <c:v>9.0324000000000002E-2</c:v>
                </c:pt>
                <c:pt idx="5">
                  <c:v>9.6312999999999996E-2</c:v>
                </c:pt>
                <c:pt idx="6">
                  <c:v>9.9005999999999997E-2</c:v>
                </c:pt>
                <c:pt idx="7">
                  <c:v>9.7984000000000002E-2</c:v>
                </c:pt>
                <c:pt idx="8">
                  <c:v>9.3064999999999995E-2</c:v>
                </c:pt>
                <c:pt idx="9">
                  <c:v>6.7658999999999997E-2</c:v>
                </c:pt>
                <c:pt idx="10">
                  <c:v>7.6413999999999996E-2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17-4A1C-BD58-68E8B2DE54EE}"/>
            </c:ext>
          </c:extLst>
        </c:ser>
        <c:ser>
          <c:idx val="0"/>
          <c:order val="1"/>
          <c:tx>
            <c:strRef>
              <c:f>ES!$C$247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ES!$G$246:$Q$246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ES!$G$247:$Q$247</c:f>
              <c:numCache>
                <c:formatCode>0.00</c:formatCode>
                <c:ptCount val="11"/>
                <c:pt idx="0">
                  <c:v>9.4377420000000001</c:v>
                </c:pt>
                <c:pt idx="1">
                  <c:v>11.874665</c:v>
                </c:pt>
                <c:pt idx="2">
                  <c:v>12.927696000000001</c:v>
                </c:pt>
                <c:pt idx="3">
                  <c:v>14.190314000000001</c:v>
                </c:pt>
                <c:pt idx="4">
                  <c:v>15.820385999999999</c:v>
                </c:pt>
                <c:pt idx="5">
                  <c:v>15.861822999999999</c:v>
                </c:pt>
                <c:pt idx="6">
                  <c:v>12.50407</c:v>
                </c:pt>
                <c:pt idx="7">
                  <c:v>13.412309</c:v>
                </c:pt>
                <c:pt idx="8">
                  <c:v>11.405142</c:v>
                </c:pt>
                <c:pt idx="9">
                  <c:v>13.642034000000001</c:v>
                </c:pt>
                <c:pt idx="10">
                  <c:v>13.95256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17-4A1C-BD58-68E8B2DE54EE}"/>
            </c:ext>
          </c:extLst>
        </c:ser>
        <c:ser>
          <c:idx val="2"/>
          <c:order val="2"/>
          <c:tx>
            <c:strRef>
              <c:f>ES!$C$273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ES!$G$246:$Q$246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17-4A1C-BD58-68E8B2DE54EE}"/>
            </c:ext>
          </c:extLst>
        </c:ser>
        <c:ser>
          <c:idx val="3"/>
          <c:order val="3"/>
          <c:tx>
            <c:strRef>
              <c:f>ES!$C$274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ES!$G$246:$Q$246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17-4A1C-BD58-68E8B2DE54EE}"/>
            </c:ext>
          </c:extLst>
        </c:ser>
        <c:ser>
          <c:idx val="4"/>
          <c:order val="4"/>
          <c:tx>
            <c:strRef>
              <c:f>ES!$C$275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ES!$G$246:$Q$246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ES!$G$275:$Q$275</c:f>
              <c:numCache>
                <c:formatCode>0.00</c:formatCode>
                <c:ptCount val="11"/>
                <c:pt idx="0">
                  <c:v>0.35148400000000002</c:v>
                </c:pt>
                <c:pt idx="1">
                  <c:v>0.499336</c:v>
                </c:pt>
                <c:pt idx="2">
                  <c:v>0.50875000000000004</c:v>
                </c:pt>
                <c:pt idx="3">
                  <c:v>0.59299999999999997</c:v>
                </c:pt>
                <c:pt idx="4">
                  <c:v>0.57649799999999995</c:v>
                </c:pt>
                <c:pt idx="5">
                  <c:v>0.73353299999999999</c:v>
                </c:pt>
                <c:pt idx="6">
                  <c:v>0.59586700000000004</c:v>
                </c:pt>
                <c:pt idx="7">
                  <c:v>0.55397800000000008</c:v>
                </c:pt>
                <c:pt idx="8">
                  <c:v>0.63063499999999995</c:v>
                </c:pt>
                <c:pt idx="9">
                  <c:v>0.56396100000000005</c:v>
                </c:pt>
                <c:pt idx="10">
                  <c:v>0.48031000000000001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17-4A1C-BD58-68E8B2DE54EE}"/>
            </c:ext>
          </c:extLst>
        </c:ser>
        <c:ser>
          <c:idx val="5"/>
          <c:order val="5"/>
          <c:tx>
            <c:strRef>
              <c:f>ES!$C$281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ES!$G$246:$Q$246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ES!$G$281:$Q$281</c:f>
              <c:numCache>
                <c:formatCode>0.00</c:formatCode>
                <c:ptCount val="11"/>
                <c:pt idx="0">
                  <c:v>1.2058559999999998</c:v>
                </c:pt>
                <c:pt idx="1">
                  <c:v>1.3014760000000001</c:v>
                </c:pt>
                <c:pt idx="2">
                  <c:v>1.7670649999999999</c:v>
                </c:pt>
                <c:pt idx="3">
                  <c:v>1.1124230000000002</c:v>
                </c:pt>
                <c:pt idx="4">
                  <c:v>1.1777790000000001</c:v>
                </c:pt>
                <c:pt idx="5">
                  <c:v>0.593607</c:v>
                </c:pt>
                <c:pt idx="6">
                  <c:v>0.47731599999999996</c:v>
                </c:pt>
                <c:pt idx="7">
                  <c:v>0.51312800000000003</c:v>
                </c:pt>
                <c:pt idx="8">
                  <c:v>0.57037799999999994</c:v>
                </c:pt>
                <c:pt idx="9">
                  <c:v>0.63826399999999994</c:v>
                </c:pt>
                <c:pt idx="10">
                  <c:v>0.68152900000000005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17-4A1C-BD58-68E8B2DE54EE}"/>
            </c:ext>
          </c:extLst>
        </c:ser>
        <c:ser>
          <c:idx val="6"/>
          <c:order val="6"/>
          <c:tx>
            <c:strRef>
              <c:f>ES!$C$288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ES!$G$246:$Q$246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17-4A1C-BD58-68E8B2DE54EE}"/>
            </c:ext>
          </c:extLst>
        </c:ser>
        <c:ser>
          <c:idx val="7"/>
          <c:order val="7"/>
          <c:tx>
            <c:strRef>
              <c:f>ES!$C$289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ES!$G$246:$Q$246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17-4A1C-BD58-68E8B2DE54EE}"/>
            </c:ext>
          </c:extLst>
        </c:ser>
        <c:ser>
          <c:idx val="8"/>
          <c:order val="8"/>
          <c:tx>
            <c:strRef>
              <c:f>ES!$C$290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ES!$G$246:$Q$246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ES!$G$290:$Q$290</c:f>
              <c:numCache>
                <c:formatCode>0.00</c:formatCode>
                <c:ptCount val="11"/>
                <c:pt idx="0">
                  <c:v>0.230296</c:v>
                </c:pt>
                <c:pt idx="1">
                  <c:v>0.193826</c:v>
                </c:pt>
                <c:pt idx="2">
                  <c:v>0.20696899999999999</c:v>
                </c:pt>
                <c:pt idx="3">
                  <c:v>0.27966600000000003</c:v>
                </c:pt>
                <c:pt idx="4">
                  <c:v>0.37458900000000001</c:v>
                </c:pt>
                <c:pt idx="5">
                  <c:v>0.70009800000000011</c:v>
                </c:pt>
                <c:pt idx="6">
                  <c:v>0.69151899999999999</c:v>
                </c:pt>
                <c:pt idx="7">
                  <c:v>0.78262100000000001</c:v>
                </c:pt>
                <c:pt idx="8">
                  <c:v>0.696492</c:v>
                </c:pt>
                <c:pt idx="9">
                  <c:v>0.197932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17-4A1C-BD58-68E8B2DE54EE}"/>
            </c:ext>
          </c:extLst>
        </c:ser>
        <c:ser>
          <c:idx val="9"/>
          <c:order val="9"/>
          <c:tx>
            <c:strRef>
              <c:f>ES!$C$293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ES!$G$246:$Q$246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ES!$G$293:$Q$293</c:f>
              <c:numCache>
                <c:formatCode>0.00</c:formatCode>
                <c:ptCount val="11"/>
                <c:pt idx="0">
                  <c:v>9.1809999999999999E-3</c:v>
                </c:pt>
                <c:pt idx="1">
                  <c:v>1.3564E-2</c:v>
                </c:pt>
                <c:pt idx="2">
                  <c:v>1.7125999999999999E-2</c:v>
                </c:pt>
                <c:pt idx="3">
                  <c:v>1.3390000000000001E-2</c:v>
                </c:pt>
                <c:pt idx="4">
                  <c:v>1.3719E-2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17-4A1C-BD58-68E8B2DE54EE}"/>
            </c:ext>
          </c:extLst>
        </c:ser>
        <c:ser>
          <c:idx val="10"/>
          <c:order val="10"/>
          <c:tx>
            <c:strRef>
              <c:f>ES!$C$294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ES!$G$246:$Q$246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ES!$G$294:$Q$294</c:f>
              <c:numCache>
                <c:formatCode>0.00</c:formatCode>
                <c:ptCount val="11"/>
                <c:pt idx="0">
                  <c:v>0.60035000000000005</c:v>
                </c:pt>
                <c:pt idx="1">
                  <c:v>0.65756499999999996</c:v>
                </c:pt>
                <c:pt idx="2">
                  <c:v>0.702681</c:v>
                </c:pt>
                <c:pt idx="3">
                  <c:v>0.45647399999999999</c:v>
                </c:pt>
                <c:pt idx="4">
                  <c:v>0.435002</c:v>
                </c:pt>
                <c:pt idx="5">
                  <c:v>0.42810199999999998</c:v>
                </c:pt>
                <c:pt idx="6">
                  <c:v>0.387706</c:v>
                </c:pt>
                <c:pt idx="7">
                  <c:v>0.65828200000000003</c:v>
                </c:pt>
                <c:pt idx="8">
                  <c:v>0.67615499999999995</c:v>
                </c:pt>
                <c:pt idx="9">
                  <c:v>0.87040899999999999</c:v>
                </c:pt>
                <c:pt idx="10">
                  <c:v>0.88539999999999996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17-4A1C-BD58-68E8B2DE5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A0-4FC0-A6C9-73DAB3E601A1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A0-4FC0-A6C9-73DAB3E601A1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A0-4FC0-A6C9-73DAB3E601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079-4E5D-B43A-CACB9749BBE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079-4E5D-B43A-CACB9749BBE6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BA0-4FC0-A6C9-73DAB3E601A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BA0-4FC0-A6C9-73DAB3E601A1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BA0-4FC0-A6C9-73DAB3E601A1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BA0-4FC0-A6C9-73DAB3E601A1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BA0-4FC0-A6C9-73DAB3E601A1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BA0-4FC0-A6C9-73DAB3E601A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BA0-4FC0-A6C9-73DAB3E601A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BA0-4FC0-A6C9-73DAB3E601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(ES!$C$247,ES!$C$268,ES!$C$273:$C$275,ES!$C$274:$C$275,ES!$C$281,ES!$C$288:$C$290,ES!$C$293:$C$294)</c15:sqref>
                  </c15:fullRef>
                </c:ext>
              </c:extLst>
              <c:f>(ES!$C$247,ES!$C$268,ES!$C$273,ES!$C$274:$C$275,ES!$C$281,ES!$C$288:$C$290,ES!$C$293:$C$294)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(ES!$D$247,ES!$D$268,ES!$D$273:$D$275,ES!$D$274:$D$275,ES!$D$281,ES!$D$288:$D$290,ES!$D$293:$D$294)</c15:sqref>
                  </c15:fullRef>
                </c:ext>
              </c:extLst>
              <c:f>(ES!$D$247,ES!$D$268,ES!$D$273,ES!$D$274:$D$275,ES!$D$281,ES!$D$288:$D$290,ES!$D$293:$D$294)</c:f>
              <c:numCache>
                <c:formatCode>General</c:formatCode>
                <c:ptCount val="11"/>
                <c:pt idx="0">
                  <c:v>64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ES!$D$274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ES!$D$275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0BA0-4FC0-A6C9-73DAB3E601A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89-4E0B-88EF-382303D88D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89-4E0B-88EF-382303D88DCE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89-4E0B-88EF-382303D88D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89-4E0B-88EF-382303D88DC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89-4E0B-88EF-382303D88DC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89-4E0B-88EF-382303D88DCE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B89-4E0B-88EF-382303D88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SE!$C$16:$C$21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SE!$E$16:$E$21</c:f>
              <c:numCache>
                <c:formatCode>0%</c:formatCode>
                <c:ptCount val="6"/>
                <c:pt idx="0">
                  <c:v>0.31944444444444442</c:v>
                </c:pt>
                <c:pt idx="1">
                  <c:v>8.3333333333333329E-2</c:v>
                </c:pt>
                <c:pt idx="2">
                  <c:v>5.5555555555555552E-2</c:v>
                </c:pt>
                <c:pt idx="3">
                  <c:v>0.27777777777777779</c:v>
                </c:pt>
                <c:pt idx="4">
                  <c:v>0.2638888888888889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B89-4E0B-88EF-382303D88DCE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CA-4232-8A91-D0CF36825CF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CA-4232-8A91-D0CF36825CF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9CA-4232-8A91-D0CF36825CFD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9CA-4232-8A91-D0CF36825CFD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9CA-4232-8A91-D0CF36825CFD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9CA-4232-8A91-D0CF36825CFD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9CA-4232-8A91-D0CF36825CFD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9CA-4232-8A91-D0CF36825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SE!$C$50:$C$54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SE!$E$50:$E$54</c:f>
              <c:numCache>
                <c:formatCode>0%</c:formatCode>
                <c:ptCount val="5"/>
                <c:pt idx="0">
                  <c:v>0.41666666666666669</c:v>
                </c:pt>
                <c:pt idx="1">
                  <c:v>0</c:v>
                </c:pt>
                <c:pt idx="2">
                  <c:v>0.2361111111111111</c:v>
                </c:pt>
                <c:pt idx="3">
                  <c:v>8.3333333333333329E-2</c:v>
                </c:pt>
                <c:pt idx="4">
                  <c:v>0.2638888888888889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CA-4232-8A91-D0CF36825CF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8C-4F8C-B7DB-4D1B0DFE7FBA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8C-4F8C-B7DB-4D1B0DFE7FB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8C-4F8C-B7DB-4D1B0DFE7FBA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48C-4F8C-B7DB-4D1B0DFE7FB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48C-4F8C-B7DB-4D1B0DFE7FBA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48C-4F8C-B7DB-4D1B0DFE7FBA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48C-4F8C-B7DB-4D1B0DFE7FBA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48C-4F8C-B7DB-4D1B0DFE7FBA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48C-4F8C-B7DB-4D1B0DFE7FB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F48C-4F8C-B7DB-4D1B0DFE7F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(SE!$C$83:$C$84,SE!$C$88:$C$92,SE!$C$98)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(SE!$E$83:$E$84,SE!$E$88:$E$92,SE!$E$98)</c:f>
              <c:numCache>
                <c:formatCode>0%</c:formatCode>
                <c:ptCount val="8"/>
                <c:pt idx="0">
                  <c:v>8.3333333333333329E-2</c:v>
                </c:pt>
                <c:pt idx="1">
                  <c:v>0.375</c:v>
                </c:pt>
                <c:pt idx="2">
                  <c:v>0</c:v>
                </c:pt>
                <c:pt idx="3">
                  <c:v>4.1666666666666664E-2</c:v>
                </c:pt>
                <c:pt idx="4">
                  <c:v>0.125</c:v>
                </c:pt>
                <c:pt idx="5">
                  <c:v>9.7222222222222224E-2</c:v>
                </c:pt>
                <c:pt idx="6">
                  <c:v>0.25</c:v>
                </c:pt>
                <c:pt idx="7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48C-4F8C-B7DB-4D1B0DFE7FB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SE!$C$16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SE!$G$16:$Q$16</c:f>
              <c:numCache>
                <c:formatCode>0.00</c:formatCode>
                <c:ptCount val="11"/>
                <c:pt idx="0">
                  <c:v>3.0511710000000001</c:v>
                </c:pt>
                <c:pt idx="1">
                  <c:v>2.5598939999999999</c:v>
                </c:pt>
                <c:pt idx="2">
                  <c:v>2.5725500000000001</c:v>
                </c:pt>
                <c:pt idx="3">
                  <c:v>2.7145450000000002</c:v>
                </c:pt>
                <c:pt idx="4">
                  <c:v>2.7643689999999999</c:v>
                </c:pt>
                <c:pt idx="5">
                  <c:v>2.921789</c:v>
                </c:pt>
                <c:pt idx="6">
                  <c:v>2.703503</c:v>
                </c:pt>
                <c:pt idx="7">
                  <c:v>2.5779160000000001</c:v>
                </c:pt>
                <c:pt idx="8">
                  <c:v>2.8184070000000001</c:v>
                </c:pt>
                <c:pt idx="9">
                  <c:v>2.9722330000000001</c:v>
                </c:pt>
                <c:pt idx="10">
                  <c:v>2.8034699999999999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1-4E8F-AE0F-C4F11A62A641}"/>
            </c:ext>
          </c:extLst>
        </c:ser>
        <c:ser>
          <c:idx val="1"/>
          <c:order val="1"/>
          <c:tx>
            <c:strRef>
              <c:f>SE!$C$17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SE!$G$17:$Q$17</c:f>
              <c:numCache>
                <c:formatCode>0.00</c:formatCode>
                <c:ptCount val="11"/>
                <c:pt idx="0">
                  <c:v>0.111079</c:v>
                </c:pt>
                <c:pt idx="1">
                  <c:v>0.13111</c:v>
                </c:pt>
                <c:pt idx="2">
                  <c:v>7.7884999999999996E-2</c:v>
                </c:pt>
                <c:pt idx="3">
                  <c:v>0.10433000000000001</c:v>
                </c:pt>
                <c:pt idx="4">
                  <c:v>5.4113000000000001E-2</c:v>
                </c:pt>
                <c:pt idx="5">
                  <c:v>4.616E-2</c:v>
                </c:pt>
                <c:pt idx="6">
                  <c:v>4.5217E-2</c:v>
                </c:pt>
                <c:pt idx="7">
                  <c:v>1.941E-2</c:v>
                </c:pt>
                <c:pt idx="8">
                  <c:v>2.9877000000000001E-2</c:v>
                </c:pt>
                <c:pt idx="9">
                  <c:v>7.0067000000000004E-2</c:v>
                </c:pt>
                <c:pt idx="10">
                  <c:v>0.123282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1-4E8F-AE0F-C4F11A62A641}"/>
            </c:ext>
          </c:extLst>
        </c:ser>
        <c:ser>
          <c:idx val="2"/>
          <c:order val="2"/>
          <c:tx>
            <c:strRef>
              <c:f>SE!$C$18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SE!$G$15:$Q$15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SE!$G$18:$Q$18</c:f>
              <c:numCache>
                <c:formatCode>0.00</c:formatCode>
                <c:ptCount val="11"/>
                <c:pt idx="0">
                  <c:v>2.9679000000000001E-2</c:v>
                </c:pt>
                <c:pt idx="1">
                  <c:v>2.3E-5</c:v>
                </c:pt>
                <c:pt idx="2">
                  <c:v>2.2206E-2</c:v>
                </c:pt>
                <c:pt idx="3">
                  <c:v>2.3556000000000001E-2</c:v>
                </c:pt>
                <c:pt idx="4">
                  <c:v>2.4213999999999999E-2</c:v>
                </c:pt>
                <c:pt idx="5">
                  <c:v>2.3428999999999998E-2</c:v>
                </c:pt>
                <c:pt idx="6">
                  <c:v>2.1725000000000001E-2</c:v>
                </c:pt>
                <c:pt idx="7">
                  <c:v>2.1259E-2</c:v>
                </c:pt>
                <c:pt idx="8">
                  <c:v>2.1638999999999999E-2</c:v>
                </c:pt>
                <c:pt idx="9">
                  <c:v>1.5820000000000001E-2</c:v>
                </c:pt>
                <c:pt idx="10">
                  <c:v>3.1208E-2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C1-4E8F-AE0F-C4F11A62A641}"/>
            </c:ext>
          </c:extLst>
        </c:ser>
        <c:ser>
          <c:idx val="3"/>
          <c:order val="3"/>
          <c:tx>
            <c:strRef>
              <c:f>SE!$C$19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SE!$G$19:$Q$19</c:f>
              <c:numCache>
                <c:formatCode>0.00</c:formatCode>
                <c:ptCount val="11"/>
                <c:pt idx="0">
                  <c:v>0.96465400000000001</c:v>
                </c:pt>
                <c:pt idx="1">
                  <c:v>0.93591999999999997</c:v>
                </c:pt>
                <c:pt idx="2">
                  <c:v>1.0774509999999999</c:v>
                </c:pt>
                <c:pt idx="3">
                  <c:v>0.78092200000000001</c:v>
                </c:pt>
                <c:pt idx="4">
                  <c:v>0.88625900000000002</c:v>
                </c:pt>
                <c:pt idx="5">
                  <c:v>0.81977500000000003</c:v>
                </c:pt>
                <c:pt idx="6">
                  <c:v>0.73085699999999998</c:v>
                </c:pt>
                <c:pt idx="7">
                  <c:v>0.69958200000000004</c:v>
                </c:pt>
                <c:pt idx="8">
                  <c:v>0.82007699999999994</c:v>
                </c:pt>
                <c:pt idx="9">
                  <c:v>0.85269200000000001</c:v>
                </c:pt>
                <c:pt idx="10">
                  <c:v>0.95389100000000004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C1-4E8F-AE0F-C4F11A62A641}"/>
            </c:ext>
          </c:extLst>
        </c:ser>
        <c:ser>
          <c:idx val="4"/>
          <c:order val="4"/>
          <c:tx>
            <c:strRef>
              <c:f>SE!$C$20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SE!$G$20:$Q$20</c:f>
              <c:numCache>
                <c:formatCode>0.00</c:formatCode>
                <c:ptCount val="11"/>
                <c:pt idx="0">
                  <c:v>0.14700299999999999</c:v>
                </c:pt>
                <c:pt idx="1">
                  <c:v>0.203707</c:v>
                </c:pt>
                <c:pt idx="2">
                  <c:v>0.24735799999999999</c:v>
                </c:pt>
                <c:pt idx="3">
                  <c:v>0.21249599999999999</c:v>
                </c:pt>
                <c:pt idx="4">
                  <c:v>0.20252400000000001</c:v>
                </c:pt>
                <c:pt idx="5">
                  <c:v>0.23966100000000001</c:v>
                </c:pt>
                <c:pt idx="6">
                  <c:v>0.23434099999999999</c:v>
                </c:pt>
                <c:pt idx="7">
                  <c:v>0.23058600000000001</c:v>
                </c:pt>
                <c:pt idx="8">
                  <c:v>0.22957900000000001</c:v>
                </c:pt>
                <c:pt idx="9">
                  <c:v>0.20663300000000001</c:v>
                </c:pt>
                <c:pt idx="10">
                  <c:v>0.15590599999999999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C1-4E8F-AE0F-C4F11A62A641}"/>
            </c:ext>
          </c:extLst>
        </c:ser>
        <c:ser>
          <c:idx val="5"/>
          <c:order val="5"/>
          <c:tx>
            <c:strRef>
              <c:f>SE!$C$21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C1-4E8F-AE0F-C4F11A62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SE!$C$50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SE!$G$50:$Q$50</c:f>
              <c:numCache>
                <c:formatCode>0.00</c:formatCode>
                <c:ptCount val="11"/>
                <c:pt idx="0">
                  <c:v>3.9143979999999998</c:v>
                </c:pt>
                <c:pt idx="1">
                  <c:v>3.3590149999999999</c:v>
                </c:pt>
                <c:pt idx="2">
                  <c:v>3.4741919999999999</c:v>
                </c:pt>
                <c:pt idx="3">
                  <c:v>3.3265579999999999</c:v>
                </c:pt>
                <c:pt idx="4">
                  <c:v>3.4997769999999999</c:v>
                </c:pt>
                <c:pt idx="5">
                  <c:v>3.6223969999999999</c:v>
                </c:pt>
                <c:pt idx="6">
                  <c:v>3.3385590000000001</c:v>
                </c:pt>
                <c:pt idx="7">
                  <c:v>3.1753999999999998</c:v>
                </c:pt>
                <c:pt idx="8">
                  <c:v>3.4166150000000002</c:v>
                </c:pt>
                <c:pt idx="9">
                  <c:v>3.5515979999999998</c:v>
                </c:pt>
                <c:pt idx="10">
                  <c:v>3.3502269999999998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B-4A08-AB53-8A9633BEB689}"/>
            </c:ext>
          </c:extLst>
        </c:ser>
        <c:ser>
          <c:idx val="4"/>
          <c:order val="1"/>
          <c:tx>
            <c:strRef>
              <c:f>SE!$C$51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SE!$G$51:$Q$51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B-4A08-AB53-8A9633BEB689}"/>
            </c:ext>
          </c:extLst>
        </c:ser>
        <c:ser>
          <c:idx val="1"/>
          <c:order val="2"/>
          <c:tx>
            <c:strRef>
              <c:f>SE!$C$52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SE!$G$52:$Q$52</c:f>
              <c:numCache>
                <c:formatCode>0.00</c:formatCode>
                <c:ptCount val="11"/>
                <c:pt idx="0">
                  <c:v>0.15956400000000001</c:v>
                </c:pt>
                <c:pt idx="1">
                  <c:v>0.17152999999999999</c:v>
                </c:pt>
                <c:pt idx="2">
                  <c:v>0.14845800000000001</c:v>
                </c:pt>
                <c:pt idx="3">
                  <c:v>0.17100699999999999</c:v>
                </c:pt>
                <c:pt idx="4">
                  <c:v>0.111017</c:v>
                </c:pt>
                <c:pt idx="5">
                  <c:v>0.119632</c:v>
                </c:pt>
                <c:pt idx="6">
                  <c:v>9.2146000000000006E-2</c:v>
                </c:pt>
                <c:pt idx="7">
                  <c:v>7.2356000000000004E-2</c:v>
                </c:pt>
                <c:pt idx="8">
                  <c:v>0.18280399999999999</c:v>
                </c:pt>
                <c:pt idx="9">
                  <c:v>0.27249400000000001</c:v>
                </c:pt>
                <c:pt idx="10">
                  <c:v>0.47428999999999999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BB-4A08-AB53-8A9633BEB689}"/>
            </c:ext>
          </c:extLst>
        </c:ser>
        <c:ser>
          <c:idx val="2"/>
          <c:order val="3"/>
          <c:tx>
            <c:strRef>
              <c:f>SE!$C$53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SE!$G$53:$Q$53</c:f>
              <c:numCache>
                <c:formatCode>0.00</c:formatCode>
                <c:ptCount val="11"/>
                <c:pt idx="0">
                  <c:v>8.2621E-2</c:v>
                </c:pt>
                <c:pt idx="1">
                  <c:v>9.6402000000000002E-2</c:v>
                </c:pt>
                <c:pt idx="2">
                  <c:v>0.127442</c:v>
                </c:pt>
                <c:pt idx="3">
                  <c:v>0.12578800000000001</c:v>
                </c:pt>
                <c:pt idx="4">
                  <c:v>0.118161</c:v>
                </c:pt>
                <c:pt idx="5">
                  <c:v>6.9124000000000005E-2</c:v>
                </c:pt>
                <c:pt idx="6">
                  <c:v>7.0596999999999993E-2</c:v>
                </c:pt>
                <c:pt idx="7">
                  <c:v>7.0411000000000001E-2</c:v>
                </c:pt>
                <c:pt idx="8">
                  <c:v>9.0580999999999995E-2</c:v>
                </c:pt>
                <c:pt idx="9">
                  <c:v>8.6720000000000005E-2</c:v>
                </c:pt>
                <c:pt idx="10">
                  <c:v>8.7333999999999995E-2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BB-4A08-AB53-8A9633BEB689}"/>
            </c:ext>
          </c:extLst>
        </c:ser>
        <c:ser>
          <c:idx val="3"/>
          <c:order val="4"/>
          <c:tx>
            <c:strRef>
              <c:f>SE!$C$54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SE!$G$54:$Q$54</c:f>
              <c:numCache>
                <c:formatCode>0.00</c:formatCode>
                <c:ptCount val="11"/>
                <c:pt idx="0">
                  <c:v>0.14700299999999999</c:v>
                </c:pt>
                <c:pt idx="1">
                  <c:v>0.203707</c:v>
                </c:pt>
                <c:pt idx="2">
                  <c:v>0.24735799999999999</c:v>
                </c:pt>
                <c:pt idx="3">
                  <c:v>0.21249599999999999</c:v>
                </c:pt>
                <c:pt idx="4">
                  <c:v>0.20252400000000001</c:v>
                </c:pt>
                <c:pt idx="5">
                  <c:v>0.23966100000000001</c:v>
                </c:pt>
                <c:pt idx="6">
                  <c:v>0.23434099999999999</c:v>
                </c:pt>
                <c:pt idx="7">
                  <c:v>0.23058600000000001</c:v>
                </c:pt>
                <c:pt idx="8">
                  <c:v>0.22957900000000001</c:v>
                </c:pt>
                <c:pt idx="9">
                  <c:v>0.20663300000000001</c:v>
                </c:pt>
                <c:pt idx="10">
                  <c:v>0.15590599999999999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BB-4A08-AB53-8A9633BEB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AT!$C$268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AT!$G$246:$Q$246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AT!$G$268:$Q$268</c:f>
              <c:numCache>
                <c:formatCode>0.00</c:formatCode>
                <c:ptCount val="11"/>
                <c:pt idx="0">
                  <c:v>0.18865399999999999</c:v>
                </c:pt>
                <c:pt idx="1">
                  <c:v>0.21354200000000001</c:v>
                </c:pt>
                <c:pt idx="2">
                  <c:v>0.19203000000000001</c:v>
                </c:pt>
                <c:pt idx="3">
                  <c:v>0.17196900000000001</c:v>
                </c:pt>
                <c:pt idx="4">
                  <c:v>0.135964</c:v>
                </c:pt>
                <c:pt idx="5">
                  <c:v>6.3947000000000004E-2</c:v>
                </c:pt>
                <c:pt idx="6">
                  <c:v>5.0011E-2</c:v>
                </c:pt>
                <c:pt idx="7">
                  <c:v>4.938E-2</c:v>
                </c:pt>
                <c:pt idx="8">
                  <c:v>9.8254999999999995E-2</c:v>
                </c:pt>
                <c:pt idx="9">
                  <c:v>0.104154</c:v>
                </c:pt>
                <c:pt idx="10">
                  <c:v>0.10448300000000001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4-46A6-A663-A0D5D84A0E34}"/>
            </c:ext>
          </c:extLst>
        </c:ser>
        <c:ser>
          <c:idx val="0"/>
          <c:order val="1"/>
          <c:tx>
            <c:strRef>
              <c:f>AT!$C$247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AT!$G$246:$Q$246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AT!$G$247:$Q$247</c:f>
              <c:numCache>
                <c:formatCode>0.00</c:formatCode>
                <c:ptCount val="11"/>
                <c:pt idx="0">
                  <c:v>1.0786850000000001</c:v>
                </c:pt>
                <c:pt idx="1">
                  <c:v>1.0509120000000001</c:v>
                </c:pt>
                <c:pt idx="2">
                  <c:v>1.1705310000000002</c:v>
                </c:pt>
                <c:pt idx="3">
                  <c:v>1.050891</c:v>
                </c:pt>
                <c:pt idx="4">
                  <c:v>1.164307</c:v>
                </c:pt>
                <c:pt idx="5">
                  <c:v>1.2355310000000002</c:v>
                </c:pt>
                <c:pt idx="6">
                  <c:v>1.3370510000000002</c:v>
                </c:pt>
                <c:pt idx="7">
                  <c:v>1.4212390000000001</c:v>
                </c:pt>
                <c:pt idx="8">
                  <c:v>1.4760129999999998</c:v>
                </c:pt>
                <c:pt idx="9">
                  <c:v>1.5960430000000003</c:v>
                </c:pt>
                <c:pt idx="10">
                  <c:v>1.441641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4-46A6-A663-A0D5D84A0E34}"/>
            </c:ext>
          </c:extLst>
        </c:ser>
        <c:ser>
          <c:idx val="2"/>
          <c:order val="2"/>
          <c:tx>
            <c:strRef>
              <c:f>AT!$C$273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AT!$G$246:$Q$246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74-46A6-A663-A0D5D84A0E34}"/>
            </c:ext>
          </c:extLst>
        </c:ser>
        <c:ser>
          <c:idx val="3"/>
          <c:order val="3"/>
          <c:tx>
            <c:strRef>
              <c:f>AT!$C$274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AT!$G$246:$Q$246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74-46A6-A663-A0D5D84A0E34}"/>
            </c:ext>
          </c:extLst>
        </c:ser>
        <c:ser>
          <c:idx val="4"/>
          <c:order val="4"/>
          <c:tx>
            <c:strRef>
              <c:f>AT!$C$275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AT!$G$246:$Q$246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AT!$G$275:$Q$275</c:f>
              <c:numCache>
                <c:formatCode>0.00</c:formatCode>
                <c:ptCount val="11"/>
                <c:pt idx="0">
                  <c:v>0.54497200000000001</c:v>
                </c:pt>
                <c:pt idx="1">
                  <c:v>0.53751599999999999</c:v>
                </c:pt>
                <c:pt idx="2">
                  <c:v>0.63583299999999998</c:v>
                </c:pt>
                <c:pt idx="3">
                  <c:v>0.624386</c:v>
                </c:pt>
                <c:pt idx="4">
                  <c:v>0.47276800000000002</c:v>
                </c:pt>
                <c:pt idx="5">
                  <c:v>0.46521400000000002</c:v>
                </c:pt>
                <c:pt idx="6">
                  <c:v>0.43923800000000002</c:v>
                </c:pt>
                <c:pt idx="7">
                  <c:v>0.419431</c:v>
                </c:pt>
                <c:pt idx="8">
                  <c:v>0.41359499999999999</c:v>
                </c:pt>
                <c:pt idx="9">
                  <c:v>0.40848000000000001</c:v>
                </c:pt>
                <c:pt idx="10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74-46A6-A663-A0D5D84A0E34}"/>
            </c:ext>
          </c:extLst>
        </c:ser>
        <c:ser>
          <c:idx val="5"/>
          <c:order val="5"/>
          <c:tx>
            <c:strRef>
              <c:f>AT!$C$281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AT!$G$246:$Q$246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AT!$G$281:$Q$281</c:f>
              <c:numCache>
                <c:formatCode>0.00</c:formatCode>
                <c:ptCount val="11"/>
                <c:pt idx="0">
                  <c:v>0.45148700000000003</c:v>
                </c:pt>
                <c:pt idx="1">
                  <c:v>0.46237899999999993</c:v>
                </c:pt>
                <c:pt idx="2">
                  <c:v>0.49302500000000005</c:v>
                </c:pt>
                <c:pt idx="3">
                  <c:v>0.45384900000000006</c:v>
                </c:pt>
                <c:pt idx="4">
                  <c:v>0.45244500000000004</c:v>
                </c:pt>
                <c:pt idx="5">
                  <c:v>0.41697199999999995</c:v>
                </c:pt>
                <c:pt idx="6">
                  <c:v>0.447826</c:v>
                </c:pt>
                <c:pt idx="7">
                  <c:v>0.43122000000000005</c:v>
                </c:pt>
                <c:pt idx="8">
                  <c:v>0.370342</c:v>
                </c:pt>
                <c:pt idx="9">
                  <c:v>0.34209700000000004</c:v>
                </c:pt>
                <c:pt idx="10">
                  <c:v>0.35109099999999999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74-46A6-A663-A0D5D84A0E34}"/>
            </c:ext>
          </c:extLst>
        </c:ser>
        <c:ser>
          <c:idx val="6"/>
          <c:order val="6"/>
          <c:tx>
            <c:strRef>
              <c:f>AT!$C$288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AT!$G$246:$Q$246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74-46A6-A663-A0D5D84A0E34}"/>
            </c:ext>
          </c:extLst>
        </c:ser>
        <c:ser>
          <c:idx val="7"/>
          <c:order val="7"/>
          <c:tx>
            <c:strRef>
              <c:f>AT!$C$289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AT!$G$246:$Q$246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AT!$G$289:$Q$289</c:f>
              <c:numCache>
                <c:formatCode>0.00</c:formatCode>
                <c:ptCount val="11"/>
                <c:pt idx="0">
                  <c:v>9.8346000000000003E-2</c:v>
                </c:pt>
                <c:pt idx="1">
                  <c:v>5.6908E-2</c:v>
                </c:pt>
                <c:pt idx="2">
                  <c:v>8.3028000000000005E-2</c:v>
                </c:pt>
                <c:pt idx="3">
                  <c:v>2.7831000000000002E-2</c:v>
                </c:pt>
                <c:pt idx="4">
                  <c:v>1.9467999999999999E-2</c:v>
                </c:pt>
                <c:pt idx="5">
                  <c:v>1.3919000000000001E-2</c:v>
                </c:pt>
                <c:pt idx="6">
                  <c:v>2.1732000000000001E-2</c:v>
                </c:pt>
                <c:pt idx="7">
                  <c:v>1.5023E-2</c:v>
                </c:pt>
                <c:pt idx="8">
                  <c:v>8.1440000000000002E-3</c:v>
                </c:pt>
                <c:pt idx="9">
                  <c:v>3.9830000000000004E-3</c:v>
                </c:pt>
                <c:pt idx="10">
                  <c:v>1.0399E-2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74-46A6-A663-A0D5D84A0E34}"/>
            </c:ext>
          </c:extLst>
        </c:ser>
        <c:ser>
          <c:idx val="8"/>
          <c:order val="8"/>
          <c:tx>
            <c:strRef>
              <c:f>AT!$C$290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AT!$G$246:$Q$246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AT!$G$290:$Q$290</c:f>
              <c:numCache>
                <c:formatCode>0.00</c:formatCode>
                <c:ptCount val="11"/>
                <c:pt idx="0">
                  <c:v>0.75212100000000004</c:v>
                </c:pt>
                <c:pt idx="1">
                  <c:v>0.85655300000000001</c:v>
                </c:pt>
                <c:pt idx="2">
                  <c:v>1.0011479999999999</c:v>
                </c:pt>
                <c:pt idx="3">
                  <c:v>0.86382899999999996</c:v>
                </c:pt>
                <c:pt idx="4">
                  <c:v>0.836094</c:v>
                </c:pt>
                <c:pt idx="5">
                  <c:v>0.849163</c:v>
                </c:pt>
                <c:pt idx="6">
                  <c:v>0.80526200000000003</c:v>
                </c:pt>
                <c:pt idx="7">
                  <c:v>0.727796</c:v>
                </c:pt>
                <c:pt idx="8">
                  <c:v>0.61885599999999996</c:v>
                </c:pt>
                <c:pt idx="9">
                  <c:v>0.54566700000000001</c:v>
                </c:pt>
                <c:pt idx="10">
                  <c:v>0.51581900000000003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74-46A6-A663-A0D5D84A0E34}"/>
            </c:ext>
          </c:extLst>
        </c:ser>
        <c:ser>
          <c:idx val="9"/>
          <c:order val="9"/>
          <c:tx>
            <c:strRef>
              <c:f>AT!$C$293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AT!$G$246:$Q$246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74-46A6-A663-A0D5D84A0E34}"/>
            </c:ext>
          </c:extLst>
        </c:ser>
        <c:ser>
          <c:idx val="10"/>
          <c:order val="10"/>
          <c:tx>
            <c:strRef>
              <c:f>AT!$C$294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AT!$G$246:$Q$246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AT!$G$294:$Q$294</c:f>
              <c:numCache>
                <c:formatCode>0.00</c:formatCode>
                <c:ptCount val="11"/>
                <c:pt idx="0">
                  <c:v>0.103086</c:v>
                </c:pt>
                <c:pt idx="1">
                  <c:v>0.101204</c:v>
                </c:pt>
                <c:pt idx="2">
                  <c:v>0.113776</c:v>
                </c:pt>
                <c:pt idx="3">
                  <c:v>0.105589</c:v>
                </c:pt>
                <c:pt idx="4">
                  <c:v>8.7274000000000004E-2</c:v>
                </c:pt>
                <c:pt idx="5">
                  <c:v>0.104091</c:v>
                </c:pt>
                <c:pt idx="6">
                  <c:v>9.9810999999999997E-2</c:v>
                </c:pt>
                <c:pt idx="7">
                  <c:v>0.1037</c:v>
                </c:pt>
                <c:pt idx="8">
                  <c:v>6.4995999999999998E-2</c:v>
                </c:pt>
                <c:pt idx="9">
                  <c:v>8.6568000000000006E-2</c:v>
                </c:pt>
                <c:pt idx="10">
                  <c:v>8.0665000000000001E-2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74-46A6-A663-A0D5D84A0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SE!$C$84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SE!$G$84:$Q$84</c:f>
              <c:numCache>
                <c:formatCode>0.00</c:formatCode>
                <c:ptCount val="11"/>
                <c:pt idx="0">
                  <c:v>1.8928779999999996</c:v>
                </c:pt>
                <c:pt idx="1">
                  <c:v>1.6454690000000001</c:v>
                </c:pt>
                <c:pt idx="2">
                  <c:v>1.4959969999999998</c:v>
                </c:pt>
                <c:pt idx="3">
                  <c:v>1.2256759999999998</c:v>
                </c:pt>
                <c:pt idx="4">
                  <c:v>1.3040039999999999</c:v>
                </c:pt>
                <c:pt idx="5">
                  <c:v>1.3308609999999998</c:v>
                </c:pt>
                <c:pt idx="6">
                  <c:v>1.2262479999999998</c:v>
                </c:pt>
                <c:pt idx="7">
                  <c:v>1.069224</c:v>
                </c:pt>
                <c:pt idx="8">
                  <c:v>1.0976650000000001</c:v>
                </c:pt>
                <c:pt idx="9">
                  <c:v>1.0373120000000002</c:v>
                </c:pt>
                <c:pt idx="10">
                  <c:v>0.94788099999999986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F-4D1C-80A6-5E5A9593C5ED}"/>
            </c:ext>
          </c:extLst>
        </c:ser>
        <c:ser>
          <c:idx val="2"/>
          <c:order val="1"/>
          <c:tx>
            <c:strRef>
              <c:f>SE!$C$88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F-4D1C-80A6-5E5A9593C5ED}"/>
            </c:ext>
          </c:extLst>
        </c:ser>
        <c:ser>
          <c:idx val="3"/>
          <c:order val="2"/>
          <c:tx>
            <c:strRef>
              <c:f>SE!$C$89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SE!$G$89:$Q$89</c:f>
              <c:numCache>
                <c:formatCode>0.00</c:formatCode>
                <c:ptCount val="11"/>
                <c:pt idx="0">
                  <c:v>4.4386000000000002E-2</c:v>
                </c:pt>
                <c:pt idx="1">
                  <c:v>1.5679999999999999E-2</c:v>
                </c:pt>
                <c:pt idx="2">
                  <c:v>3.8919000000000002E-2</c:v>
                </c:pt>
                <c:pt idx="3">
                  <c:v>3.5009999999999999E-2</c:v>
                </c:pt>
                <c:pt idx="4">
                  <c:v>3.6407000000000002E-2</c:v>
                </c:pt>
                <c:pt idx="5">
                  <c:v>3.4611000000000003E-2</c:v>
                </c:pt>
                <c:pt idx="6">
                  <c:v>3.0512999999999998E-2</c:v>
                </c:pt>
                <c:pt idx="7">
                  <c:v>1.7288000000000001E-2</c:v>
                </c:pt>
                <c:pt idx="8">
                  <c:v>1.8506999999999999E-2</c:v>
                </c:pt>
                <c:pt idx="9">
                  <c:v>5.8339999999999998E-3</c:v>
                </c:pt>
                <c:pt idx="10">
                  <c:v>1.0399999999999999E-3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0F-4D1C-80A6-5E5A9593C5ED}"/>
            </c:ext>
          </c:extLst>
        </c:ser>
        <c:ser>
          <c:idx val="0"/>
          <c:order val="3"/>
          <c:tx>
            <c:strRef>
              <c:f>SE!$C$83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SE!$G$83:$Q$83</c:f>
              <c:numCache>
                <c:formatCode>0.00</c:formatCode>
                <c:ptCount val="11"/>
                <c:pt idx="0">
                  <c:v>0.16433900000000001</c:v>
                </c:pt>
                <c:pt idx="1">
                  <c:v>0.214</c:v>
                </c:pt>
                <c:pt idx="2">
                  <c:v>0.151895</c:v>
                </c:pt>
                <c:pt idx="3">
                  <c:v>0.167793</c:v>
                </c:pt>
                <c:pt idx="4">
                  <c:v>0.15746499999999999</c:v>
                </c:pt>
                <c:pt idx="5">
                  <c:v>0.15632099999999999</c:v>
                </c:pt>
                <c:pt idx="6">
                  <c:v>0.1527</c:v>
                </c:pt>
                <c:pt idx="7">
                  <c:v>0.16261600000000001</c:v>
                </c:pt>
                <c:pt idx="8">
                  <c:v>0.15911800000000001</c:v>
                </c:pt>
                <c:pt idx="9">
                  <c:v>0.196437</c:v>
                </c:pt>
                <c:pt idx="10">
                  <c:v>0.16100300000000001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0F-4D1C-80A6-5E5A9593C5ED}"/>
            </c:ext>
          </c:extLst>
        </c:ser>
        <c:ser>
          <c:idx val="5"/>
          <c:order val="4"/>
          <c:tx>
            <c:strRef>
              <c:f>SE!$C$91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SE!$G$91:$Q$91</c:f>
              <c:numCache>
                <c:formatCode>0.00</c:formatCode>
                <c:ptCount val="11"/>
                <c:pt idx="0">
                  <c:v>0.22102499999999997</c:v>
                </c:pt>
                <c:pt idx="1">
                  <c:v>0.23273099999999999</c:v>
                </c:pt>
                <c:pt idx="2">
                  <c:v>0.31800800000000001</c:v>
                </c:pt>
                <c:pt idx="3">
                  <c:v>0.32323299999999999</c:v>
                </c:pt>
                <c:pt idx="4">
                  <c:v>0.30674800000000002</c:v>
                </c:pt>
                <c:pt idx="5">
                  <c:v>0.44044</c:v>
                </c:pt>
                <c:pt idx="6">
                  <c:v>0.47250999999999999</c:v>
                </c:pt>
                <c:pt idx="7">
                  <c:v>0.497861</c:v>
                </c:pt>
                <c:pt idx="8">
                  <c:v>0.76651399999999992</c:v>
                </c:pt>
                <c:pt idx="9">
                  <c:v>0.88621000000000005</c:v>
                </c:pt>
                <c:pt idx="10">
                  <c:v>0.794659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0F-4D1C-80A6-5E5A9593C5ED}"/>
            </c:ext>
          </c:extLst>
        </c:ser>
        <c:ser>
          <c:idx val="6"/>
          <c:order val="5"/>
          <c:tx>
            <c:strRef>
              <c:f>SE!$C$92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SE!$G$92:$Q$92</c:f>
              <c:numCache>
                <c:formatCode>0.00</c:formatCode>
                <c:ptCount val="11"/>
                <c:pt idx="0">
                  <c:v>0.10159900000000001</c:v>
                </c:pt>
                <c:pt idx="1">
                  <c:v>0.138345</c:v>
                </c:pt>
                <c:pt idx="2">
                  <c:v>0.17321399999999998</c:v>
                </c:pt>
                <c:pt idx="3">
                  <c:v>0.16650200000000001</c:v>
                </c:pt>
                <c:pt idx="4">
                  <c:v>0.13886999999999999</c:v>
                </c:pt>
                <c:pt idx="5">
                  <c:v>0.11887900000000001</c:v>
                </c:pt>
                <c:pt idx="6">
                  <c:v>0.11119599999999999</c:v>
                </c:pt>
                <c:pt idx="7">
                  <c:v>0.11371800000000001</c:v>
                </c:pt>
                <c:pt idx="8">
                  <c:v>0.21132800000000002</c:v>
                </c:pt>
                <c:pt idx="9">
                  <c:v>0.26071</c:v>
                </c:pt>
                <c:pt idx="10">
                  <c:v>0.45677699999999999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0F-4D1C-80A6-5E5A9593C5ED}"/>
            </c:ext>
          </c:extLst>
        </c:ser>
        <c:ser>
          <c:idx val="4"/>
          <c:order val="6"/>
          <c:tx>
            <c:strRef>
              <c:f>SE!$C$90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SE!$G$90:$Q$90</c:f>
              <c:numCache>
                <c:formatCode>0.00</c:formatCode>
                <c:ptCount val="11"/>
                <c:pt idx="0">
                  <c:v>1.878163</c:v>
                </c:pt>
                <c:pt idx="1">
                  <c:v>1.5833250000000001</c:v>
                </c:pt>
                <c:pt idx="2">
                  <c:v>1.818141</c:v>
                </c:pt>
                <c:pt idx="3">
                  <c:v>1.9160270000000001</c:v>
                </c:pt>
                <c:pt idx="4">
                  <c:v>1.9857470000000002</c:v>
                </c:pt>
                <c:pt idx="5">
                  <c:v>1.9683139999999999</c:v>
                </c:pt>
                <c:pt idx="6">
                  <c:v>1.7408939999999999</c:v>
                </c:pt>
                <c:pt idx="7">
                  <c:v>1.6874800000000001</c:v>
                </c:pt>
                <c:pt idx="8">
                  <c:v>1.665813</c:v>
                </c:pt>
                <c:pt idx="9">
                  <c:v>1.730942</c:v>
                </c:pt>
                <c:pt idx="10">
                  <c:v>1.7063969999999999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0F-4D1C-80A6-5E5A9593C5ED}"/>
            </c:ext>
          </c:extLst>
        </c:ser>
        <c:ser>
          <c:idx val="7"/>
          <c:order val="7"/>
          <c:tx>
            <c:strRef>
              <c:f>SE!$C$98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SE!$G$98:$Q$98</c:f>
              <c:numCache>
                <c:formatCode>0.00</c:formatCode>
                <c:ptCount val="11"/>
                <c:pt idx="0">
                  <c:v>1.196E-3</c:v>
                </c:pt>
                <c:pt idx="1">
                  <c:v>1.1039999999999999E-3</c:v>
                </c:pt>
                <c:pt idx="2">
                  <c:v>1.276E-3</c:v>
                </c:pt>
                <c:pt idx="3">
                  <c:v>1.6080000000000001E-3</c:v>
                </c:pt>
                <c:pt idx="4">
                  <c:v>2.238E-3</c:v>
                </c:pt>
                <c:pt idx="5">
                  <c:v>1.3879999999999999E-3</c:v>
                </c:pt>
                <c:pt idx="6">
                  <c:v>1.5820000000000001E-3</c:v>
                </c:pt>
                <c:pt idx="7">
                  <c:v>5.6599999999999999E-4</c:v>
                </c:pt>
                <c:pt idx="8">
                  <c:v>6.3400000000000001E-4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0F-4D1C-80A6-5E5A9593C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SE!$C$268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SE!$G$268:$Q$268</c:f>
              <c:numCache>
                <c:formatCode>0.00</c:formatCode>
                <c:ptCount val="11"/>
                <c:pt idx="0">
                  <c:v>0.22677900000000001</c:v>
                </c:pt>
                <c:pt idx="1">
                  <c:v>0.208701</c:v>
                </c:pt>
                <c:pt idx="2">
                  <c:v>0.224219</c:v>
                </c:pt>
                <c:pt idx="3">
                  <c:v>0.215639</c:v>
                </c:pt>
                <c:pt idx="4">
                  <c:v>0.17394100000000001</c:v>
                </c:pt>
                <c:pt idx="5">
                  <c:v>0.202541</c:v>
                </c:pt>
                <c:pt idx="6">
                  <c:v>0.18671299999999999</c:v>
                </c:pt>
                <c:pt idx="7">
                  <c:v>0.123013</c:v>
                </c:pt>
                <c:pt idx="8">
                  <c:v>0.16139300000000001</c:v>
                </c:pt>
                <c:pt idx="9">
                  <c:v>0.15993499999999999</c:v>
                </c:pt>
                <c:pt idx="10">
                  <c:v>0.134496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1-42EC-B673-BF628C869ACA}"/>
            </c:ext>
          </c:extLst>
        </c:ser>
        <c:ser>
          <c:idx val="0"/>
          <c:order val="1"/>
          <c:tx>
            <c:strRef>
              <c:f>SE!$C$247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SE!$G$247:$Q$247</c:f>
              <c:numCache>
                <c:formatCode>0.00</c:formatCode>
                <c:ptCount val="11"/>
                <c:pt idx="0">
                  <c:v>1.16649</c:v>
                </c:pt>
                <c:pt idx="1">
                  <c:v>1.2007610000000002</c:v>
                </c:pt>
                <c:pt idx="2">
                  <c:v>1.3952879999999999</c:v>
                </c:pt>
                <c:pt idx="3">
                  <c:v>1.081199</c:v>
                </c:pt>
                <c:pt idx="4">
                  <c:v>1.1557309999999998</c:v>
                </c:pt>
                <c:pt idx="5">
                  <c:v>1.113451</c:v>
                </c:pt>
                <c:pt idx="6">
                  <c:v>1.0239259999999999</c:v>
                </c:pt>
                <c:pt idx="7">
                  <c:v>0.94844299999999993</c:v>
                </c:pt>
                <c:pt idx="8">
                  <c:v>1.0477269999999999</c:v>
                </c:pt>
                <c:pt idx="9">
                  <c:v>1.0633770000000002</c:v>
                </c:pt>
                <c:pt idx="10">
                  <c:v>1.0277179999999999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1-42EC-B673-BF628C869ACA}"/>
            </c:ext>
          </c:extLst>
        </c:ser>
        <c:ser>
          <c:idx val="2"/>
          <c:order val="2"/>
          <c:tx>
            <c:strRef>
              <c:f>SE!$C$273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81-42EC-B673-BF628C869ACA}"/>
            </c:ext>
          </c:extLst>
        </c:ser>
        <c:ser>
          <c:idx val="3"/>
          <c:order val="3"/>
          <c:tx>
            <c:strRef>
              <c:f>SE!$C$274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9.5420000000000001E-3</c:v>
                </c:pt>
                <c:pt idx="3">
                  <c:v>1.1218000000000001E-2</c:v>
                </c:pt>
                <c:pt idx="4">
                  <c:v>1.1511E-2</c:v>
                </c:pt>
                <c:pt idx="5">
                  <c:v>1.4012E-2</c:v>
                </c:pt>
                <c:pt idx="6">
                  <c:v>2.1406000000000001E-2</c:v>
                </c:pt>
                <c:pt idx="7">
                  <c:v>2.3807999999999999E-2</c:v>
                </c:pt>
                <c:pt idx="8">
                  <c:v>2.7542000000000001E-2</c:v>
                </c:pt>
                <c:pt idx="9">
                  <c:v>3.0716E-2</c:v>
                </c:pt>
                <c:pt idx="10">
                  <c:v>2.5340000000000001E-2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81-42EC-B673-BF628C869ACA}"/>
            </c:ext>
          </c:extLst>
        </c:ser>
        <c:ser>
          <c:idx val="4"/>
          <c:order val="4"/>
          <c:tx>
            <c:strRef>
              <c:f>SE!$C$275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SE!$G$246:$Q$246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SE!$G$275:$Q$275</c:f>
              <c:numCache>
                <c:formatCode>0.00</c:formatCode>
                <c:ptCount val="11"/>
                <c:pt idx="0">
                  <c:v>2.2019630000000001</c:v>
                </c:pt>
                <c:pt idx="1">
                  <c:v>1.7863990000000001</c:v>
                </c:pt>
                <c:pt idx="2">
                  <c:v>1.711454</c:v>
                </c:pt>
                <c:pt idx="3">
                  <c:v>1.7712209999999999</c:v>
                </c:pt>
                <c:pt idx="4">
                  <c:v>1.8404399999999999</c:v>
                </c:pt>
                <c:pt idx="5">
                  <c:v>1.8470580000000001</c:v>
                </c:pt>
                <c:pt idx="6">
                  <c:v>1.613801</c:v>
                </c:pt>
                <c:pt idx="7">
                  <c:v>1.5248900000000001</c:v>
                </c:pt>
                <c:pt idx="8">
                  <c:v>1.4509019999999999</c:v>
                </c:pt>
                <c:pt idx="9">
                  <c:v>1.5304950000000002</c:v>
                </c:pt>
                <c:pt idx="10">
                  <c:v>1.488232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81-42EC-B673-BF628C869ACA}"/>
            </c:ext>
          </c:extLst>
        </c:ser>
        <c:ser>
          <c:idx val="5"/>
          <c:order val="5"/>
          <c:tx>
            <c:strRef>
              <c:f>SE!$C$281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SE!$G$246:$Q$246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SE!$G$281:$Q$281</c:f>
              <c:numCache>
                <c:formatCode>0.00</c:formatCode>
                <c:ptCount val="11"/>
                <c:pt idx="0">
                  <c:v>0.49196800000000002</c:v>
                </c:pt>
                <c:pt idx="1">
                  <c:v>0.43827499999999997</c:v>
                </c:pt>
                <c:pt idx="2">
                  <c:v>0.49018</c:v>
                </c:pt>
                <c:pt idx="3">
                  <c:v>0.56938399999999989</c:v>
                </c:pt>
                <c:pt idx="4">
                  <c:v>0.58244300000000004</c:v>
                </c:pt>
                <c:pt idx="5">
                  <c:v>0.70404599999999995</c:v>
                </c:pt>
                <c:pt idx="6">
                  <c:v>0.73768599999999995</c:v>
                </c:pt>
                <c:pt idx="7">
                  <c:v>0.79581200000000007</c:v>
                </c:pt>
                <c:pt idx="8">
                  <c:v>1.0830299999999999</c:v>
                </c:pt>
                <c:pt idx="9">
                  <c:v>1.1972509999999998</c:v>
                </c:pt>
                <c:pt idx="10">
                  <c:v>1.1506460000000001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81-42EC-B673-BF628C869ACA}"/>
            </c:ext>
          </c:extLst>
        </c:ser>
        <c:ser>
          <c:idx val="6"/>
          <c:order val="6"/>
          <c:tx>
            <c:strRef>
              <c:f>SE!$C$288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81-42EC-B673-BF628C869ACA}"/>
            </c:ext>
          </c:extLst>
        </c:ser>
        <c:ser>
          <c:idx val="7"/>
          <c:order val="7"/>
          <c:tx>
            <c:strRef>
              <c:f>SE!$C$289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81-42EC-B673-BF628C869ACA}"/>
            </c:ext>
          </c:extLst>
        </c:ser>
        <c:ser>
          <c:idx val="8"/>
          <c:order val="8"/>
          <c:tx>
            <c:strRef>
              <c:f>SE!$C$290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SE!$G$246:$Q$246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SE!$G$290:$Q$290</c:f>
              <c:numCache>
                <c:formatCode>0.00</c:formatCode>
                <c:ptCount val="11"/>
                <c:pt idx="0">
                  <c:v>2.3744000000000001E-2</c:v>
                </c:pt>
                <c:pt idx="1">
                  <c:v>1.8265E-2</c:v>
                </c:pt>
                <c:pt idx="2">
                  <c:v>1.7194000000000001E-2</c:v>
                </c:pt>
                <c:pt idx="3">
                  <c:v>2.8740000000000002E-2</c:v>
                </c:pt>
                <c:pt idx="4">
                  <c:v>1.4419999999999999E-3</c:v>
                </c:pt>
                <c:pt idx="5">
                  <c:v>4.4999999999999999E-4</c:v>
                </c:pt>
                <c:pt idx="6">
                  <c:v>0</c:v>
                </c:pt>
                <c:pt idx="7">
                  <c:v>3.4009999999999999E-3</c:v>
                </c:pt>
                <c:pt idx="8">
                  <c:v>3.431E-3</c:v>
                </c:pt>
                <c:pt idx="9">
                  <c:v>3.2980000000000002E-3</c:v>
                </c:pt>
                <c:pt idx="10">
                  <c:v>3.0339999999999998E-3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81-42EC-B673-BF628C869ACA}"/>
            </c:ext>
          </c:extLst>
        </c:ser>
        <c:ser>
          <c:idx val="9"/>
          <c:order val="9"/>
          <c:tx>
            <c:strRef>
              <c:f>SE!$C$293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SE!$G$293:$Q$293</c:f>
              <c:numCache>
                <c:formatCode>0.00</c:formatCode>
                <c:ptCount val="11"/>
                <c:pt idx="0">
                  <c:v>0.104856</c:v>
                </c:pt>
                <c:pt idx="1">
                  <c:v>9.5158999999999994E-2</c:v>
                </c:pt>
                <c:pt idx="2">
                  <c:v>0.108531</c:v>
                </c:pt>
                <c:pt idx="3">
                  <c:v>0.113428</c:v>
                </c:pt>
                <c:pt idx="4">
                  <c:v>0.11766500000000001</c:v>
                </c:pt>
                <c:pt idx="5">
                  <c:v>0.11974</c:v>
                </c:pt>
                <c:pt idx="6">
                  <c:v>0.10940999999999999</c:v>
                </c:pt>
                <c:pt idx="7">
                  <c:v>9.1833999999999999E-2</c:v>
                </c:pt>
                <c:pt idx="8">
                  <c:v>8.8133000000000003E-2</c:v>
                </c:pt>
                <c:pt idx="9">
                  <c:v>6.8846000000000004E-2</c:v>
                </c:pt>
                <c:pt idx="10">
                  <c:v>6.3350000000000004E-2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881-42EC-B673-BF628C869ACA}"/>
            </c:ext>
          </c:extLst>
        </c:ser>
        <c:ser>
          <c:idx val="10"/>
          <c:order val="10"/>
          <c:tx>
            <c:strRef>
              <c:f>SE!$C$294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SE!$G$294:$Q$294</c:f>
              <c:numCache>
                <c:formatCode>0.00</c:formatCode>
                <c:ptCount val="11"/>
                <c:pt idx="0">
                  <c:v>1.3412E-2</c:v>
                </c:pt>
                <c:pt idx="1">
                  <c:v>2.3619000000000001E-2</c:v>
                </c:pt>
                <c:pt idx="2">
                  <c:v>2.673E-2</c:v>
                </c:pt>
                <c:pt idx="3">
                  <c:v>3.3800999999999998E-2</c:v>
                </c:pt>
                <c:pt idx="4">
                  <c:v>3.8073999999999997E-2</c:v>
                </c:pt>
                <c:pt idx="5">
                  <c:v>4.1873E-2</c:v>
                </c:pt>
                <c:pt idx="6">
                  <c:v>3.6755000000000003E-2</c:v>
                </c:pt>
                <c:pt idx="7">
                  <c:v>3.4151000000000001E-2</c:v>
                </c:pt>
                <c:pt idx="8">
                  <c:v>5.5217000000000002E-2</c:v>
                </c:pt>
                <c:pt idx="9">
                  <c:v>6.0350000000000001E-2</c:v>
                </c:pt>
                <c:pt idx="10">
                  <c:v>0.17299200000000001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81-42EC-B673-BF628C869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640-4CAC-902C-FB388E66DA12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640-4CAC-902C-FB388E66DA12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640-4CAC-902C-FB388E66DA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02B-4C40-856C-0E653DF3C16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02B-4C40-856C-0E653DF3C16C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640-4CAC-902C-FB388E66DA1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640-4CAC-902C-FB388E66DA12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640-4CAC-902C-FB388E66DA12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640-4CAC-902C-FB388E66DA12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640-4CAC-902C-FB388E66DA12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640-4CAC-902C-FB388E66DA1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640-4CAC-902C-FB388E66DA12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640-4CAC-902C-FB388E66D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(SE!$C$247,SE!$C$268,SE!$C$273:$C$275,SE!$C$274:$C$275,SE!$C$281,SE!$C$288:$C$290,SE!$C$293:$C$294)</c15:sqref>
                  </c15:fullRef>
                </c:ext>
              </c:extLst>
              <c:f>(SE!$C$247,SE!$C$268,SE!$C$273,SE!$C$274:$C$275,SE!$C$281,SE!$C$288:$C$290,SE!$C$293:$C$294)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(SE!$D$247,SE!$D$268,SE!$D$273:$D$275,SE!$D$274:$D$275,SE!$D$281,SE!$D$288:$D$290,SE!$D$293:$D$294)</c15:sqref>
                  </c15:fullRef>
                </c:ext>
              </c:extLst>
              <c:f>(SE!$D$247,SE!$D$268,SE!$D$273,SE!$D$274:$D$275,SE!$D$281,SE!$D$288:$D$290,SE!$D$293:$D$294)</c:f>
              <c:numCache>
                <c:formatCode>General</c:formatCode>
                <c:ptCount val="11"/>
                <c:pt idx="0">
                  <c:v>38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6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1</c:v>
                </c:pt>
                <c:pt idx="10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SE!$D$274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SE!$D$275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6640-4CAC-902C-FB388E66DA1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5E-4EC4-867F-71173CA9D9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95E-4EC4-867F-71173CA9D9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18-4E2E-A4D0-95B82B857C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95E-4EC4-867F-71173CA9D92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95E-4EC4-867F-71173CA9D92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DF4-4C9E-9F22-959FA60D7FA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DF4-4C9E-9F22-959FA60D7FA4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95E-4EC4-867F-71173CA9D924}"/>
              </c:ext>
            </c:extLst>
          </c:dPt>
          <c:dPt>
            <c:idx val="8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95E-4EC4-867F-71173CA9D92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95E-4EC4-867F-71173CA9D92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95E-4EC4-867F-71173CA9D92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95E-4EC4-867F-71173CA9D924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95E-4EC4-867F-71173CA9D924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95E-4EC4-867F-71173CA9D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(AT!$C$247,AT!$C$268,AT!$C$273:$C$275,AT!$C$274:$C$275,AT!$C$281,AT!$C$288:$C$290,AT!$C$293:$C$294)</c15:sqref>
                  </c15:fullRef>
                </c:ext>
              </c:extLst>
              <c:f>(AT!$C$247,AT!$C$268,AT!$C$274:$C$275,AT!$C$274:$C$275,AT!$C$281,AT!$C$288:$C$290,AT!$C$293:$C$294)</c:f>
              <c:strCache>
                <c:ptCount val="12"/>
                <c:pt idx="0">
                  <c:v>Energy sector</c:v>
                </c:pt>
                <c:pt idx="1">
                  <c:v>Agriculture</c:v>
                </c:pt>
                <c:pt idx="2">
                  <c:v>Mining</c:v>
                </c:pt>
                <c:pt idx="3">
                  <c:v>Industry</c:v>
                </c:pt>
                <c:pt idx="4">
                  <c:v>Mining</c:v>
                </c:pt>
                <c:pt idx="5">
                  <c:v>Industry</c:v>
                </c:pt>
                <c:pt idx="6">
                  <c:v>Transport</c:v>
                </c:pt>
                <c:pt idx="7">
                  <c:v>Services</c:v>
                </c:pt>
                <c:pt idx="8">
                  <c:v>Business</c:v>
                </c:pt>
                <c:pt idx="9">
                  <c:v>Households</c:v>
                </c:pt>
                <c:pt idx="10">
                  <c:v>Public</c:v>
                </c:pt>
                <c:pt idx="11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(AT!$D$247,AT!$D$268,AT!$D$273:$D$275,AT!$D$274:$D$275,AT!$D$281,AT!$D$288:$D$290,AT!$D$293:$D$294)</c15:sqref>
                  </c15:fullRef>
                </c:ext>
              </c:extLst>
              <c:f>(AT!$D$247,AT!$D$268,AT!$D$274:$D$275,AT!$D$274:$D$275,AT!$D$281,AT!$D$288:$D$290,AT!$D$293:$D$294)</c:f>
              <c:numCache>
                <c:formatCode>General</c:formatCode>
                <c:ptCount val="12"/>
                <c:pt idx="0">
                  <c:v>43</c:v>
                </c:pt>
                <c:pt idx="1">
                  <c:v>4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4</c:v>
                </c:pt>
                <c:pt idx="6">
                  <c:v>7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6-E95E-4EC4-867F-71173CA9D92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9E-4EE9-9FB4-0124BCC7B3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29E-4EE9-9FB4-0124BCC7B34D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29E-4EE9-9FB4-0124BCC7B3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29E-4EE9-9FB4-0124BCC7B34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29E-4EE9-9FB4-0124BCC7B34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29E-4EE9-9FB4-0124BCC7B34D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29E-4EE9-9FB4-0124BCC7B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BE!$C$16:$C$21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BE!$E$16:$E$21</c:f>
              <c:numCache>
                <c:formatCode>0%</c:formatCode>
                <c:ptCount val="6"/>
                <c:pt idx="0">
                  <c:v>0.25757575757575757</c:v>
                </c:pt>
                <c:pt idx="1">
                  <c:v>0.30303030303030304</c:v>
                </c:pt>
                <c:pt idx="2">
                  <c:v>3.0303030303030304E-2</c:v>
                </c:pt>
                <c:pt idx="3">
                  <c:v>0.12121212121212122</c:v>
                </c:pt>
                <c:pt idx="4">
                  <c:v>0.2878787878787879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9E-4EE9-9FB4-0124BCC7B34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F75-4792-AD68-D3D443C92A4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F75-4792-AD68-D3D443C92A4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F75-4792-AD68-D3D443C92A40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75-4792-AD68-D3D443C92A40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F75-4792-AD68-D3D443C92A40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75-4792-AD68-D3D443C92A40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75-4792-AD68-D3D443C92A40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75-4792-AD68-D3D443C92A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BE!$C$50:$C$54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BE!$E$50:$E$54</c:f>
              <c:numCache>
                <c:formatCode>0%</c:formatCode>
                <c:ptCount val="5"/>
                <c:pt idx="0">
                  <c:v>0.16666666666666666</c:v>
                </c:pt>
                <c:pt idx="1">
                  <c:v>0</c:v>
                </c:pt>
                <c:pt idx="2">
                  <c:v>0.42424242424242425</c:v>
                </c:pt>
                <c:pt idx="3">
                  <c:v>0.12121212121212122</c:v>
                </c:pt>
                <c:pt idx="4">
                  <c:v>0.2878787878787879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75-4792-AD68-D3D443C92A4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DD-4300-A669-0DF9D1A23F50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DD-4300-A669-0DF9D1A23F5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DD-4300-A669-0DF9D1A23F5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DD-4300-A669-0DF9D1A23F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DD-4300-A669-0DF9D1A23F50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FDD-4300-A669-0DF9D1A23F50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FDD-4300-A669-0DF9D1A23F50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FDD-4300-A669-0DF9D1A23F50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FDD-4300-A669-0DF9D1A23F5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EFDD-4300-A669-0DF9D1A23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(BE!$C$83:$C$84,BE!$C$88:$C$92,BE!$C$98)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(BE!$E$83:$E$84,BE!$E$88:$E$92,BE!$E$98)</c:f>
              <c:numCache>
                <c:formatCode>0%</c:formatCode>
                <c:ptCount val="8"/>
                <c:pt idx="0">
                  <c:v>0.31818181818181818</c:v>
                </c:pt>
                <c:pt idx="1">
                  <c:v>0.2878787878787879</c:v>
                </c:pt>
                <c:pt idx="2">
                  <c:v>0</c:v>
                </c:pt>
                <c:pt idx="3">
                  <c:v>1.5151515151515152E-2</c:v>
                </c:pt>
                <c:pt idx="4">
                  <c:v>7.575757575757576E-2</c:v>
                </c:pt>
                <c:pt idx="5">
                  <c:v>7.575757575757576E-2</c:v>
                </c:pt>
                <c:pt idx="6">
                  <c:v>0.19696969696969696</c:v>
                </c:pt>
                <c:pt idx="7">
                  <c:v>3.0303030303030304E-2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FDD-4300-A669-0DF9D1A23F5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BE!$C$16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BE!$G$16:$Q$16</c:f>
              <c:numCache>
                <c:formatCode>0.00</c:formatCode>
                <c:ptCount val="11"/>
                <c:pt idx="0">
                  <c:v>2.342079</c:v>
                </c:pt>
                <c:pt idx="1">
                  <c:v>2.3964150000000002</c:v>
                </c:pt>
                <c:pt idx="2">
                  <c:v>3.0189949999999999</c:v>
                </c:pt>
                <c:pt idx="3">
                  <c:v>2.807747</c:v>
                </c:pt>
                <c:pt idx="4">
                  <c:v>2.790133</c:v>
                </c:pt>
                <c:pt idx="5">
                  <c:v>3.0430389999999998</c:v>
                </c:pt>
                <c:pt idx="6">
                  <c:v>2.4651860000000001</c:v>
                </c:pt>
                <c:pt idx="7">
                  <c:v>2.492591</c:v>
                </c:pt>
                <c:pt idx="8">
                  <c:v>2.6224720000000001</c:v>
                </c:pt>
                <c:pt idx="9">
                  <c:v>2.8980260000000002</c:v>
                </c:pt>
                <c:pt idx="10">
                  <c:v>2.991752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8-4804-828E-E65E2AD34309}"/>
            </c:ext>
          </c:extLst>
        </c:ser>
        <c:ser>
          <c:idx val="1"/>
          <c:order val="1"/>
          <c:tx>
            <c:strRef>
              <c:f>BE!$C$17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BE!$G$15:$Q$15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BE!$G$17:$Q$17</c:f>
              <c:numCache>
                <c:formatCode>0.00</c:formatCode>
                <c:ptCount val="11"/>
                <c:pt idx="0">
                  <c:v>0.39686399999999999</c:v>
                </c:pt>
                <c:pt idx="1">
                  <c:v>0.66169800000000001</c:v>
                </c:pt>
                <c:pt idx="2">
                  <c:v>0.84461299999999995</c:v>
                </c:pt>
                <c:pt idx="3">
                  <c:v>1.193303</c:v>
                </c:pt>
                <c:pt idx="4">
                  <c:v>1.6183240000000001</c:v>
                </c:pt>
                <c:pt idx="5">
                  <c:v>1.0321959999999999</c:v>
                </c:pt>
                <c:pt idx="6">
                  <c:v>0.64125600000000005</c:v>
                </c:pt>
                <c:pt idx="7">
                  <c:v>0.27607199999999998</c:v>
                </c:pt>
                <c:pt idx="8">
                  <c:v>0.24463499999999999</c:v>
                </c:pt>
                <c:pt idx="9">
                  <c:v>0.20594199999999999</c:v>
                </c:pt>
                <c:pt idx="10">
                  <c:v>0.18160000000000001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8-4804-828E-E65E2AD34309}"/>
            </c:ext>
          </c:extLst>
        </c:ser>
        <c:ser>
          <c:idx val="2"/>
          <c:order val="2"/>
          <c:tx>
            <c:strRef>
              <c:f>BE!$C$18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BE!$G$15:$Q$15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5.9760000000000004E-3</c:v>
                </c:pt>
                <c:pt idx="3">
                  <c:v>5.0439999999999999E-3</c:v>
                </c:pt>
                <c:pt idx="4">
                  <c:v>2.016E-3</c:v>
                </c:pt>
                <c:pt idx="5">
                  <c:v>3.9160000000000002E-3</c:v>
                </c:pt>
                <c:pt idx="6">
                  <c:v>1.346E-3</c:v>
                </c:pt>
                <c:pt idx="7">
                  <c:v>1.0907E-2</c:v>
                </c:pt>
                <c:pt idx="8">
                  <c:v>0</c:v>
                </c:pt>
                <c:pt idx="9">
                  <c:v>7.3660000000000002E-3</c:v>
                </c:pt>
                <c:pt idx="10">
                  <c:v>1.0500000000000001E-2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C8-4804-828E-E65E2AD34309}"/>
            </c:ext>
          </c:extLst>
        </c:ser>
        <c:ser>
          <c:idx val="3"/>
          <c:order val="3"/>
          <c:tx>
            <c:strRef>
              <c:f>BE!$C$19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BE!$G$15:$Q$15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BE!$G$19:$Q$19</c:f>
              <c:numCache>
                <c:formatCode>0.00</c:formatCode>
                <c:ptCount val="11"/>
                <c:pt idx="0">
                  <c:v>0.53537100000000004</c:v>
                </c:pt>
                <c:pt idx="1">
                  <c:v>0.71817200000000003</c:v>
                </c:pt>
                <c:pt idx="2">
                  <c:v>1.020567</c:v>
                </c:pt>
                <c:pt idx="3">
                  <c:v>1.3608659999999999</c:v>
                </c:pt>
                <c:pt idx="4">
                  <c:v>1.8118369999999999</c:v>
                </c:pt>
                <c:pt idx="5">
                  <c:v>2.0094020000000001</c:v>
                </c:pt>
                <c:pt idx="6">
                  <c:v>1.5176000000000001</c:v>
                </c:pt>
                <c:pt idx="7">
                  <c:v>1.6525289999999999</c:v>
                </c:pt>
                <c:pt idx="8">
                  <c:v>1.596058</c:v>
                </c:pt>
                <c:pt idx="9">
                  <c:v>1.6238939999999999</c:v>
                </c:pt>
                <c:pt idx="10">
                  <c:v>1.6819919999999999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C8-4804-828E-E65E2AD34309}"/>
            </c:ext>
          </c:extLst>
        </c:ser>
        <c:ser>
          <c:idx val="4"/>
          <c:order val="4"/>
          <c:tx>
            <c:strRef>
              <c:f>BE!$C$20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BE!$G$15:$Q$15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BE!$G$20:$Q$20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6.3493999999999995E-2</c:v>
                </c:pt>
                <c:pt idx="3">
                  <c:v>0.186754</c:v>
                </c:pt>
                <c:pt idx="4">
                  <c:v>0.265019</c:v>
                </c:pt>
                <c:pt idx="5">
                  <c:v>0.23716000000000001</c:v>
                </c:pt>
                <c:pt idx="6">
                  <c:v>0.200409</c:v>
                </c:pt>
                <c:pt idx="7">
                  <c:v>0.18532999999999999</c:v>
                </c:pt>
                <c:pt idx="8">
                  <c:v>0.19619800000000001</c:v>
                </c:pt>
                <c:pt idx="9">
                  <c:v>0.18951499999999999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C8-4804-828E-E65E2AD34309}"/>
            </c:ext>
          </c:extLst>
        </c:ser>
        <c:ser>
          <c:idx val="5"/>
          <c:order val="5"/>
          <c:tx>
            <c:strRef>
              <c:f>BE!$C$21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BE!$G$15:$Q$15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C8-4804-828E-E65E2AD3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BE!$C$50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BE!$G$50:$Q$50</c:f>
              <c:numCache>
                <c:formatCode>0.00</c:formatCode>
                <c:ptCount val="11"/>
                <c:pt idx="0">
                  <c:v>2.4537279999999999</c:v>
                </c:pt>
                <c:pt idx="1">
                  <c:v>2.615653</c:v>
                </c:pt>
                <c:pt idx="2">
                  <c:v>3.3679610000000002</c:v>
                </c:pt>
                <c:pt idx="3">
                  <c:v>3.4959859999999998</c:v>
                </c:pt>
                <c:pt idx="4">
                  <c:v>3.8767499999999999</c:v>
                </c:pt>
                <c:pt idx="5">
                  <c:v>3.5077509999999998</c:v>
                </c:pt>
                <c:pt idx="6">
                  <c:v>2.6028660000000001</c:v>
                </c:pt>
                <c:pt idx="7">
                  <c:v>2.3683860000000001</c:v>
                </c:pt>
                <c:pt idx="8">
                  <c:v>2.4412430000000001</c:v>
                </c:pt>
                <c:pt idx="9">
                  <c:v>2.6706059999999998</c:v>
                </c:pt>
                <c:pt idx="10">
                  <c:v>2.7728869999999999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4-49F8-9B70-DFCF00E5CD7F}"/>
            </c:ext>
          </c:extLst>
        </c:ser>
        <c:ser>
          <c:idx val="4"/>
          <c:order val="1"/>
          <c:tx>
            <c:strRef>
              <c:f>BE!$C$51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BE!$G$51:$Q$51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4-49F8-9B70-DFCF00E5CD7F}"/>
            </c:ext>
          </c:extLst>
        </c:ser>
        <c:ser>
          <c:idx val="1"/>
          <c:order val="2"/>
          <c:tx>
            <c:strRef>
              <c:f>BE!$C$52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BE!$G$15:$Q$15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BE!$G$52:$Q$52</c:f>
              <c:numCache>
                <c:formatCode>0.00</c:formatCode>
                <c:ptCount val="11"/>
                <c:pt idx="0">
                  <c:v>0.23630999999999999</c:v>
                </c:pt>
                <c:pt idx="1">
                  <c:v>0.45062200000000002</c:v>
                </c:pt>
                <c:pt idx="2">
                  <c:v>0.45649000000000001</c:v>
                </c:pt>
                <c:pt idx="3">
                  <c:v>0.53600300000000001</c:v>
                </c:pt>
                <c:pt idx="4">
                  <c:v>0.56024099999999999</c:v>
                </c:pt>
                <c:pt idx="5">
                  <c:v>0.51139400000000002</c:v>
                </c:pt>
                <c:pt idx="6">
                  <c:v>0.50266599999999995</c:v>
                </c:pt>
                <c:pt idx="7">
                  <c:v>0.40257700000000002</c:v>
                </c:pt>
                <c:pt idx="8">
                  <c:v>0.396013</c:v>
                </c:pt>
                <c:pt idx="9">
                  <c:v>0.38441199999999998</c:v>
                </c:pt>
                <c:pt idx="10">
                  <c:v>0.35869099999999998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14-49F8-9B70-DFCF00E5CD7F}"/>
            </c:ext>
          </c:extLst>
        </c:ser>
        <c:ser>
          <c:idx val="2"/>
          <c:order val="3"/>
          <c:tx>
            <c:strRef>
              <c:f>BE!$C$53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BE!$G$15:$Q$15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BE!$G$53:$Q$53</c:f>
              <c:numCache>
                <c:formatCode>0.00</c:formatCode>
                <c:ptCount val="11"/>
                <c:pt idx="0">
                  <c:v>0.58427600000000002</c:v>
                </c:pt>
                <c:pt idx="1">
                  <c:v>0.71001000000000003</c:v>
                </c:pt>
                <c:pt idx="2">
                  <c:v>1.0657000000000001</c:v>
                </c:pt>
                <c:pt idx="3">
                  <c:v>1.3349709999999999</c:v>
                </c:pt>
                <c:pt idx="4">
                  <c:v>1.7853190000000001</c:v>
                </c:pt>
                <c:pt idx="5">
                  <c:v>2.0694080000000001</c:v>
                </c:pt>
                <c:pt idx="6">
                  <c:v>1.5198560000000001</c:v>
                </c:pt>
                <c:pt idx="7">
                  <c:v>1.6611359999999999</c:v>
                </c:pt>
                <c:pt idx="8">
                  <c:v>1.625909</c:v>
                </c:pt>
                <c:pt idx="9">
                  <c:v>1.68021</c:v>
                </c:pt>
                <c:pt idx="10">
                  <c:v>1.7342660000000001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14-49F8-9B70-DFCF00E5CD7F}"/>
            </c:ext>
          </c:extLst>
        </c:ser>
        <c:ser>
          <c:idx val="3"/>
          <c:order val="4"/>
          <c:tx>
            <c:strRef>
              <c:f>BE!$C$54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BE!$G$15:$Q$15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BE!$G$54:$Q$54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6.3493999999999995E-2</c:v>
                </c:pt>
                <c:pt idx="3">
                  <c:v>0.186754</c:v>
                </c:pt>
                <c:pt idx="4">
                  <c:v>0.265019</c:v>
                </c:pt>
                <c:pt idx="5">
                  <c:v>0.23716000000000001</c:v>
                </c:pt>
                <c:pt idx="6">
                  <c:v>0.200409</c:v>
                </c:pt>
                <c:pt idx="7">
                  <c:v>0.18532999999999999</c:v>
                </c:pt>
                <c:pt idx="8">
                  <c:v>0.19619800000000001</c:v>
                </c:pt>
                <c:pt idx="9">
                  <c:v>0.18951499999999999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14-49F8-9B70-DFCF00E5C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86-469E-9278-C3F2F264AD0C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86-469E-9278-C3F2F264AD0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86-469E-9278-C3F2F264AD0C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B86-469E-9278-C3F2F264AD0C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B86-469E-9278-C3F2F264AD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B86-469E-9278-C3F2F264AD0C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CC82-45BD-A50C-F88320743289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CC82-45BD-A50C-F88320743289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86-469E-9278-C3F2F264AD0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C82-45BD-A50C-F88320743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(country!$C$81:$C$82,country!$C$86:$C$90,country!$C$96)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(country!$E$81:$E$82,country!$E$86:$E$90,country!$E$96)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B86-469E-9278-C3F2F264AD0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BE!$C$84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BE!$G$84:$Q$84</c:f>
              <c:numCache>
                <c:formatCode>0.00</c:formatCode>
                <c:ptCount val="11"/>
                <c:pt idx="0">
                  <c:v>2.3287209999999998</c:v>
                </c:pt>
                <c:pt idx="1">
                  <c:v>2.3286630000000001</c:v>
                </c:pt>
                <c:pt idx="2">
                  <c:v>2.7739560000000005</c:v>
                </c:pt>
                <c:pt idx="3">
                  <c:v>2.609121</c:v>
                </c:pt>
                <c:pt idx="4">
                  <c:v>2.6347130000000001</c:v>
                </c:pt>
                <c:pt idx="5">
                  <c:v>2.8076690000000002</c:v>
                </c:pt>
                <c:pt idx="6">
                  <c:v>2.3966150000000006</c:v>
                </c:pt>
                <c:pt idx="7">
                  <c:v>2.5899299999999998</c:v>
                </c:pt>
                <c:pt idx="8">
                  <c:v>2.6535589999999996</c:v>
                </c:pt>
                <c:pt idx="9">
                  <c:v>2.891832</c:v>
                </c:pt>
                <c:pt idx="10">
                  <c:v>3.0078429999999998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A-47F0-AD4E-28AFE0C891E8}"/>
            </c:ext>
          </c:extLst>
        </c:ser>
        <c:ser>
          <c:idx val="2"/>
          <c:order val="1"/>
          <c:tx>
            <c:strRef>
              <c:f>BE!$C$88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BE!$G$82:$Q$82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A-47F0-AD4E-28AFE0C891E8}"/>
            </c:ext>
          </c:extLst>
        </c:ser>
        <c:ser>
          <c:idx val="3"/>
          <c:order val="2"/>
          <c:tx>
            <c:strRef>
              <c:f>BE!$C$89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BE!$G$82:$Q$82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6.3493999999999995E-2</c:v>
                </c:pt>
                <c:pt idx="3">
                  <c:v>7.7380000000000004E-2</c:v>
                </c:pt>
                <c:pt idx="4">
                  <c:v>8.8651999999999995E-2</c:v>
                </c:pt>
                <c:pt idx="5">
                  <c:v>0.111538</c:v>
                </c:pt>
                <c:pt idx="6">
                  <c:v>7.1679000000000007E-2</c:v>
                </c:pt>
                <c:pt idx="7">
                  <c:v>8.0890000000000004E-2</c:v>
                </c:pt>
                <c:pt idx="8">
                  <c:v>9.2299000000000006E-2</c:v>
                </c:pt>
                <c:pt idx="9">
                  <c:v>7.4598999999999999E-2</c:v>
                </c:pt>
                <c:pt idx="10">
                  <c:v>8.2694000000000004E-2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BA-47F0-AD4E-28AFE0C891E8}"/>
            </c:ext>
          </c:extLst>
        </c:ser>
        <c:ser>
          <c:idx val="0"/>
          <c:order val="3"/>
          <c:tx>
            <c:strRef>
              <c:f>BE!$C$83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BE!$G$82:$Q$82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BE!$G$83:$Q$83</c:f>
              <c:numCache>
                <c:formatCode>0.00</c:formatCode>
                <c:ptCount val="11"/>
                <c:pt idx="0">
                  <c:v>0.39679799999999998</c:v>
                </c:pt>
                <c:pt idx="1">
                  <c:v>0.66104399999999996</c:v>
                </c:pt>
                <c:pt idx="2">
                  <c:v>0.84339299999999995</c:v>
                </c:pt>
                <c:pt idx="3">
                  <c:v>1.2625820000000001</c:v>
                </c:pt>
                <c:pt idx="4">
                  <c:v>1.737106</c:v>
                </c:pt>
                <c:pt idx="5">
                  <c:v>1.1093390000000001</c:v>
                </c:pt>
                <c:pt idx="6">
                  <c:v>0.71389800000000003</c:v>
                </c:pt>
                <c:pt idx="7">
                  <c:v>0.34440100000000001</c:v>
                </c:pt>
                <c:pt idx="8">
                  <c:v>0.31118699999999999</c:v>
                </c:pt>
                <c:pt idx="9">
                  <c:v>0.27723300000000001</c:v>
                </c:pt>
                <c:pt idx="10">
                  <c:v>9.8905999999999994E-2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BA-47F0-AD4E-28AFE0C891E8}"/>
            </c:ext>
          </c:extLst>
        </c:ser>
        <c:ser>
          <c:idx val="5"/>
          <c:order val="4"/>
          <c:tx>
            <c:strRef>
              <c:f>BE!$C$91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BE!$G$91:$Q$91</c:f>
              <c:numCache>
                <c:formatCode>0.00</c:formatCode>
                <c:ptCount val="11"/>
                <c:pt idx="0">
                  <c:v>0</c:v>
                </c:pt>
                <c:pt idx="1">
                  <c:v>0.115721</c:v>
                </c:pt>
                <c:pt idx="2">
                  <c:v>0.27105600000000002</c:v>
                </c:pt>
                <c:pt idx="3">
                  <c:v>0.26413799999999998</c:v>
                </c:pt>
                <c:pt idx="4">
                  <c:v>0.263432</c:v>
                </c:pt>
                <c:pt idx="5">
                  <c:v>0.27905799999999997</c:v>
                </c:pt>
                <c:pt idx="6">
                  <c:v>0.13540199999999999</c:v>
                </c:pt>
                <c:pt idx="7">
                  <c:v>1.175E-2</c:v>
                </c:pt>
                <c:pt idx="8">
                  <c:v>1.3951E-2</c:v>
                </c:pt>
                <c:pt idx="9">
                  <c:v>1.0059999999999999E-2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BA-47F0-AD4E-28AFE0C891E8}"/>
            </c:ext>
          </c:extLst>
        </c:ser>
        <c:ser>
          <c:idx val="6"/>
          <c:order val="5"/>
          <c:tx>
            <c:strRef>
              <c:f>BE!$C$92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BE!$G$92:$Q$92</c:f>
              <c:numCache>
                <c:formatCode>0.00</c:formatCode>
                <c:ptCount val="11"/>
                <c:pt idx="0">
                  <c:v>0.43293499999999996</c:v>
                </c:pt>
                <c:pt idx="1">
                  <c:v>0.56425700000000001</c:v>
                </c:pt>
                <c:pt idx="2">
                  <c:v>0.83149200000000001</c:v>
                </c:pt>
                <c:pt idx="3">
                  <c:v>1.184844</c:v>
                </c:pt>
                <c:pt idx="4">
                  <c:v>1.636768</c:v>
                </c:pt>
                <c:pt idx="5">
                  <c:v>1.859002</c:v>
                </c:pt>
                <c:pt idx="6">
                  <c:v>1.3932680000000002</c:v>
                </c:pt>
                <c:pt idx="7">
                  <c:v>1.500953</c:v>
                </c:pt>
                <c:pt idx="8">
                  <c:v>1.442261</c:v>
                </c:pt>
                <c:pt idx="9">
                  <c:v>1.5168709999999999</c:v>
                </c:pt>
                <c:pt idx="10">
                  <c:v>1.5439740000000002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BA-47F0-AD4E-28AFE0C891E8}"/>
            </c:ext>
          </c:extLst>
        </c:ser>
        <c:ser>
          <c:idx val="4"/>
          <c:order val="6"/>
          <c:tx>
            <c:strRef>
              <c:f>BE!$C$90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BE!$G$82:$Q$82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BE!$G$90:$Q$90</c:f>
              <c:numCache>
                <c:formatCode>0.00</c:formatCode>
                <c:ptCount val="11"/>
                <c:pt idx="0">
                  <c:v>0.11586</c:v>
                </c:pt>
                <c:pt idx="1">
                  <c:v>0.1066</c:v>
                </c:pt>
                <c:pt idx="2">
                  <c:v>0.17025399999999999</c:v>
                </c:pt>
                <c:pt idx="3">
                  <c:v>0.15520499999999998</c:v>
                </c:pt>
                <c:pt idx="4">
                  <c:v>0.126552</c:v>
                </c:pt>
                <c:pt idx="5">
                  <c:v>0.159107</c:v>
                </c:pt>
                <c:pt idx="6">
                  <c:v>0.114463</c:v>
                </c:pt>
                <c:pt idx="7">
                  <c:v>8.9254999999999987E-2</c:v>
                </c:pt>
                <c:pt idx="8">
                  <c:v>0.14507199999999998</c:v>
                </c:pt>
                <c:pt idx="9">
                  <c:v>0.15348000000000001</c:v>
                </c:pt>
                <c:pt idx="10">
                  <c:v>0.13242699999999999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BA-47F0-AD4E-28AFE0C891E8}"/>
            </c:ext>
          </c:extLst>
        </c:ser>
        <c:ser>
          <c:idx val="7"/>
          <c:order val="7"/>
          <c:tx>
            <c:strRef>
              <c:f>BE!$C$98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4.44E-4</c:v>
                </c:pt>
                <c:pt idx="4">
                  <c:v>1.06E-4</c:v>
                </c:pt>
                <c:pt idx="5">
                  <c:v>0</c:v>
                </c:pt>
                <c:pt idx="6">
                  <c:v>4.7199999999999998E-4</c:v>
                </c:pt>
                <c:pt idx="7">
                  <c:v>2.5000000000000001E-4</c:v>
                </c:pt>
                <c:pt idx="8">
                  <c:v>1.034E-3</c:v>
                </c:pt>
                <c:pt idx="9">
                  <c:v>6.6799999999999997E-4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BA-47F0-AD4E-28AFE0C89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BE!$C$268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BE!$G$268:$Q$268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3-4A47-A74B-3D213673A921}"/>
            </c:ext>
          </c:extLst>
        </c:ser>
        <c:ser>
          <c:idx val="0"/>
          <c:order val="1"/>
          <c:tx>
            <c:strRef>
              <c:f>BE!$C$247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BE!$G$246:$Q$246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BE!$G$247:$Q$247</c:f>
              <c:numCache>
                <c:formatCode>0.00</c:formatCode>
                <c:ptCount val="11"/>
                <c:pt idx="0">
                  <c:v>0.53537100000000004</c:v>
                </c:pt>
                <c:pt idx="1">
                  <c:v>0.71817200000000003</c:v>
                </c:pt>
                <c:pt idx="2">
                  <c:v>1.0840610000000002</c:v>
                </c:pt>
                <c:pt idx="3">
                  <c:v>1.54762</c:v>
                </c:pt>
                <c:pt idx="4">
                  <c:v>2.0768560000000003</c:v>
                </c:pt>
                <c:pt idx="5">
                  <c:v>2.2465619999999999</c:v>
                </c:pt>
                <c:pt idx="6">
                  <c:v>1.7180089999999999</c:v>
                </c:pt>
                <c:pt idx="7">
                  <c:v>1.8378590000000001</c:v>
                </c:pt>
                <c:pt idx="8">
                  <c:v>1.7922560000000001</c:v>
                </c:pt>
                <c:pt idx="9">
                  <c:v>1.813409</c:v>
                </c:pt>
                <c:pt idx="10">
                  <c:v>1.6819919999999999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3-4A47-A74B-3D213673A921}"/>
            </c:ext>
          </c:extLst>
        </c:ser>
        <c:ser>
          <c:idx val="2"/>
          <c:order val="2"/>
          <c:tx>
            <c:strRef>
              <c:f>BE!$C$273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3-4A47-A74B-3D213673A921}"/>
            </c:ext>
          </c:extLst>
        </c:ser>
        <c:ser>
          <c:idx val="3"/>
          <c:order val="3"/>
          <c:tx>
            <c:strRef>
              <c:f>BE!$C$274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3-4A47-A74B-3D213673A921}"/>
            </c:ext>
          </c:extLst>
        </c:ser>
        <c:ser>
          <c:idx val="4"/>
          <c:order val="4"/>
          <c:tx>
            <c:strRef>
              <c:f>BE!$C$275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BE!$G$246:$Q$246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BE!$G$275:$Q$275</c:f>
              <c:numCache>
                <c:formatCode>0.00</c:formatCode>
                <c:ptCount val="11"/>
                <c:pt idx="0">
                  <c:v>2.0433370000000002</c:v>
                </c:pt>
                <c:pt idx="1">
                  <c:v>1.9730099999999999</c:v>
                </c:pt>
                <c:pt idx="2">
                  <c:v>2.2984909999999998</c:v>
                </c:pt>
                <c:pt idx="3">
                  <c:v>2.176507</c:v>
                </c:pt>
                <c:pt idx="4">
                  <c:v>2.185333</c:v>
                </c:pt>
                <c:pt idx="5">
                  <c:v>2.2045949999999999</c:v>
                </c:pt>
                <c:pt idx="6">
                  <c:v>1.9120200000000001</c:v>
                </c:pt>
                <c:pt idx="7">
                  <c:v>2.0295749999999999</c:v>
                </c:pt>
                <c:pt idx="8">
                  <c:v>2.0533900000000003</c:v>
                </c:pt>
                <c:pt idx="9">
                  <c:v>2.214677</c:v>
                </c:pt>
                <c:pt idx="10">
                  <c:v>2.2188749999999997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3-4A47-A74B-3D213673A921}"/>
            </c:ext>
          </c:extLst>
        </c:ser>
        <c:ser>
          <c:idx val="5"/>
          <c:order val="5"/>
          <c:tx>
            <c:strRef>
              <c:f>BE!$C$281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BE!$G$246:$Q$246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BE!$G$281:$Q$281</c:f>
              <c:numCache>
                <c:formatCode>0.00</c:formatCode>
                <c:ptCount val="11"/>
                <c:pt idx="0">
                  <c:v>9.1374999999999998E-2</c:v>
                </c:pt>
                <c:pt idx="1">
                  <c:v>0.20866199999999999</c:v>
                </c:pt>
                <c:pt idx="2">
                  <c:v>0.399341</c:v>
                </c:pt>
                <c:pt idx="3">
                  <c:v>0.42903900000000006</c:v>
                </c:pt>
                <c:pt idx="4">
                  <c:v>0.46634399999999998</c:v>
                </c:pt>
                <c:pt idx="5">
                  <c:v>0.55463799999999996</c:v>
                </c:pt>
                <c:pt idx="6">
                  <c:v>0.38794699999999999</c:v>
                </c:pt>
                <c:pt idx="7">
                  <c:v>0.27478400000000003</c:v>
                </c:pt>
                <c:pt idx="8">
                  <c:v>0.35009299999999999</c:v>
                </c:pt>
                <c:pt idx="9">
                  <c:v>0.45958100000000002</c:v>
                </c:pt>
                <c:pt idx="10">
                  <c:v>0.53955699999999995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3-4A47-A74B-3D213673A921}"/>
            </c:ext>
          </c:extLst>
        </c:ser>
        <c:ser>
          <c:idx val="6"/>
          <c:order val="6"/>
          <c:tx>
            <c:strRef>
              <c:f>BE!$C$288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BE!$G$246:$Q$246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3-4A47-A74B-3D213673A921}"/>
            </c:ext>
          </c:extLst>
        </c:ser>
        <c:ser>
          <c:idx val="7"/>
          <c:order val="7"/>
          <c:tx>
            <c:strRef>
              <c:f>BE!$C$289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BE!$G$246:$Q$246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BE!$G$289:$Q$289</c:f>
              <c:numCache>
                <c:formatCode>0.00</c:formatCode>
                <c:ptCount val="11"/>
                <c:pt idx="0">
                  <c:v>1.7193E-2</c:v>
                </c:pt>
                <c:pt idx="1">
                  <c:v>2.7573E-2</c:v>
                </c:pt>
                <c:pt idx="2">
                  <c:v>1.8151E-2</c:v>
                </c:pt>
                <c:pt idx="3">
                  <c:v>0.12156</c:v>
                </c:pt>
                <c:pt idx="4">
                  <c:v>9.5699000000000006E-2</c:v>
                </c:pt>
                <c:pt idx="5">
                  <c:v>6.4697000000000005E-2</c:v>
                </c:pt>
                <c:pt idx="6">
                  <c:v>5.1805999999999998E-2</c:v>
                </c:pt>
                <c:pt idx="7">
                  <c:v>5.0206000000000001E-2</c:v>
                </c:pt>
                <c:pt idx="8">
                  <c:v>5.3086000000000001E-2</c:v>
                </c:pt>
                <c:pt idx="9">
                  <c:v>6.2272000000000001E-2</c:v>
                </c:pt>
                <c:pt idx="10">
                  <c:v>6.5373000000000001E-2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3-4A47-A74B-3D213673A921}"/>
            </c:ext>
          </c:extLst>
        </c:ser>
        <c:ser>
          <c:idx val="8"/>
          <c:order val="8"/>
          <c:tx>
            <c:strRef>
              <c:f>BE!$C$290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BE!$G$246:$Q$246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BE!$G$290:$Q$290</c:f>
              <c:numCache>
                <c:formatCode>0.00</c:formatCode>
                <c:ptCount val="11"/>
                <c:pt idx="0">
                  <c:v>0.57566200000000001</c:v>
                </c:pt>
                <c:pt idx="1">
                  <c:v>0.72574300000000003</c:v>
                </c:pt>
                <c:pt idx="2">
                  <c:v>1.0589580000000001</c:v>
                </c:pt>
                <c:pt idx="3">
                  <c:v>1.1946509999999999</c:v>
                </c:pt>
                <c:pt idx="4">
                  <c:v>1.6106029999999998</c:v>
                </c:pt>
                <c:pt idx="5">
                  <c:v>1.201017</c:v>
                </c:pt>
                <c:pt idx="6">
                  <c:v>0.68298999999999999</c:v>
                </c:pt>
                <c:pt idx="7">
                  <c:v>0.41275699999999999</c:v>
                </c:pt>
                <c:pt idx="8">
                  <c:v>0.39772799999999997</c:v>
                </c:pt>
                <c:pt idx="9">
                  <c:v>0.36841099999999999</c:v>
                </c:pt>
                <c:pt idx="10">
                  <c:v>0.34989700000000001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53-4A47-A74B-3D213673A921}"/>
            </c:ext>
          </c:extLst>
        </c:ser>
        <c:ser>
          <c:idx val="9"/>
          <c:order val="9"/>
          <c:tx>
            <c:strRef>
              <c:f>BE!$C$293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BE!$G$246:$Q$246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BE!$G$293:$Q$293</c:f>
              <c:numCache>
                <c:formatCode>0.00</c:formatCode>
                <c:ptCount val="11"/>
                <c:pt idx="0">
                  <c:v>2.7910000000000001E-3</c:v>
                </c:pt>
                <c:pt idx="1">
                  <c:v>4.0049999999999999E-3</c:v>
                </c:pt>
                <c:pt idx="2">
                  <c:v>5.6010000000000001E-3</c:v>
                </c:pt>
                <c:pt idx="3">
                  <c:v>5.1390000000000003E-3</c:v>
                </c:pt>
                <c:pt idx="4">
                  <c:v>5.8700000000000002E-3</c:v>
                </c:pt>
                <c:pt idx="5">
                  <c:v>6.1019999999999998E-3</c:v>
                </c:pt>
                <c:pt idx="6">
                  <c:v>1.0487E-2</c:v>
                </c:pt>
                <c:pt idx="7">
                  <c:v>7.038E-3</c:v>
                </c:pt>
                <c:pt idx="8">
                  <c:v>5.7260000000000002E-3</c:v>
                </c:pt>
                <c:pt idx="9">
                  <c:v>3.7799999999999999E-3</c:v>
                </c:pt>
                <c:pt idx="10">
                  <c:v>5.019E-3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53-4A47-A74B-3D213673A921}"/>
            </c:ext>
          </c:extLst>
        </c:ser>
        <c:ser>
          <c:idx val="10"/>
          <c:order val="10"/>
          <c:tx>
            <c:strRef>
              <c:f>BE!$C$294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BE!$G$294:$Q$294</c:f>
              <c:numCache>
                <c:formatCode>0.00</c:formatCode>
                <c:ptCount val="11"/>
                <c:pt idx="0">
                  <c:v>8.5850000000000006E-3</c:v>
                </c:pt>
                <c:pt idx="1">
                  <c:v>0.11912</c:v>
                </c:pt>
                <c:pt idx="2">
                  <c:v>8.9041999999999996E-2</c:v>
                </c:pt>
                <c:pt idx="3">
                  <c:v>7.9198000000000005E-2</c:v>
                </c:pt>
                <c:pt idx="4">
                  <c:v>4.6623999999999999E-2</c:v>
                </c:pt>
                <c:pt idx="5">
                  <c:v>4.8101999999999999E-2</c:v>
                </c:pt>
                <c:pt idx="6">
                  <c:v>6.2537999999999996E-2</c:v>
                </c:pt>
                <c:pt idx="7">
                  <c:v>5.2100000000000002E-3</c:v>
                </c:pt>
                <c:pt idx="8">
                  <c:v>7.084E-3</c:v>
                </c:pt>
                <c:pt idx="9">
                  <c:v>2.6129999999999999E-3</c:v>
                </c:pt>
                <c:pt idx="10">
                  <c:v>5.1310000000000001E-3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53-4A47-A74B-3D213673A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F3-4AD0-A9D8-F5E05A323A6D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0F3-4AD0-A9D8-F5E05A323A6D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0F3-4AD0-A9D8-F5E05A323A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0C0-4FD3-BB9D-6549D0CC77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0C0-4FD3-BB9D-6549D0CC7784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0F3-4AD0-A9D8-F5E05A323A6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0F3-4AD0-A9D8-F5E05A323A6D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0F3-4AD0-A9D8-F5E05A323A6D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0F3-4AD0-A9D8-F5E05A323A6D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0F3-4AD0-A9D8-F5E05A323A6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0F3-4AD0-A9D8-F5E05A323A6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F3-4AD0-A9D8-F5E05A323A6D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F3-4AD0-A9D8-F5E05A323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(BE!$C$247,BE!$C$268,BE!$C$273:$C$275,BE!$C$274:$C$275,BE!$C$281,BE!$C$288:$C$290,BE!$C$293:$C$294)</c15:sqref>
                  </c15:fullRef>
                </c:ext>
              </c:extLst>
              <c:f>(BE!$C$247,BE!$C$268,BE!$C$273,BE!$C$274:$C$275,BE!$C$281,BE!$C$288:$C$290,BE!$C$293:$C$294)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(BE!$D$247,BE!$D$268,BE!$D$273:$D$275,BE!$D$274:$D$275,BE!$D$281,BE!$D$288:$D$290,BE!$D$293:$D$294)</c15:sqref>
                  </c15:fullRef>
                </c:ext>
              </c:extLst>
              <c:f>(BE!$D$247,BE!$D$268,BE!$D$273,BE!$D$274:$D$275,BE!$D$281,BE!$D$288:$D$290,BE!$D$293:$D$294)</c:f>
              <c:numCache>
                <c:formatCode>General</c:formatCode>
                <c:ptCount val="11"/>
                <c:pt idx="0">
                  <c:v>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5</c:v>
                </c:pt>
                <c:pt idx="6">
                  <c:v>0</c:v>
                </c:pt>
                <c:pt idx="7">
                  <c:v>6</c:v>
                </c:pt>
                <c:pt idx="8">
                  <c:v>17</c:v>
                </c:pt>
                <c:pt idx="9">
                  <c:v>2</c:v>
                </c:pt>
                <c:pt idx="10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BE!$D$274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BE!$D$275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50F3-4AD0-A9D8-F5E05A323A6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7-4EC6-B693-AEBC24113C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C7-4EC6-B693-AEBC24113C5A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C7-4EC6-B693-AEBC24113C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4C7-4EC6-B693-AEBC24113C5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4C7-4EC6-B693-AEBC24113C5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4C7-4EC6-B693-AEBC24113C5A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4C7-4EC6-B693-AEBC24113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BG!$C$16:$C$21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BG!$E$16:$E$21</c:f>
              <c:numCache>
                <c:formatCode>0%</c:formatCode>
                <c:ptCount val="6"/>
                <c:pt idx="0">
                  <c:v>0.37037037037037035</c:v>
                </c:pt>
                <c:pt idx="1">
                  <c:v>0.40740740740740738</c:v>
                </c:pt>
                <c:pt idx="2">
                  <c:v>0</c:v>
                </c:pt>
                <c:pt idx="3">
                  <c:v>0.22222222222222221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C7-4EC6-B693-AEBC24113C5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A9-432B-8BFD-83316CEA397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A9-432B-8BFD-83316CEA397B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A9-432B-8BFD-83316CEA397B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A9-432B-8BFD-83316CEA397B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0A9-432B-8BFD-83316CEA397B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9-432B-8BFD-83316CEA397B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9-432B-8BFD-83316CEA397B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9-432B-8BFD-83316CEA39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BG!$C$50:$C$54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BG!$E$50:$E$54</c:f>
              <c:numCache>
                <c:formatCode>0%</c:formatCode>
                <c:ptCount val="5"/>
                <c:pt idx="0">
                  <c:v>0.33333333333333331</c:v>
                </c:pt>
                <c:pt idx="1">
                  <c:v>0</c:v>
                </c:pt>
                <c:pt idx="2">
                  <c:v>0.33333333333333331</c:v>
                </c:pt>
                <c:pt idx="3">
                  <c:v>0.33333333333333331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A9-432B-8BFD-83316CEA397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25C-4D17-9B86-1634DD7EC68B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25C-4D17-9B86-1634DD7EC68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25C-4D17-9B86-1634DD7EC68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25C-4D17-9B86-1634DD7EC68B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25C-4D17-9B86-1634DD7EC68B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25C-4D17-9B86-1634DD7EC68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25C-4D17-9B86-1634DD7EC68B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25C-4D17-9B86-1634DD7EC68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25C-4D17-9B86-1634DD7EC68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25C-4D17-9B86-1634DD7EC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(BG!$C$83:$C$84,BG!$C$88:$C$92,BG!$C$98)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(BG!$E$83:$E$84,BG!$E$88:$E$92,BG!$E$98)</c:f>
              <c:numCache>
                <c:formatCode>0%</c:formatCode>
                <c:ptCount val="8"/>
                <c:pt idx="0">
                  <c:v>0.40740740740740738</c:v>
                </c:pt>
                <c:pt idx="1">
                  <c:v>0.25925925925925924</c:v>
                </c:pt>
                <c:pt idx="2">
                  <c:v>3.7037037037037035E-2</c:v>
                </c:pt>
                <c:pt idx="3">
                  <c:v>0</c:v>
                </c:pt>
                <c:pt idx="4">
                  <c:v>7.407407407407407E-2</c:v>
                </c:pt>
                <c:pt idx="5">
                  <c:v>3.7037037037037035E-2</c:v>
                </c:pt>
                <c:pt idx="6">
                  <c:v>0.18518518518518517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25C-4D17-9B86-1634DD7EC68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BG!$C$16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BG!$G$15:$Q$15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BG!$G$16:$Q$16</c:f>
              <c:numCache>
                <c:formatCode>0.00</c:formatCode>
                <c:ptCount val="11"/>
                <c:pt idx="0">
                  <c:v>0.109329</c:v>
                </c:pt>
                <c:pt idx="1">
                  <c:v>0.11962100000000001</c:v>
                </c:pt>
                <c:pt idx="2">
                  <c:v>9.8740999999999995E-2</c:v>
                </c:pt>
                <c:pt idx="3">
                  <c:v>0.110235</c:v>
                </c:pt>
                <c:pt idx="4">
                  <c:v>0.106735</c:v>
                </c:pt>
                <c:pt idx="5">
                  <c:v>0.12548200000000001</c:v>
                </c:pt>
                <c:pt idx="6">
                  <c:v>0.129166</c:v>
                </c:pt>
                <c:pt idx="7">
                  <c:v>0.12620300000000001</c:v>
                </c:pt>
                <c:pt idx="8">
                  <c:v>0.15371599999999999</c:v>
                </c:pt>
                <c:pt idx="9">
                  <c:v>0.14088100000000001</c:v>
                </c:pt>
                <c:pt idx="10">
                  <c:v>0.14368800000000001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0-4CDA-8D7E-4627B087328D}"/>
            </c:ext>
          </c:extLst>
        </c:ser>
        <c:ser>
          <c:idx val="1"/>
          <c:order val="1"/>
          <c:tx>
            <c:strRef>
              <c:f>BG!$C$17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BG!$G$15:$Q$15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BG!$G$17:$Q$17</c:f>
              <c:numCache>
                <c:formatCode>0.00</c:formatCode>
                <c:ptCount val="11"/>
                <c:pt idx="0">
                  <c:v>8.5920000000000007E-3</c:v>
                </c:pt>
                <c:pt idx="1">
                  <c:v>6.2839999999999997E-3</c:v>
                </c:pt>
                <c:pt idx="2">
                  <c:v>0.229569</c:v>
                </c:pt>
                <c:pt idx="3">
                  <c:v>0.202014</c:v>
                </c:pt>
                <c:pt idx="4">
                  <c:v>0.160633</c:v>
                </c:pt>
                <c:pt idx="5">
                  <c:v>0.19709399999999999</c:v>
                </c:pt>
                <c:pt idx="6">
                  <c:v>0.215417</c:v>
                </c:pt>
                <c:pt idx="7">
                  <c:v>0.17910200000000001</c:v>
                </c:pt>
                <c:pt idx="8">
                  <c:v>0.351885</c:v>
                </c:pt>
                <c:pt idx="9">
                  <c:v>0.43815799999999999</c:v>
                </c:pt>
                <c:pt idx="10">
                  <c:v>0.36712800000000001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0-4CDA-8D7E-4627B087328D}"/>
            </c:ext>
          </c:extLst>
        </c:ser>
        <c:ser>
          <c:idx val="2"/>
          <c:order val="2"/>
          <c:tx>
            <c:strRef>
              <c:f>BG!$C$18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BG!$G$15:$Q$15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0-4CDA-8D7E-4627B087328D}"/>
            </c:ext>
          </c:extLst>
        </c:ser>
        <c:ser>
          <c:idx val="3"/>
          <c:order val="3"/>
          <c:tx>
            <c:strRef>
              <c:f>BG!$C$19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BG!$G$15:$Q$15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BG!$G$19:$Q$19</c:f>
              <c:numCache>
                <c:formatCode>0.00</c:formatCode>
                <c:ptCount val="11"/>
                <c:pt idx="0">
                  <c:v>0.15595200000000001</c:v>
                </c:pt>
                <c:pt idx="1">
                  <c:v>0.14764099999999999</c:v>
                </c:pt>
                <c:pt idx="2">
                  <c:v>0.27017200000000002</c:v>
                </c:pt>
                <c:pt idx="3">
                  <c:v>0.28351100000000001</c:v>
                </c:pt>
                <c:pt idx="4">
                  <c:v>0.43956600000000001</c:v>
                </c:pt>
                <c:pt idx="5">
                  <c:v>0.65778099999999995</c:v>
                </c:pt>
                <c:pt idx="6">
                  <c:v>0.58056799999999997</c:v>
                </c:pt>
                <c:pt idx="7">
                  <c:v>0.70415000000000005</c:v>
                </c:pt>
                <c:pt idx="8">
                  <c:v>0.82762999999999998</c:v>
                </c:pt>
                <c:pt idx="9">
                  <c:v>0.84007399999999999</c:v>
                </c:pt>
                <c:pt idx="10">
                  <c:v>0.81209799999999999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70-4CDA-8D7E-4627B087328D}"/>
            </c:ext>
          </c:extLst>
        </c:ser>
        <c:ser>
          <c:idx val="4"/>
          <c:order val="4"/>
          <c:tx>
            <c:strRef>
              <c:f>BG!$C$20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BG!$G$15:$Q$15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BG!$G$20:$Q$20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70-4CDA-8D7E-4627B087328D}"/>
            </c:ext>
          </c:extLst>
        </c:ser>
        <c:ser>
          <c:idx val="5"/>
          <c:order val="5"/>
          <c:tx>
            <c:strRef>
              <c:f>BG!$C$21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BG!$G$15:$Q$15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70-4CDA-8D7E-4627B0873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BG!$C$50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BG!$G$15:$Q$15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BG!$G$50:$Q$50</c:f>
              <c:numCache>
                <c:formatCode>0.00</c:formatCode>
                <c:ptCount val="11"/>
                <c:pt idx="0">
                  <c:v>9.0611999999999998E-2</c:v>
                </c:pt>
                <c:pt idx="1">
                  <c:v>9.6133999999999997E-2</c:v>
                </c:pt>
                <c:pt idx="2">
                  <c:v>5.5350000000000003E-2</c:v>
                </c:pt>
                <c:pt idx="3">
                  <c:v>7.0190000000000002E-2</c:v>
                </c:pt>
                <c:pt idx="4">
                  <c:v>6.4509999999999998E-2</c:v>
                </c:pt>
                <c:pt idx="5">
                  <c:v>7.7119999999999994E-2</c:v>
                </c:pt>
                <c:pt idx="6">
                  <c:v>6.9504999999999997E-2</c:v>
                </c:pt>
                <c:pt idx="7">
                  <c:v>6.4480999999999997E-2</c:v>
                </c:pt>
                <c:pt idx="8">
                  <c:v>8.591E-2</c:v>
                </c:pt>
                <c:pt idx="9">
                  <c:v>9.5853999999999995E-2</c:v>
                </c:pt>
                <c:pt idx="10">
                  <c:v>8.7123000000000006E-2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3-4635-8A4F-B401C2A7F32A}"/>
            </c:ext>
          </c:extLst>
        </c:ser>
        <c:ser>
          <c:idx val="4"/>
          <c:order val="1"/>
          <c:tx>
            <c:strRef>
              <c:f>BG!$C$51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BG!$G$51:$Q$51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3-4635-8A4F-B401C2A7F32A}"/>
            </c:ext>
          </c:extLst>
        </c:ser>
        <c:ser>
          <c:idx val="1"/>
          <c:order val="2"/>
          <c:tx>
            <c:strRef>
              <c:f>BG!$C$52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BG!$G$15:$Q$15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BG!$G$52:$Q$52</c:f>
              <c:numCache>
                <c:formatCode>0.00</c:formatCode>
                <c:ptCount val="11"/>
                <c:pt idx="0">
                  <c:v>2.7309E-2</c:v>
                </c:pt>
                <c:pt idx="1">
                  <c:v>2.9770999999999999E-2</c:v>
                </c:pt>
                <c:pt idx="2">
                  <c:v>4.8814000000000003E-2</c:v>
                </c:pt>
                <c:pt idx="3">
                  <c:v>4.7830999999999999E-2</c:v>
                </c:pt>
                <c:pt idx="4">
                  <c:v>5.0723999999999998E-2</c:v>
                </c:pt>
                <c:pt idx="5">
                  <c:v>0.101912</c:v>
                </c:pt>
                <c:pt idx="6">
                  <c:v>0.157827</c:v>
                </c:pt>
                <c:pt idx="7">
                  <c:v>0.161742</c:v>
                </c:pt>
                <c:pt idx="8">
                  <c:v>0.244509</c:v>
                </c:pt>
                <c:pt idx="9">
                  <c:v>0.47473799999999999</c:v>
                </c:pt>
                <c:pt idx="10">
                  <c:v>0.41468899999999997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13-4635-8A4F-B401C2A7F32A}"/>
            </c:ext>
          </c:extLst>
        </c:ser>
        <c:ser>
          <c:idx val="2"/>
          <c:order val="3"/>
          <c:tx>
            <c:strRef>
              <c:f>BG!$C$53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BG!$G$15:$Q$15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BG!$G$53:$Q$53</c:f>
              <c:numCache>
                <c:formatCode>0.00</c:formatCode>
                <c:ptCount val="11"/>
                <c:pt idx="0">
                  <c:v>0.15595200000000001</c:v>
                </c:pt>
                <c:pt idx="1">
                  <c:v>0.14764099999999999</c:v>
                </c:pt>
                <c:pt idx="2">
                  <c:v>0.49431799999999998</c:v>
                </c:pt>
                <c:pt idx="3">
                  <c:v>0.47773900000000002</c:v>
                </c:pt>
                <c:pt idx="4">
                  <c:v>0.5917</c:v>
                </c:pt>
                <c:pt idx="5">
                  <c:v>0.80132499999999995</c:v>
                </c:pt>
                <c:pt idx="6">
                  <c:v>0.69781899999999997</c:v>
                </c:pt>
                <c:pt idx="7">
                  <c:v>0.78323200000000004</c:v>
                </c:pt>
                <c:pt idx="8">
                  <c:v>1.002812</c:v>
                </c:pt>
                <c:pt idx="9">
                  <c:v>0.84852099999999997</c:v>
                </c:pt>
                <c:pt idx="10">
                  <c:v>0.821102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13-4635-8A4F-B401C2A7F32A}"/>
            </c:ext>
          </c:extLst>
        </c:ser>
        <c:ser>
          <c:idx val="3"/>
          <c:order val="4"/>
          <c:tx>
            <c:strRef>
              <c:f>BG!$C$54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BG!$G$15:$Q$15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BG!$G$54:$Q$54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13-4635-8A4F-B401C2A7F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BG!$C$84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BG!$G$82:$Q$82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BG!$G$84:$Q$84</c:f>
              <c:numCache>
                <c:formatCode>0.00</c:formatCode>
                <c:ptCount val="11"/>
                <c:pt idx="0">
                  <c:v>0.21604499999999999</c:v>
                </c:pt>
                <c:pt idx="1">
                  <c:v>0.19233700000000001</c:v>
                </c:pt>
                <c:pt idx="2">
                  <c:v>0.22489200000000001</c:v>
                </c:pt>
                <c:pt idx="3">
                  <c:v>0.216503</c:v>
                </c:pt>
                <c:pt idx="4">
                  <c:v>0.19116899999999998</c:v>
                </c:pt>
                <c:pt idx="5">
                  <c:v>0.27283799999999997</c:v>
                </c:pt>
                <c:pt idx="6">
                  <c:v>0.20946199999999998</c:v>
                </c:pt>
                <c:pt idx="7">
                  <c:v>0.28339500000000001</c:v>
                </c:pt>
                <c:pt idx="8">
                  <c:v>0.42882699999999996</c:v>
                </c:pt>
                <c:pt idx="9">
                  <c:v>0.45395699999999994</c:v>
                </c:pt>
                <c:pt idx="10">
                  <c:v>0.48024699999999998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C-4D65-9049-8EC32879593E}"/>
            </c:ext>
          </c:extLst>
        </c:ser>
        <c:ser>
          <c:idx val="2"/>
          <c:order val="1"/>
          <c:tx>
            <c:strRef>
              <c:f>BG!$C$88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BG!$G$82:$Q$82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BG!$G$88:$Q$88</c:f>
              <c:numCache>
                <c:formatCode>0.00</c:formatCode>
                <c:ptCount val="11"/>
                <c:pt idx="0">
                  <c:v>1.8717000000000001E-2</c:v>
                </c:pt>
                <c:pt idx="1">
                  <c:v>2.3487000000000001E-2</c:v>
                </c:pt>
                <c:pt idx="2">
                  <c:v>4.3390999999999999E-2</c:v>
                </c:pt>
                <c:pt idx="3">
                  <c:v>4.0044999999999997E-2</c:v>
                </c:pt>
                <c:pt idx="4">
                  <c:v>4.2224999999999999E-2</c:v>
                </c:pt>
                <c:pt idx="5">
                  <c:v>4.8362000000000002E-2</c:v>
                </c:pt>
                <c:pt idx="6">
                  <c:v>5.9660999999999999E-2</c:v>
                </c:pt>
                <c:pt idx="7">
                  <c:v>6.1721999999999999E-2</c:v>
                </c:pt>
                <c:pt idx="8">
                  <c:v>6.7806000000000005E-2</c:v>
                </c:pt>
                <c:pt idx="9">
                  <c:v>4.5026999999999998E-2</c:v>
                </c:pt>
                <c:pt idx="10">
                  <c:v>5.6564999999999997E-2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C-4D65-9049-8EC32879593E}"/>
            </c:ext>
          </c:extLst>
        </c:ser>
        <c:ser>
          <c:idx val="3"/>
          <c:order val="2"/>
          <c:tx>
            <c:strRef>
              <c:f>BG!$C$89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BG!$G$82:$Q$82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2C-4D65-9049-8EC32879593E}"/>
            </c:ext>
          </c:extLst>
        </c:ser>
        <c:ser>
          <c:idx val="0"/>
          <c:order val="3"/>
          <c:tx>
            <c:strRef>
              <c:f>BG!$C$83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BG!$G$82:$Q$82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BG!$G$83:$Q$83</c:f>
              <c:numCache>
                <c:formatCode>0.00</c:formatCode>
                <c:ptCount val="11"/>
                <c:pt idx="0">
                  <c:v>8.5920000000000007E-3</c:v>
                </c:pt>
                <c:pt idx="1">
                  <c:v>6.2839999999999997E-3</c:v>
                </c:pt>
                <c:pt idx="2">
                  <c:v>0.229569</c:v>
                </c:pt>
                <c:pt idx="3">
                  <c:v>0.202014</c:v>
                </c:pt>
                <c:pt idx="4">
                  <c:v>0.160633</c:v>
                </c:pt>
                <c:pt idx="5">
                  <c:v>0.19709399999999999</c:v>
                </c:pt>
                <c:pt idx="6">
                  <c:v>0.215417</c:v>
                </c:pt>
                <c:pt idx="7">
                  <c:v>0.17910200000000001</c:v>
                </c:pt>
                <c:pt idx="8">
                  <c:v>0.351885</c:v>
                </c:pt>
                <c:pt idx="9">
                  <c:v>0.43815799999999999</c:v>
                </c:pt>
                <c:pt idx="10">
                  <c:v>0.36712800000000001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2C-4D65-9049-8EC32879593E}"/>
            </c:ext>
          </c:extLst>
        </c:ser>
        <c:ser>
          <c:idx val="5"/>
          <c:order val="4"/>
          <c:tx>
            <c:strRef>
              <c:f>BG!$C$91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BG!$G$82:$Q$82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BG!$G$91:$Q$91</c:f>
              <c:numCache>
                <c:formatCode>0.00</c:formatCode>
                <c:ptCount val="11"/>
                <c:pt idx="0">
                  <c:v>2.5739999999999999E-3</c:v>
                </c:pt>
                <c:pt idx="1">
                  <c:v>6.6100000000000004E-3</c:v>
                </c:pt>
                <c:pt idx="2">
                  <c:v>1.3500000000000001E-3</c:v>
                </c:pt>
                <c:pt idx="3">
                  <c:v>2.516E-3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2C-4D65-9049-8EC32879593E}"/>
            </c:ext>
          </c:extLst>
        </c:ser>
        <c:ser>
          <c:idx val="6"/>
          <c:order val="5"/>
          <c:tx>
            <c:strRef>
              <c:f>BG!$C$92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BG!$G$82:$Q$82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BG!$G$92:$Q$92</c:f>
              <c:numCache>
                <c:formatCode>0.00</c:formatCode>
                <c:ptCount val="11"/>
                <c:pt idx="0">
                  <c:v>2.0582E-2</c:v>
                </c:pt>
                <c:pt idx="1">
                  <c:v>3.7739999999999996E-2</c:v>
                </c:pt>
                <c:pt idx="2">
                  <c:v>8.7268999999999999E-2</c:v>
                </c:pt>
                <c:pt idx="3">
                  <c:v>0.122654</c:v>
                </c:pt>
                <c:pt idx="4">
                  <c:v>0.30147699999999999</c:v>
                </c:pt>
                <c:pt idx="5">
                  <c:v>0.44670399999999999</c:v>
                </c:pt>
                <c:pt idx="6">
                  <c:v>0.426958</c:v>
                </c:pt>
                <c:pt idx="7">
                  <c:v>0.47092199999999995</c:v>
                </c:pt>
                <c:pt idx="8">
                  <c:v>0.47303699999999999</c:v>
                </c:pt>
                <c:pt idx="9">
                  <c:v>0.46981599999999996</c:v>
                </c:pt>
                <c:pt idx="10">
                  <c:v>0.40759599999999996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2C-4D65-9049-8EC32879593E}"/>
            </c:ext>
          </c:extLst>
        </c:ser>
        <c:ser>
          <c:idx val="4"/>
          <c:order val="6"/>
          <c:tx>
            <c:strRef>
              <c:f>BG!$C$90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BG!$G$82:$Q$82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BG!$G$90:$Q$90</c:f>
              <c:numCache>
                <c:formatCode>0.00</c:formatCode>
                <c:ptCount val="11"/>
                <c:pt idx="0">
                  <c:v>7.3629999999999998E-3</c:v>
                </c:pt>
                <c:pt idx="1">
                  <c:v>7.0879999999999997E-3</c:v>
                </c:pt>
                <c:pt idx="2">
                  <c:v>1.2011000000000001E-2</c:v>
                </c:pt>
                <c:pt idx="3">
                  <c:v>1.2028E-2</c:v>
                </c:pt>
                <c:pt idx="4">
                  <c:v>1.1429999999999999E-2</c:v>
                </c:pt>
                <c:pt idx="5">
                  <c:v>1.5358999999999999E-2</c:v>
                </c:pt>
                <c:pt idx="6">
                  <c:v>1.3653E-2</c:v>
                </c:pt>
                <c:pt idx="7">
                  <c:v>1.4314E-2</c:v>
                </c:pt>
                <c:pt idx="8">
                  <c:v>1.1676000000000001E-2</c:v>
                </c:pt>
                <c:pt idx="9">
                  <c:v>1.2154999999999999E-2</c:v>
                </c:pt>
                <c:pt idx="10">
                  <c:v>1.1377999999999999E-2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2C-4D65-9049-8EC32879593E}"/>
            </c:ext>
          </c:extLst>
        </c:ser>
        <c:ser>
          <c:idx val="7"/>
          <c:order val="7"/>
          <c:tx>
            <c:strRef>
              <c:f>BG!$C$98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BG!$G$82:$Q$82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2C-4D65-9049-8EC32879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BG!$C$268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BG!$G$246:$Q$246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BG!$G$268:$Q$268</c:f>
              <c:numCache>
                <c:formatCode>0.00</c:formatCode>
                <c:ptCount val="11"/>
                <c:pt idx="0">
                  <c:v>5.1705000000000001E-2</c:v>
                </c:pt>
                <c:pt idx="1">
                  <c:v>5.2886000000000002E-2</c:v>
                </c:pt>
                <c:pt idx="2">
                  <c:v>1.2383E-2</c:v>
                </c:pt>
                <c:pt idx="3">
                  <c:v>2.1534000000000001E-2</c:v>
                </c:pt>
                <c:pt idx="4">
                  <c:v>1.1512E-2</c:v>
                </c:pt>
                <c:pt idx="5">
                  <c:v>1.7684999999999999E-2</c:v>
                </c:pt>
                <c:pt idx="6">
                  <c:v>2.4503E-2</c:v>
                </c:pt>
                <c:pt idx="7">
                  <c:v>2.2497E-2</c:v>
                </c:pt>
                <c:pt idx="8">
                  <c:v>3.9390000000000001E-2</c:v>
                </c:pt>
                <c:pt idx="9">
                  <c:v>4.4076999999999998E-2</c:v>
                </c:pt>
                <c:pt idx="10">
                  <c:v>4.2944000000000003E-2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C-4125-A38F-0A44F57767C7}"/>
            </c:ext>
          </c:extLst>
        </c:ser>
        <c:ser>
          <c:idx val="0"/>
          <c:order val="1"/>
          <c:tx>
            <c:strRef>
              <c:f>BG!$C$247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BG!$G$246:$Q$246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BG!$G$247:$Q$247</c:f>
              <c:numCache>
                <c:formatCode>0.00</c:formatCode>
                <c:ptCount val="11"/>
                <c:pt idx="0">
                  <c:v>0.15595199999999998</c:v>
                </c:pt>
                <c:pt idx="1">
                  <c:v>0.14764099999999999</c:v>
                </c:pt>
                <c:pt idx="2">
                  <c:v>0.27017200000000002</c:v>
                </c:pt>
                <c:pt idx="3">
                  <c:v>0.28351100000000001</c:v>
                </c:pt>
                <c:pt idx="4">
                  <c:v>0.43956600000000001</c:v>
                </c:pt>
                <c:pt idx="5">
                  <c:v>0.65778099999999995</c:v>
                </c:pt>
                <c:pt idx="6">
                  <c:v>0.58056799999999997</c:v>
                </c:pt>
                <c:pt idx="7">
                  <c:v>0.70414999999999994</c:v>
                </c:pt>
                <c:pt idx="8">
                  <c:v>0.82762999999999998</c:v>
                </c:pt>
                <c:pt idx="9">
                  <c:v>0.84007399999999999</c:v>
                </c:pt>
                <c:pt idx="10">
                  <c:v>0.81209799999999999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EC-4125-A38F-0A44F57767C7}"/>
            </c:ext>
          </c:extLst>
        </c:ser>
        <c:ser>
          <c:idx val="2"/>
          <c:order val="2"/>
          <c:tx>
            <c:strRef>
              <c:f>BG!$C$273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BG!$G$246:$Q$246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EC-4125-A38F-0A44F57767C7}"/>
            </c:ext>
          </c:extLst>
        </c:ser>
        <c:ser>
          <c:idx val="3"/>
          <c:order val="3"/>
          <c:tx>
            <c:strRef>
              <c:f>BG!$C$274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BG!$G$246:$Q$246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EC-4125-A38F-0A44F57767C7}"/>
            </c:ext>
          </c:extLst>
        </c:ser>
        <c:ser>
          <c:idx val="4"/>
          <c:order val="4"/>
          <c:tx>
            <c:strRef>
              <c:f>BG!$C$275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BG!$G$246:$Q$246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BG!$G$275:$Q$275</c:f>
              <c:numCache>
                <c:formatCode>0.00</c:formatCode>
                <c:ptCount val="11"/>
                <c:pt idx="0">
                  <c:v>3.6610000000000002E-3</c:v>
                </c:pt>
                <c:pt idx="1">
                  <c:v>2.4659999999999999E-3</c:v>
                </c:pt>
                <c:pt idx="2">
                  <c:v>1.9657999999999998E-2</c:v>
                </c:pt>
                <c:pt idx="3">
                  <c:v>3.3405999999999998E-2</c:v>
                </c:pt>
                <c:pt idx="4">
                  <c:v>3.0152999999999999E-2</c:v>
                </c:pt>
                <c:pt idx="5">
                  <c:v>3.6058E-2</c:v>
                </c:pt>
                <c:pt idx="6">
                  <c:v>9.6067E-2</c:v>
                </c:pt>
                <c:pt idx="7">
                  <c:v>0.118238</c:v>
                </c:pt>
                <c:pt idx="8">
                  <c:v>4.5954000000000002E-2</c:v>
                </c:pt>
                <c:pt idx="9">
                  <c:v>9.7199999999999999E-4</c:v>
                </c:pt>
                <c:pt idx="10">
                  <c:v>5.3319999999999999E-2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EC-4125-A38F-0A44F57767C7}"/>
            </c:ext>
          </c:extLst>
        </c:ser>
        <c:ser>
          <c:idx val="5"/>
          <c:order val="5"/>
          <c:tx>
            <c:strRef>
              <c:f>BG!$C$281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BG!$G$246:$Q$246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BG!$G$281:$Q$281</c:f>
              <c:numCache>
                <c:formatCode>0.00</c:formatCode>
                <c:ptCount val="11"/>
                <c:pt idx="0">
                  <c:v>8.428999999999999E-3</c:v>
                </c:pt>
                <c:pt idx="1">
                  <c:v>1.5942000000000001E-2</c:v>
                </c:pt>
                <c:pt idx="2">
                  <c:v>8.7170000000000008E-3</c:v>
                </c:pt>
                <c:pt idx="3">
                  <c:v>1.2678000000000002E-2</c:v>
                </c:pt>
                <c:pt idx="4">
                  <c:v>7.3410000000000003E-3</c:v>
                </c:pt>
                <c:pt idx="5">
                  <c:v>8.0059999999999992E-3</c:v>
                </c:pt>
                <c:pt idx="6">
                  <c:v>6.0930000000000003E-3</c:v>
                </c:pt>
                <c:pt idx="7">
                  <c:v>7.7979999999999994E-3</c:v>
                </c:pt>
                <c:pt idx="8">
                  <c:v>8.1399999999999997E-3</c:v>
                </c:pt>
                <c:pt idx="9">
                  <c:v>8.3960000000000007E-3</c:v>
                </c:pt>
                <c:pt idx="10">
                  <c:v>7.1580000000000003E-3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EC-4125-A38F-0A44F57767C7}"/>
            </c:ext>
          </c:extLst>
        </c:ser>
        <c:ser>
          <c:idx val="6"/>
          <c:order val="6"/>
          <c:tx>
            <c:strRef>
              <c:f>BG!$C$288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BG!$G$246:$Q$246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EC-4125-A38F-0A44F57767C7}"/>
            </c:ext>
          </c:extLst>
        </c:ser>
        <c:ser>
          <c:idx val="7"/>
          <c:order val="7"/>
          <c:tx>
            <c:strRef>
              <c:f>BG!$C$289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BG!$G$246:$Q$246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EC-4125-A38F-0A44F57767C7}"/>
            </c:ext>
          </c:extLst>
        </c:ser>
        <c:ser>
          <c:idx val="8"/>
          <c:order val="8"/>
          <c:tx>
            <c:strRef>
              <c:f>BG!$C$290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BG!$G$246:$Q$246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BG!$G$290:$Q$290</c:f>
              <c:numCache>
                <c:formatCode>0.00</c:formatCode>
                <c:ptCount val="11"/>
                <c:pt idx="0">
                  <c:v>3.0226000000000003E-2</c:v>
                </c:pt>
                <c:pt idx="1">
                  <c:v>3.4585999999999999E-2</c:v>
                </c:pt>
                <c:pt idx="2">
                  <c:v>5.9295E-2</c:v>
                </c:pt>
                <c:pt idx="3">
                  <c:v>5.5976999999999999E-2</c:v>
                </c:pt>
                <c:pt idx="4">
                  <c:v>5.5109999999999999E-2</c:v>
                </c:pt>
                <c:pt idx="5">
                  <c:v>6.431400000000001E-2</c:v>
                </c:pt>
                <c:pt idx="6">
                  <c:v>7.2314000000000003E-2</c:v>
                </c:pt>
                <c:pt idx="7">
                  <c:v>7.4829000000000007E-2</c:v>
                </c:pt>
                <c:pt idx="8">
                  <c:v>0.23529600000000001</c:v>
                </c:pt>
                <c:pt idx="9">
                  <c:v>0.466644</c:v>
                </c:pt>
                <c:pt idx="10">
                  <c:v>0.36046799999999996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EC-4125-A38F-0A44F57767C7}"/>
            </c:ext>
          </c:extLst>
        </c:ser>
        <c:ser>
          <c:idx val="9"/>
          <c:order val="9"/>
          <c:tx>
            <c:strRef>
              <c:f>BG!$C$293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BG!$G$246:$Q$246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0.17936299999999999</c:v>
                </c:pt>
                <c:pt idx="3">
                  <c:v>9.8722000000000004E-2</c:v>
                </c:pt>
                <c:pt idx="4">
                  <c:v>7.7179999999999999E-2</c:v>
                </c:pt>
                <c:pt idx="5">
                  <c:v>0.1331</c:v>
                </c:pt>
                <c:pt idx="6">
                  <c:v>9.2041999999999999E-2</c:v>
                </c:pt>
                <c:pt idx="7">
                  <c:v>4.5671999999999997E-2</c:v>
                </c:pt>
                <c:pt idx="8">
                  <c:v>0.111219</c:v>
                </c:pt>
                <c:pt idx="9">
                  <c:v>2.1332E-2</c:v>
                </c:pt>
                <c:pt idx="10">
                  <c:v>1.3882E-2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EC-4125-A38F-0A44F57767C7}"/>
            </c:ext>
          </c:extLst>
        </c:ser>
        <c:ser>
          <c:idx val="10"/>
          <c:order val="10"/>
          <c:tx>
            <c:strRef>
              <c:f>BG!$C$294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BG!$G$246:$Q$246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BG!$G$294:$Q$294</c:f>
              <c:numCache>
                <c:formatCode>0.00</c:formatCode>
                <c:ptCount val="11"/>
                <c:pt idx="0">
                  <c:v>2.3900000000000001E-2</c:v>
                </c:pt>
                <c:pt idx="1">
                  <c:v>2.0025000000000001E-2</c:v>
                </c:pt>
                <c:pt idx="2">
                  <c:v>4.8894E-2</c:v>
                </c:pt>
                <c:pt idx="3">
                  <c:v>8.9931999999999998E-2</c:v>
                </c:pt>
                <c:pt idx="4">
                  <c:v>8.6071999999999996E-2</c:v>
                </c:pt>
                <c:pt idx="5">
                  <c:v>6.3412999999999997E-2</c:v>
                </c:pt>
                <c:pt idx="6">
                  <c:v>5.3564000000000001E-2</c:v>
                </c:pt>
                <c:pt idx="7">
                  <c:v>3.6270999999999998E-2</c:v>
                </c:pt>
                <c:pt idx="8">
                  <c:v>6.5601999999999994E-2</c:v>
                </c:pt>
                <c:pt idx="9">
                  <c:v>3.7617999999999999E-2</c:v>
                </c:pt>
                <c:pt idx="10">
                  <c:v>3.3043999999999997E-2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EC-4125-A38F-0A44F5776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country!$C$14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country!$G$13:$Q$13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country!$G$14:$Q$14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C-49AB-B748-4E5033A0FB61}"/>
            </c:ext>
          </c:extLst>
        </c:ser>
        <c:ser>
          <c:idx val="1"/>
          <c:order val="1"/>
          <c:tx>
            <c:strRef>
              <c:f>country!$C$15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country!$G$13:$Q$13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country!$G$15:$Q$15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C-49AB-B748-4E5033A0FB61}"/>
            </c:ext>
          </c:extLst>
        </c:ser>
        <c:ser>
          <c:idx val="2"/>
          <c:order val="2"/>
          <c:tx>
            <c:strRef>
              <c:f>country!$C$16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country!$G$13:$Q$13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country!$G$16:$Q$16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5C-49AB-B748-4E5033A0FB61}"/>
            </c:ext>
          </c:extLst>
        </c:ser>
        <c:ser>
          <c:idx val="3"/>
          <c:order val="3"/>
          <c:tx>
            <c:strRef>
              <c:f>country!$C$17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country!$G$13:$Q$13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country!$G$17:$Q$17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5C-49AB-B748-4E5033A0FB61}"/>
            </c:ext>
          </c:extLst>
        </c:ser>
        <c:ser>
          <c:idx val="4"/>
          <c:order val="4"/>
          <c:tx>
            <c:strRef>
              <c:f>country!$C$18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country!$G$13:$Q$13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5C-49AB-B748-4E5033A0FB61}"/>
            </c:ext>
          </c:extLst>
        </c:ser>
        <c:ser>
          <c:idx val="5"/>
          <c:order val="5"/>
          <c:tx>
            <c:strRef>
              <c:f>country!$C$19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country!$G$13:$Q$13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country!$G$19:$Q$19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5C-49AB-B748-4E5033A0F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89-418C-AF76-CE1DB4E58F1E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89-418C-AF76-CE1DB4E58F1E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89-418C-AF76-CE1DB4E58F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F68-4726-A17B-7D1989962D2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F68-4726-A17B-7D1989962D23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D89-418C-AF76-CE1DB4E58F1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D89-418C-AF76-CE1DB4E58F1E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D89-418C-AF76-CE1DB4E58F1E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9D89-418C-AF76-CE1DB4E58F1E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9D89-418C-AF76-CE1DB4E58F1E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9D89-418C-AF76-CE1DB4E58F1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D89-418C-AF76-CE1DB4E58F1E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D89-418C-AF76-CE1DB4E58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(BG!$C$247,BG!$C$268,BG!$C$273:$C$275,BG!$C$274:$C$275,BG!$C$281,BG!$C$288:$C$290,BG!$C$293:$C$294)</c15:sqref>
                  </c15:fullRef>
                </c:ext>
              </c:extLst>
              <c:f>(BG!$C$247,BG!$C$268,BG!$C$273,BG!$C$274:$C$275,BG!$C$281,BG!$C$288:$C$290,BG!$C$293:$C$294)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(BG!$D$247,BG!$D$268,BG!$D$273:$D$275,BG!$D$274:$D$275,BG!$D$281,BG!$D$288:$D$290,BG!$D$293:$D$294)</c15:sqref>
                  </c15:fullRef>
                </c:ext>
              </c:extLst>
              <c:f>(BG!$D$247,BG!$D$268,BG!$D$273,BG!$D$274:$D$275,BG!$D$281,BG!$D$288:$D$290,BG!$D$293:$D$294)</c:f>
              <c:numCache>
                <c:formatCode>General</c:formatCode>
                <c:ptCount val="11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BG!$D$274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BG!$D$275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9D89-418C-AF76-CE1DB4E58F1E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00-4EAC-86D4-0B1CA5580D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00-4EAC-86D4-0B1CA5580D0D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00-4EAC-86D4-0B1CA5580D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900-4EAC-86D4-0B1CA5580D0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900-4EAC-86D4-0B1CA5580D0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900-4EAC-86D4-0B1CA5580D0D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900-4EAC-86D4-0B1CA5580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HR!$C$16:$C$21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HR!$E$16:$E$21</c:f>
              <c:numCache>
                <c:formatCode>0%</c:formatCode>
                <c:ptCount val="6"/>
                <c:pt idx="0">
                  <c:v>0.36</c:v>
                </c:pt>
                <c:pt idx="1">
                  <c:v>0.32</c:v>
                </c:pt>
                <c:pt idx="2">
                  <c:v>0</c:v>
                </c:pt>
                <c:pt idx="3">
                  <c:v>0.32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00-4EAC-86D4-0B1CA5580D0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BF6-40A2-87BA-8D2CE9E867B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BF6-40A2-87BA-8D2CE9E867B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BF6-40A2-87BA-8D2CE9E867BC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BF6-40A2-87BA-8D2CE9E867BC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BF6-40A2-87BA-8D2CE9E867BC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F6-40A2-87BA-8D2CE9E867BC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F6-40A2-87BA-8D2CE9E867BC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F6-40A2-87BA-8D2CE9E867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HR!$C$50:$C$54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HR!$E$50:$E$54</c:f>
              <c:numCache>
                <c:formatCode>0%</c:formatCode>
                <c:ptCount val="5"/>
                <c:pt idx="0">
                  <c:v>0.36</c:v>
                </c:pt>
                <c:pt idx="1">
                  <c:v>0</c:v>
                </c:pt>
                <c:pt idx="2">
                  <c:v>0.32</c:v>
                </c:pt>
                <c:pt idx="3">
                  <c:v>0.32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F6-40A2-87BA-8D2CE9E867B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AE-4860-A7E3-B156B19177EE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AE-4860-A7E3-B156B19177E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AE-4860-A7E3-B156B19177EE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AE-4860-A7E3-B156B19177EE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AE-4860-A7E3-B156B19177EE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AE-4860-A7E3-B156B19177EE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AE-4860-A7E3-B156B19177EE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AE-4860-A7E3-B156B19177EE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7AE-4860-A7E3-B156B19177E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7AE-4860-A7E3-B156B1917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(HR!$C$83:$C$84,HR!$C$88:$C$92,HR!$C$98)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(HR!$E$83:$E$84,HR!$E$88:$E$92,HR!$E$98)</c:f>
              <c:numCache>
                <c:formatCode>0%</c:formatCode>
                <c:ptCount val="8"/>
                <c:pt idx="0">
                  <c:v>0.32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0.24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AE-4860-A7E3-B156B19177EE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HR!$C$16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HR!$G$15:$Q$15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HR!$G$16:$Q$16</c:f>
              <c:numCache>
                <c:formatCode>0.00</c:formatCode>
                <c:ptCount val="11"/>
                <c:pt idx="0">
                  <c:v>0.113715</c:v>
                </c:pt>
                <c:pt idx="1">
                  <c:v>0.110025</c:v>
                </c:pt>
                <c:pt idx="2">
                  <c:v>0.100519</c:v>
                </c:pt>
                <c:pt idx="3">
                  <c:v>9.9739999999999995E-2</c:v>
                </c:pt>
                <c:pt idx="4">
                  <c:v>8.9493000000000003E-2</c:v>
                </c:pt>
                <c:pt idx="5">
                  <c:v>9.7795999999999994E-2</c:v>
                </c:pt>
                <c:pt idx="6">
                  <c:v>0.108738</c:v>
                </c:pt>
                <c:pt idx="7">
                  <c:v>0.109748</c:v>
                </c:pt>
                <c:pt idx="8">
                  <c:v>0.114037</c:v>
                </c:pt>
                <c:pt idx="9">
                  <c:v>0.11312</c:v>
                </c:pt>
                <c:pt idx="10">
                  <c:v>0.115077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0-4F6D-A213-52ACB8972741}"/>
            </c:ext>
          </c:extLst>
        </c:ser>
        <c:ser>
          <c:idx val="1"/>
          <c:order val="1"/>
          <c:tx>
            <c:strRef>
              <c:f>HR!$C$17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HR!$G$15:$Q$15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HR!$G$17:$Q$17</c:f>
              <c:numCache>
                <c:formatCode>0.00</c:formatCode>
                <c:ptCount val="11"/>
                <c:pt idx="0">
                  <c:v>5.8599999999999998E-3</c:v>
                </c:pt>
                <c:pt idx="1">
                  <c:v>1.5054E-2</c:v>
                </c:pt>
                <c:pt idx="2">
                  <c:v>1.7118999999999999E-2</c:v>
                </c:pt>
                <c:pt idx="3">
                  <c:v>8.4239999999999992E-3</c:v>
                </c:pt>
                <c:pt idx="4">
                  <c:v>1.0434000000000001E-2</c:v>
                </c:pt>
                <c:pt idx="5">
                  <c:v>9.7009999999999996E-3</c:v>
                </c:pt>
                <c:pt idx="6">
                  <c:v>2.3002999999999999E-2</c:v>
                </c:pt>
                <c:pt idx="7">
                  <c:v>7.2218000000000004E-2</c:v>
                </c:pt>
                <c:pt idx="8">
                  <c:v>0.106013</c:v>
                </c:pt>
                <c:pt idx="9">
                  <c:v>1.8727000000000001E-2</c:v>
                </c:pt>
                <c:pt idx="10">
                  <c:v>9.5700000000000004E-3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0-4F6D-A213-52ACB8972741}"/>
            </c:ext>
          </c:extLst>
        </c:ser>
        <c:ser>
          <c:idx val="2"/>
          <c:order val="2"/>
          <c:tx>
            <c:strRef>
              <c:f>HR!$C$18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HR!$G$15:$Q$15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A0-4F6D-A213-52ACB8972741}"/>
            </c:ext>
          </c:extLst>
        </c:ser>
        <c:ser>
          <c:idx val="3"/>
          <c:order val="3"/>
          <c:tx>
            <c:strRef>
              <c:f>HR!$C$19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HR!$G$15:$Q$15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HR!$G$19:$Q$19</c:f>
              <c:numCache>
                <c:formatCode>0.00</c:formatCode>
                <c:ptCount val="11"/>
                <c:pt idx="0">
                  <c:v>0</c:v>
                </c:pt>
                <c:pt idx="1">
                  <c:v>6.5700000000000003E-3</c:v>
                </c:pt>
                <c:pt idx="2">
                  <c:v>1.0319999999999999E-2</c:v>
                </c:pt>
                <c:pt idx="3">
                  <c:v>2.6571999999999998E-2</c:v>
                </c:pt>
                <c:pt idx="4">
                  <c:v>6.1648000000000001E-2</c:v>
                </c:pt>
                <c:pt idx="5">
                  <c:v>8.8663000000000006E-2</c:v>
                </c:pt>
                <c:pt idx="6">
                  <c:v>0.11917700000000001</c:v>
                </c:pt>
                <c:pt idx="7">
                  <c:v>0.140045</c:v>
                </c:pt>
                <c:pt idx="8">
                  <c:v>0.21083199999999999</c:v>
                </c:pt>
                <c:pt idx="9">
                  <c:v>0.260102</c:v>
                </c:pt>
                <c:pt idx="10">
                  <c:v>0.29363800000000001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A0-4F6D-A213-52ACB8972741}"/>
            </c:ext>
          </c:extLst>
        </c:ser>
        <c:ser>
          <c:idx val="4"/>
          <c:order val="4"/>
          <c:tx>
            <c:strRef>
              <c:f>HR!$C$20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HR!$G$15:$Q$15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HR!$G$20:$Q$20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A0-4F6D-A213-52ACB8972741}"/>
            </c:ext>
          </c:extLst>
        </c:ser>
        <c:ser>
          <c:idx val="5"/>
          <c:order val="5"/>
          <c:tx>
            <c:strRef>
              <c:f>HR!$C$21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HR!$G$15:$Q$15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A0-4F6D-A213-52ACB8972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HR!$C$50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HR!$G$15:$Q$15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HR!$G$50:$Q$50</c:f>
              <c:numCache>
                <c:formatCode>0.00</c:formatCode>
                <c:ptCount val="11"/>
                <c:pt idx="0">
                  <c:v>0.113715</c:v>
                </c:pt>
                <c:pt idx="1">
                  <c:v>0.110025</c:v>
                </c:pt>
                <c:pt idx="2">
                  <c:v>0.100519</c:v>
                </c:pt>
                <c:pt idx="3">
                  <c:v>9.9739999999999995E-2</c:v>
                </c:pt>
                <c:pt idx="4">
                  <c:v>8.9493000000000003E-2</c:v>
                </c:pt>
                <c:pt idx="5">
                  <c:v>9.7795999999999994E-2</c:v>
                </c:pt>
                <c:pt idx="6">
                  <c:v>0.108738</c:v>
                </c:pt>
                <c:pt idx="7">
                  <c:v>0.109748</c:v>
                </c:pt>
                <c:pt idx="8">
                  <c:v>0.114037</c:v>
                </c:pt>
                <c:pt idx="9">
                  <c:v>0.11312</c:v>
                </c:pt>
                <c:pt idx="10">
                  <c:v>0.115077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9-45BE-AD8B-FDE056CD2C36}"/>
            </c:ext>
          </c:extLst>
        </c:ser>
        <c:ser>
          <c:idx val="4"/>
          <c:order val="1"/>
          <c:tx>
            <c:strRef>
              <c:f>HR!$C$51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HR!$G$51:$Q$51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9-45BE-AD8B-FDE056CD2C36}"/>
            </c:ext>
          </c:extLst>
        </c:ser>
        <c:ser>
          <c:idx val="1"/>
          <c:order val="2"/>
          <c:tx>
            <c:strRef>
              <c:f>HR!$C$52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HR!$G$15:$Q$15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HR!$G$52:$Q$52</c:f>
              <c:numCache>
                <c:formatCode>0.00</c:formatCode>
                <c:ptCount val="11"/>
                <c:pt idx="0">
                  <c:v>5.8599999999999998E-3</c:v>
                </c:pt>
                <c:pt idx="1">
                  <c:v>1.5054E-2</c:v>
                </c:pt>
                <c:pt idx="2">
                  <c:v>1.7118999999999999E-2</c:v>
                </c:pt>
                <c:pt idx="3">
                  <c:v>8.4239999999999992E-3</c:v>
                </c:pt>
                <c:pt idx="4">
                  <c:v>1.0434000000000001E-2</c:v>
                </c:pt>
                <c:pt idx="5">
                  <c:v>9.7009999999999996E-3</c:v>
                </c:pt>
                <c:pt idx="6">
                  <c:v>2.3002999999999999E-2</c:v>
                </c:pt>
                <c:pt idx="7">
                  <c:v>7.2218000000000004E-2</c:v>
                </c:pt>
                <c:pt idx="8">
                  <c:v>0.106013</c:v>
                </c:pt>
                <c:pt idx="9">
                  <c:v>1.8727000000000001E-2</c:v>
                </c:pt>
                <c:pt idx="10">
                  <c:v>9.5700000000000004E-3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29-45BE-AD8B-FDE056CD2C36}"/>
            </c:ext>
          </c:extLst>
        </c:ser>
        <c:ser>
          <c:idx val="2"/>
          <c:order val="3"/>
          <c:tx>
            <c:strRef>
              <c:f>HR!$C$53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HR!$G$15:$Q$15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HR!$G$53:$Q$53</c:f>
              <c:numCache>
                <c:formatCode>0.00</c:formatCode>
                <c:ptCount val="11"/>
                <c:pt idx="0">
                  <c:v>0</c:v>
                </c:pt>
                <c:pt idx="1">
                  <c:v>6.5700000000000003E-3</c:v>
                </c:pt>
                <c:pt idx="2">
                  <c:v>1.0319999999999999E-2</c:v>
                </c:pt>
                <c:pt idx="3">
                  <c:v>2.6571999999999998E-2</c:v>
                </c:pt>
                <c:pt idx="4">
                  <c:v>6.1648000000000001E-2</c:v>
                </c:pt>
                <c:pt idx="5">
                  <c:v>8.8663000000000006E-2</c:v>
                </c:pt>
                <c:pt idx="6">
                  <c:v>0.11917700000000001</c:v>
                </c:pt>
                <c:pt idx="7">
                  <c:v>0.140045</c:v>
                </c:pt>
                <c:pt idx="8">
                  <c:v>0.21083199999999999</c:v>
                </c:pt>
                <c:pt idx="9">
                  <c:v>0.260102</c:v>
                </c:pt>
                <c:pt idx="10">
                  <c:v>0.29363800000000001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29-45BE-AD8B-FDE056CD2C36}"/>
            </c:ext>
          </c:extLst>
        </c:ser>
        <c:ser>
          <c:idx val="3"/>
          <c:order val="4"/>
          <c:tx>
            <c:strRef>
              <c:f>HR!$C$54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HR!$G$15:$Q$15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HR!$G$54:$Q$54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29-45BE-AD8B-FDE056CD2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HR!$C$84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HR!$G$84:$Q$84</c:f>
              <c:numCache>
                <c:formatCode>0.00</c:formatCode>
                <c:ptCount val="11"/>
                <c:pt idx="0">
                  <c:v>0.11371500000000001</c:v>
                </c:pt>
                <c:pt idx="1">
                  <c:v>0.11002499999999998</c:v>
                </c:pt>
                <c:pt idx="2">
                  <c:v>0.10053999999999999</c:v>
                </c:pt>
                <c:pt idx="3">
                  <c:v>9.985200000000001E-2</c:v>
                </c:pt>
                <c:pt idx="4">
                  <c:v>8.9706000000000008E-2</c:v>
                </c:pt>
                <c:pt idx="5">
                  <c:v>9.3433000000000002E-2</c:v>
                </c:pt>
                <c:pt idx="6">
                  <c:v>9.9996999999999989E-2</c:v>
                </c:pt>
                <c:pt idx="7">
                  <c:v>0.100768</c:v>
                </c:pt>
                <c:pt idx="8">
                  <c:v>0.12155200000000001</c:v>
                </c:pt>
                <c:pt idx="9">
                  <c:v>0.142481</c:v>
                </c:pt>
                <c:pt idx="10">
                  <c:v>0.137484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A-4805-9EA8-56D6C60D48B2}"/>
            </c:ext>
          </c:extLst>
        </c:ser>
        <c:ser>
          <c:idx val="2"/>
          <c:order val="1"/>
          <c:tx>
            <c:strRef>
              <c:f>HR!$C$88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HR!$G$82:$Q$82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A-4805-9EA8-56D6C60D48B2}"/>
            </c:ext>
          </c:extLst>
        </c:ser>
        <c:ser>
          <c:idx val="3"/>
          <c:order val="2"/>
          <c:tx>
            <c:strRef>
              <c:f>HR!$C$89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HR!$G$82:$Q$82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6A-4805-9EA8-56D6C60D48B2}"/>
            </c:ext>
          </c:extLst>
        </c:ser>
        <c:ser>
          <c:idx val="0"/>
          <c:order val="3"/>
          <c:tx>
            <c:strRef>
              <c:f>HR!$C$83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HR!$G$82:$Q$82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HR!$G$83:$Q$83</c:f>
              <c:numCache>
                <c:formatCode>0.00</c:formatCode>
                <c:ptCount val="11"/>
                <c:pt idx="0">
                  <c:v>5.8599999999999998E-3</c:v>
                </c:pt>
                <c:pt idx="1">
                  <c:v>1.5054E-2</c:v>
                </c:pt>
                <c:pt idx="2">
                  <c:v>1.7118999999999999E-2</c:v>
                </c:pt>
                <c:pt idx="3">
                  <c:v>8.4239999999999992E-3</c:v>
                </c:pt>
                <c:pt idx="4">
                  <c:v>1.0434000000000001E-2</c:v>
                </c:pt>
                <c:pt idx="5">
                  <c:v>9.7009999999999996E-3</c:v>
                </c:pt>
                <c:pt idx="6">
                  <c:v>2.3002999999999999E-2</c:v>
                </c:pt>
                <c:pt idx="7">
                  <c:v>7.2218000000000004E-2</c:v>
                </c:pt>
                <c:pt idx="8">
                  <c:v>0.106013</c:v>
                </c:pt>
                <c:pt idx="9">
                  <c:v>1.8727000000000001E-2</c:v>
                </c:pt>
                <c:pt idx="10">
                  <c:v>9.5700000000000004E-3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6A-4805-9EA8-56D6C60D48B2}"/>
            </c:ext>
          </c:extLst>
        </c:ser>
        <c:ser>
          <c:idx val="5"/>
          <c:order val="4"/>
          <c:tx>
            <c:strRef>
              <c:f>HR!$C$91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HR!$G$91:$Q$91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8.1899999999999996E-4</c:v>
                </c:pt>
                <c:pt idx="4">
                  <c:v>1.601E-2</c:v>
                </c:pt>
                <c:pt idx="5">
                  <c:v>1.3719E-2</c:v>
                </c:pt>
                <c:pt idx="6">
                  <c:v>8.2539999999999992E-3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6A-4805-9EA8-56D6C60D48B2}"/>
            </c:ext>
          </c:extLst>
        </c:ser>
        <c:ser>
          <c:idx val="6"/>
          <c:order val="5"/>
          <c:tx>
            <c:strRef>
              <c:f>HR!$C$92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HR!$G$82:$Q$82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HR!$G$92:$Q$92</c:f>
              <c:numCache>
                <c:formatCode>0.00</c:formatCode>
                <c:ptCount val="11"/>
                <c:pt idx="0">
                  <c:v>0</c:v>
                </c:pt>
                <c:pt idx="1">
                  <c:v>6.5700000000000003E-3</c:v>
                </c:pt>
                <c:pt idx="2">
                  <c:v>1.0298999999999999E-2</c:v>
                </c:pt>
                <c:pt idx="3">
                  <c:v>2.5641000000000001E-2</c:v>
                </c:pt>
                <c:pt idx="4">
                  <c:v>4.5425E-2</c:v>
                </c:pt>
                <c:pt idx="5">
                  <c:v>7.4565000000000006E-2</c:v>
                </c:pt>
                <c:pt idx="6">
                  <c:v>0.110292</c:v>
                </c:pt>
                <c:pt idx="7">
                  <c:v>0.139318</c:v>
                </c:pt>
                <c:pt idx="8">
                  <c:v>0.19331300000000001</c:v>
                </c:pt>
                <c:pt idx="9">
                  <c:v>0.22075499999999998</c:v>
                </c:pt>
                <c:pt idx="10">
                  <c:v>0.262434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6A-4805-9EA8-56D6C60D48B2}"/>
            </c:ext>
          </c:extLst>
        </c:ser>
        <c:ser>
          <c:idx val="4"/>
          <c:order val="6"/>
          <c:tx>
            <c:strRef>
              <c:f>HR!$C$90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HR!$G$82:$Q$82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HR!$G$90:$Q$90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4.7419999999999997E-3</c:v>
                </c:pt>
                <c:pt idx="6">
                  <c:v>9.3720000000000001E-3</c:v>
                </c:pt>
                <c:pt idx="7">
                  <c:v>9.7070000000000004E-3</c:v>
                </c:pt>
                <c:pt idx="8">
                  <c:v>1.0004000000000001E-2</c:v>
                </c:pt>
                <c:pt idx="9">
                  <c:v>9.9860000000000001E-3</c:v>
                </c:pt>
                <c:pt idx="10">
                  <c:v>8.7969999999999993E-3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6A-4805-9EA8-56D6C60D48B2}"/>
            </c:ext>
          </c:extLst>
        </c:ser>
        <c:ser>
          <c:idx val="7"/>
          <c:order val="7"/>
          <c:tx>
            <c:strRef>
              <c:f>HR!$C$98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6A-4805-9EA8-56D6C60D4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HR!$C$268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HR!$G$246:$Q$246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HR!$G$268:$Q$268</c:f>
              <c:numCache>
                <c:formatCode>0.00</c:formatCode>
                <c:ptCount val="11"/>
                <c:pt idx="0">
                  <c:v>8.9381000000000002E-2</c:v>
                </c:pt>
                <c:pt idx="1">
                  <c:v>8.4196999999999994E-2</c:v>
                </c:pt>
                <c:pt idx="2">
                  <c:v>8.1305000000000002E-2</c:v>
                </c:pt>
                <c:pt idx="3">
                  <c:v>7.9788999999999999E-2</c:v>
                </c:pt>
                <c:pt idx="4">
                  <c:v>7.0879999999999999E-2</c:v>
                </c:pt>
                <c:pt idx="5">
                  <c:v>6.8012000000000003E-2</c:v>
                </c:pt>
                <c:pt idx="6">
                  <c:v>6.8419999999999995E-2</c:v>
                </c:pt>
                <c:pt idx="7">
                  <c:v>6.9024000000000002E-2</c:v>
                </c:pt>
                <c:pt idx="8">
                  <c:v>6.9242999999999999E-2</c:v>
                </c:pt>
                <c:pt idx="9">
                  <c:v>6.7775000000000002E-2</c:v>
                </c:pt>
                <c:pt idx="10">
                  <c:v>6.9408999999999998E-2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F63-959D-5DBF232C90A3}"/>
            </c:ext>
          </c:extLst>
        </c:ser>
        <c:ser>
          <c:idx val="0"/>
          <c:order val="1"/>
          <c:tx>
            <c:strRef>
              <c:f>HR!$C$247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HR!$G$246:$Q$246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HR!$G$247:$Q$247</c:f>
              <c:numCache>
                <c:formatCode>0.00</c:formatCode>
                <c:ptCount val="11"/>
                <c:pt idx="0">
                  <c:v>0</c:v>
                </c:pt>
                <c:pt idx="1">
                  <c:v>6.5700000000000003E-3</c:v>
                </c:pt>
                <c:pt idx="2">
                  <c:v>1.0319999999999999E-2</c:v>
                </c:pt>
                <c:pt idx="3">
                  <c:v>2.5753000000000002E-2</c:v>
                </c:pt>
                <c:pt idx="4">
                  <c:v>4.5637999999999998E-2</c:v>
                </c:pt>
                <c:pt idx="5">
                  <c:v>7.4943999999999997E-2</c:v>
                </c:pt>
                <c:pt idx="6">
                  <c:v>0.11092299999999999</c:v>
                </c:pt>
                <c:pt idx="7">
                  <c:v>0.140045</c:v>
                </c:pt>
                <c:pt idx="8">
                  <c:v>0.21083199999999999</c:v>
                </c:pt>
                <c:pt idx="9">
                  <c:v>0.260102</c:v>
                </c:pt>
                <c:pt idx="10">
                  <c:v>0.29363800000000001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3D-4F63-959D-5DBF232C90A3}"/>
            </c:ext>
          </c:extLst>
        </c:ser>
        <c:ser>
          <c:idx val="2"/>
          <c:order val="2"/>
          <c:tx>
            <c:strRef>
              <c:f>HR!$C$273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F63-959D-5DBF232C90A3}"/>
            </c:ext>
          </c:extLst>
        </c:ser>
        <c:ser>
          <c:idx val="3"/>
          <c:order val="3"/>
          <c:tx>
            <c:strRef>
              <c:f>HR!$C$274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5.0000000000000004E-6</c:v>
                </c:pt>
                <c:pt idx="9">
                  <c:v>2.6999999999999999E-5</c:v>
                </c:pt>
                <c:pt idx="10">
                  <c:v>5.3999999999999998E-5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3D-4F63-959D-5DBF232C90A3}"/>
            </c:ext>
          </c:extLst>
        </c:ser>
        <c:ser>
          <c:idx val="4"/>
          <c:order val="4"/>
          <c:tx>
            <c:strRef>
              <c:f>HR!$C$275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HR!$G$246:$Q$246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HR!$G$275:$Q$275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3D-4F63-959D-5DBF232C90A3}"/>
            </c:ext>
          </c:extLst>
        </c:ser>
        <c:ser>
          <c:idx val="5"/>
          <c:order val="5"/>
          <c:tx>
            <c:strRef>
              <c:f>HR!$C$281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HR!$G$246:$Q$246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HR!$G$281:$Q$281</c:f>
              <c:numCache>
                <c:formatCode>0.00</c:formatCode>
                <c:ptCount val="11"/>
                <c:pt idx="0">
                  <c:v>2.4372000000000001E-2</c:v>
                </c:pt>
                <c:pt idx="1">
                  <c:v>3.2396000000000001E-2</c:v>
                </c:pt>
                <c:pt idx="2">
                  <c:v>2.4147000000000002E-2</c:v>
                </c:pt>
                <c:pt idx="3">
                  <c:v>2.1199000000000003E-2</c:v>
                </c:pt>
                <c:pt idx="4">
                  <c:v>3.4623000000000001E-2</c:v>
                </c:pt>
                <c:pt idx="5">
                  <c:v>3.4430000000000002E-2</c:v>
                </c:pt>
                <c:pt idx="6">
                  <c:v>3.3373E-2</c:v>
                </c:pt>
                <c:pt idx="7">
                  <c:v>2.7910999999999998E-2</c:v>
                </c:pt>
                <c:pt idx="8">
                  <c:v>2.7796999999999999E-2</c:v>
                </c:pt>
                <c:pt idx="9">
                  <c:v>2.7241000000000001E-2</c:v>
                </c:pt>
                <c:pt idx="10">
                  <c:v>2.9513999999999999E-2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3D-4F63-959D-5DBF232C90A3}"/>
            </c:ext>
          </c:extLst>
        </c:ser>
        <c:ser>
          <c:idx val="6"/>
          <c:order val="6"/>
          <c:tx>
            <c:strRef>
              <c:f>HR!$C$288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HR!$G$246:$Q$246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3D-4F63-959D-5DBF232C90A3}"/>
            </c:ext>
          </c:extLst>
        </c:ser>
        <c:ser>
          <c:idx val="7"/>
          <c:order val="7"/>
          <c:tx>
            <c:strRef>
              <c:f>HR!$C$289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HR!$G$246:$Q$246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HR!$G$289:$Q$289</c:f>
              <c:numCache>
                <c:formatCode>0.00</c:formatCode>
                <c:ptCount val="11"/>
                <c:pt idx="0">
                  <c:v>8.9300000000000002E-4</c:v>
                </c:pt>
                <c:pt idx="1">
                  <c:v>1.238E-3</c:v>
                </c:pt>
                <c:pt idx="2">
                  <c:v>2.1670000000000001E-3</c:v>
                </c:pt>
                <c:pt idx="3">
                  <c:v>1.0070000000000001E-3</c:v>
                </c:pt>
                <c:pt idx="4">
                  <c:v>1.823E-3</c:v>
                </c:pt>
                <c:pt idx="5">
                  <c:v>5.0260000000000001E-3</c:v>
                </c:pt>
                <c:pt idx="6">
                  <c:v>9.5390000000000006E-3</c:v>
                </c:pt>
                <c:pt idx="7">
                  <c:v>1.0441000000000001E-2</c:v>
                </c:pt>
                <c:pt idx="8">
                  <c:v>1.3023E-2</c:v>
                </c:pt>
                <c:pt idx="9">
                  <c:v>8.8229999999999992E-3</c:v>
                </c:pt>
                <c:pt idx="10">
                  <c:v>7.1149999999999998E-3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3D-4F63-959D-5DBF232C90A3}"/>
            </c:ext>
          </c:extLst>
        </c:ser>
        <c:ser>
          <c:idx val="8"/>
          <c:order val="8"/>
          <c:tx>
            <c:strRef>
              <c:f>HR!$C$290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HR!$G$246:$Q$246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HR!$G$290:$Q$290</c:f>
              <c:numCache>
                <c:formatCode>0.00</c:formatCode>
                <c:ptCount val="11"/>
                <c:pt idx="0">
                  <c:v>4.0700000000000003E-4</c:v>
                </c:pt>
                <c:pt idx="1">
                  <c:v>1.15E-3</c:v>
                </c:pt>
                <c:pt idx="2">
                  <c:v>2.199E-3</c:v>
                </c:pt>
                <c:pt idx="3">
                  <c:v>1.358E-3</c:v>
                </c:pt>
                <c:pt idx="4">
                  <c:v>2.042E-3</c:v>
                </c:pt>
                <c:pt idx="5">
                  <c:v>8.5349999999999992E-3</c:v>
                </c:pt>
                <c:pt idx="6">
                  <c:v>2.1797E-2</c:v>
                </c:pt>
                <c:pt idx="7">
                  <c:v>6.6264000000000003E-2</c:v>
                </c:pt>
                <c:pt idx="8">
                  <c:v>0.10150000000000001</c:v>
                </c:pt>
                <c:pt idx="9">
                  <c:v>2.5589000000000001E-2</c:v>
                </c:pt>
                <c:pt idx="10">
                  <c:v>1.7471E-2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3D-4F63-959D-5DBF232C90A3}"/>
            </c:ext>
          </c:extLst>
        </c:ser>
        <c:ser>
          <c:idx val="9"/>
          <c:order val="9"/>
          <c:tx>
            <c:strRef>
              <c:f>HR!$C$293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HR!$G$246:$Q$246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3D-4F63-959D-5DBF232C90A3}"/>
            </c:ext>
          </c:extLst>
        </c:ser>
        <c:ser>
          <c:idx val="10"/>
          <c:order val="10"/>
          <c:tx>
            <c:strRef>
              <c:f>HR!$C$294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HR!$G$246:$Q$246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HR!$G$294:$Q$294</c:f>
              <c:numCache>
                <c:formatCode>0.00</c:formatCode>
                <c:ptCount val="11"/>
                <c:pt idx="0">
                  <c:v>4.522E-3</c:v>
                </c:pt>
                <c:pt idx="1">
                  <c:v>6.0980000000000001E-3</c:v>
                </c:pt>
                <c:pt idx="2">
                  <c:v>7.8200000000000006E-3</c:v>
                </c:pt>
                <c:pt idx="3">
                  <c:v>5.6299999999999996E-3</c:v>
                </c:pt>
                <c:pt idx="4">
                  <c:v>6.5690000000000002E-3</c:v>
                </c:pt>
                <c:pt idx="5">
                  <c:v>5.2129999999999998E-3</c:v>
                </c:pt>
                <c:pt idx="6">
                  <c:v>6.8659999999999997E-3</c:v>
                </c:pt>
                <c:pt idx="7">
                  <c:v>8.3260000000000001E-3</c:v>
                </c:pt>
                <c:pt idx="8">
                  <c:v>8.482E-3</c:v>
                </c:pt>
                <c:pt idx="9">
                  <c:v>2.392E-3</c:v>
                </c:pt>
                <c:pt idx="10">
                  <c:v>1.0839999999999999E-3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3D-4F63-959D-5DBF232C9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A9-4796-83E5-8576B76CB93C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A9-4796-83E5-8576B76CB93C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6A9-4796-83E5-8576B76CB9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07A-48A8-A2A8-3B40BC0D02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07A-48A8-A2A8-3B40BC0D0276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6A9-4796-83E5-8576B76CB93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6A9-4796-83E5-8576B76CB93C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6A9-4796-83E5-8576B76CB93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6A9-4796-83E5-8576B76CB93C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6A9-4796-83E5-8576B76CB93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6A9-4796-83E5-8576B76CB93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A9-4796-83E5-8576B76CB93C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A9-4796-83E5-8576B76CB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(HR!$C$247,HR!$C$268,HR!$C$273:$C$275,HR!$C$274:$C$275,HR!$C$281,HR!$C$288:$C$290,HR!$C$293:$C$294)</c15:sqref>
                  </c15:fullRef>
                </c:ext>
              </c:extLst>
              <c:f>(HR!$C$247,HR!$C$268,HR!$C$273,HR!$C$274:$C$275,HR!$C$281,HR!$C$288:$C$290,HR!$C$293:$C$294)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(HR!$D$247,HR!$D$268,HR!$D$273:$D$275,HR!$D$274:$D$275,HR!$D$281,HR!$D$288:$D$290,HR!$D$293:$D$294)</c15:sqref>
                  </c15:fullRef>
                </c:ext>
              </c:extLst>
              <c:f>(HR!$D$247,HR!$D$268,HR!$D$273,HR!$D$274:$D$275,HR!$D$281,HR!$D$288:$D$290,HR!$D$293:$D$294)</c:f>
              <c:numCache>
                <c:formatCode>General</c:formatCode>
                <c:ptCount val="11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0</c:v>
                </c:pt>
                <c:pt idx="10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HR!$D$274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HR!$D$275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E6A9-4796-83E5-8576B76CB93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3C-40E5-8CB5-DFA1EB4672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3C-40E5-8CB5-DFA1EB4672F0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C3C-40E5-8CB5-DFA1EB4672F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C3C-40E5-8CB5-DFA1EB4672F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C3C-40E5-8CB5-DFA1EB4672F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C3C-40E5-8CB5-DFA1EB4672F0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C3C-40E5-8CB5-DFA1EB467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CY!$C$16:$C$21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CY!$E$16:$E$21</c:f>
              <c:numCache>
                <c:formatCode>0%</c:formatCode>
                <c:ptCount val="6"/>
                <c:pt idx="0">
                  <c:v>0.11538461538461539</c:v>
                </c:pt>
                <c:pt idx="1">
                  <c:v>0.57692307692307687</c:v>
                </c:pt>
                <c:pt idx="2">
                  <c:v>0</c:v>
                </c:pt>
                <c:pt idx="3">
                  <c:v>0.30769230769230771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3C-40E5-8CB5-DFA1EB4672F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country!$C$48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country!$G$13:$Q$13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country!$G$48:$Q$48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2-49C2-8125-EAA1E6934D9C}"/>
            </c:ext>
          </c:extLst>
        </c:ser>
        <c:ser>
          <c:idx val="4"/>
          <c:order val="1"/>
          <c:tx>
            <c:strRef>
              <c:f>country!$C$49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country!$G$49:$Q$49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F2-49C2-8125-EAA1E6934D9C}"/>
            </c:ext>
          </c:extLst>
        </c:ser>
        <c:ser>
          <c:idx val="1"/>
          <c:order val="2"/>
          <c:tx>
            <c:strRef>
              <c:f>country!$C$50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country!$G$13:$Q$13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country!$G$50:$Q$50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2-49C2-8125-EAA1E6934D9C}"/>
            </c:ext>
          </c:extLst>
        </c:ser>
        <c:ser>
          <c:idx val="2"/>
          <c:order val="3"/>
          <c:tx>
            <c:strRef>
              <c:f>country!$C$51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country!$G$13:$Q$13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F2-49C2-8125-EAA1E6934D9C}"/>
            </c:ext>
          </c:extLst>
        </c:ser>
        <c:ser>
          <c:idx val="3"/>
          <c:order val="4"/>
          <c:tx>
            <c:strRef>
              <c:f>country!$C$52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country!$G$13:$Q$13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country!$G$52:$Q$52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F2-49C2-8125-EAA1E6934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CA-4199-902D-4380039D5F8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CA-4199-902D-4380039D5F88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CA-4199-902D-4380039D5F88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CA-4199-902D-4380039D5F88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5CA-4199-902D-4380039D5F88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5CA-4199-902D-4380039D5F88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5CA-4199-902D-4380039D5F88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C5CA-4199-902D-4380039D5F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CY!$C$50:$C$54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CY!$E$50:$E$54</c:f>
              <c:numCache>
                <c:formatCode>0%</c:formatCode>
                <c:ptCount val="5"/>
                <c:pt idx="0">
                  <c:v>0.26923076923076922</c:v>
                </c:pt>
                <c:pt idx="1">
                  <c:v>0</c:v>
                </c:pt>
                <c:pt idx="2">
                  <c:v>0.61538461538461542</c:v>
                </c:pt>
                <c:pt idx="3">
                  <c:v>0.11538461538461539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CA-4199-902D-4380039D5F8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6E8-4280-9BAD-7F345B1096B9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E8-4280-9BAD-7F345B1096B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E8-4280-9BAD-7F345B1096B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6E8-4280-9BAD-7F345B1096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6E8-4280-9BAD-7F345B1096B9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6E8-4280-9BAD-7F345B1096B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6E8-4280-9BAD-7F345B1096B9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6E8-4280-9BAD-7F345B1096B9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6E8-4280-9BAD-7F345B1096B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26E8-4280-9BAD-7F345B109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(CY!$C$83:$C$84,CY!$C$88:$C$92,CY!$C$98)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(CY!$E$83:$E$84,CY!$E$88:$E$92,CY!$E$98)</c:f>
              <c:numCache>
                <c:formatCode>0%</c:formatCode>
                <c:ptCount val="8"/>
                <c:pt idx="0">
                  <c:v>0.30769230769230771</c:v>
                </c:pt>
                <c:pt idx="1">
                  <c:v>0.19230769230769232</c:v>
                </c:pt>
                <c:pt idx="2">
                  <c:v>7.6923076923076927E-2</c:v>
                </c:pt>
                <c:pt idx="3">
                  <c:v>0</c:v>
                </c:pt>
                <c:pt idx="4">
                  <c:v>0.26923076923076922</c:v>
                </c:pt>
                <c:pt idx="5">
                  <c:v>0</c:v>
                </c:pt>
                <c:pt idx="6">
                  <c:v>0.15384615384615385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6E8-4280-9BAD-7F345B1096B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CY!$C$16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CY!$G$15:$Q$15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CY!$G$16:$Q$16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B-4ECF-9E56-A45A33795FD2}"/>
            </c:ext>
          </c:extLst>
        </c:ser>
        <c:ser>
          <c:idx val="1"/>
          <c:order val="1"/>
          <c:tx>
            <c:strRef>
              <c:f>CY!$C$17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CY!$G$15:$Q$15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CY!$G$17:$Q$17</c:f>
              <c:numCache>
                <c:formatCode>0.00</c:formatCode>
                <c:ptCount val="11"/>
                <c:pt idx="0">
                  <c:v>1.3887E-2</c:v>
                </c:pt>
                <c:pt idx="1">
                  <c:v>1.7505E-2</c:v>
                </c:pt>
                <c:pt idx="2">
                  <c:v>1.2518E-2</c:v>
                </c:pt>
                <c:pt idx="3">
                  <c:v>4.4900000000000001E-3</c:v>
                </c:pt>
                <c:pt idx="4">
                  <c:v>3.1930000000000001E-3</c:v>
                </c:pt>
                <c:pt idx="5">
                  <c:v>2.333E-3</c:v>
                </c:pt>
                <c:pt idx="6">
                  <c:v>1.544E-3</c:v>
                </c:pt>
                <c:pt idx="7">
                  <c:v>6.6439999999999997E-3</c:v>
                </c:pt>
                <c:pt idx="8">
                  <c:v>1.477E-3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B-4ECF-9E56-A45A33795FD2}"/>
            </c:ext>
          </c:extLst>
        </c:ser>
        <c:ser>
          <c:idx val="2"/>
          <c:order val="2"/>
          <c:tx>
            <c:strRef>
              <c:f>CY!$C$18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CY!$G$15:$Q$15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DB-4ECF-9E56-A45A33795FD2}"/>
            </c:ext>
          </c:extLst>
        </c:ser>
        <c:ser>
          <c:idx val="3"/>
          <c:order val="3"/>
          <c:tx>
            <c:strRef>
              <c:f>CY!$C$19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CY!$G$15:$Q$15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CY!$G$19:$Q$19</c:f>
              <c:numCache>
                <c:formatCode>0.00</c:formatCode>
                <c:ptCount val="11"/>
                <c:pt idx="0">
                  <c:v>3.1036999999999999E-2</c:v>
                </c:pt>
                <c:pt idx="1">
                  <c:v>4.9834999999999997E-2</c:v>
                </c:pt>
                <c:pt idx="2">
                  <c:v>6.182E-2</c:v>
                </c:pt>
                <c:pt idx="3">
                  <c:v>6.8187999999999999E-2</c:v>
                </c:pt>
                <c:pt idx="4">
                  <c:v>9.3432000000000001E-2</c:v>
                </c:pt>
                <c:pt idx="5">
                  <c:v>0.124698</c:v>
                </c:pt>
                <c:pt idx="6">
                  <c:v>0.117283</c:v>
                </c:pt>
                <c:pt idx="7">
                  <c:v>0.123804</c:v>
                </c:pt>
                <c:pt idx="8">
                  <c:v>0.124172</c:v>
                </c:pt>
                <c:pt idx="9">
                  <c:v>0.15074000000000001</c:v>
                </c:pt>
                <c:pt idx="10">
                  <c:v>0.142319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DB-4ECF-9E56-A45A33795FD2}"/>
            </c:ext>
          </c:extLst>
        </c:ser>
        <c:ser>
          <c:idx val="4"/>
          <c:order val="4"/>
          <c:tx>
            <c:strRef>
              <c:f>CY!$C$20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CY!$G$15:$Q$15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CY!$G$20:$Q$20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DB-4ECF-9E56-A45A33795FD2}"/>
            </c:ext>
          </c:extLst>
        </c:ser>
        <c:ser>
          <c:idx val="5"/>
          <c:order val="5"/>
          <c:tx>
            <c:strRef>
              <c:f>CY!$C$21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CY!$G$15:$Q$15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DB-4ECF-9E56-A45A33795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CY!$C$50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CY!$G$15:$Q$15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CY!$G$50:$Q$50</c:f>
              <c:numCache>
                <c:formatCode>0.00</c:formatCode>
                <c:ptCount val="11"/>
                <c:pt idx="0">
                  <c:v>2.3285E-2</c:v>
                </c:pt>
                <c:pt idx="1">
                  <c:v>4.1612000000000003E-2</c:v>
                </c:pt>
                <c:pt idx="2">
                  <c:v>5.5480000000000002E-2</c:v>
                </c:pt>
                <c:pt idx="3">
                  <c:v>5.2552000000000001E-2</c:v>
                </c:pt>
                <c:pt idx="4">
                  <c:v>8.2163E-2</c:v>
                </c:pt>
                <c:pt idx="5">
                  <c:v>0.102911</c:v>
                </c:pt>
                <c:pt idx="6">
                  <c:v>6.7918000000000006E-2</c:v>
                </c:pt>
                <c:pt idx="7">
                  <c:v>5.4003000000000002E-2</c:v>
                </c:pt>
                <c:pt idx="8">
                  <c:v>8.2616999999999996E-2</c:v>
                </c:pt>
                <c:pt idx="9">
                  <c:v>0.119015</c:v>
                </c:pt>
                <c:pt idx="10">
                  <c:v>0.116992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9-4574-B2BC-45C1AD604DED}"/>
            </c:ext>
          </c:extLst>
        </c:ser>
        <c:ser>
          <c:idx val="4"/>
          <c:order val="1"/>
          <c:tx>
            <c:strRef>
              <c:f>CY!$C$51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CY!$G$51:$Q$51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9-4574-B2BC-45C1AD604DED}"/>
            </c:ext>
          </c:extLst>
        </c:ser>
        <c:ser>
          <c:idx val="1"/>
          <c:order val="2"/>
          <c:tx>
            <c:strRef>
              <c:f>CY!$C$52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CY!$G$15:$Q$15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CY!$G$52:$Q$52</c:f>
              <c:numCache>
                <c:formatCode>0.00</c:formatCode>
                <c:ptCount val="11"/>
                <c:pt idx="0">
                  <c:v>2.1607999999999999E-2</c:v>
                </c:pt>
                <c:pt idx="1">
                  <c:v>2.5589000000000001E-2</c:v>
                </c:pt>
                <c:pt idx="2">
                  <c:v>1.8679000000000001E-2</c:v>
                </c:pt>
                <c:pt idx="3">
                  <c:v>1.4492E-2</c:v>
                </c:pt>
                <c:pt idx="4">
                  <c:v>9.9740000000000002E-3</c:v>
                </c:pt>
                <c:pt idx="5">
                  <c:v>1.4102999999999999E-2</c:v>
                </c:pt>
                <c:pt idx="6">
                  <c:v>3.0474000000000001E-2</c:v>
                </c:pt>
                <c:pt idx="7">
                  <c:v>4.3327999999999998E-2</c:v>
                </c:pt>
                <c:pt idx="8">
                  <c:v>1.477E-3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39-4574-B2BC-45C1AD604DED}"/>
            </c:ext>
          </c:extLst>
        </c:ser>
        <c:ser>
          <c:idx val="2"/>
          <c:order val="3"/>
          <c:tx>
            <c:strRef>
              <c:f>CY!$C$53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CY!$G$15:$Q$15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CY!$G$53:$Q$53</c:f>
              <c:numCache>
                <c:formatCode>0.00</c:formatCode>
                <c:ptCount val="11"/>
                <c:pt idx="0">
                  <c:v>3.1000000000000001E-5</c:v>
                </c:pt>
                <c:pt idx="1">
                  <c:v>1.3899999999999999E-4</c:v>
                </c:pt>
                <c:pt idx="2">
                  <c:v>1.7899999999999999E-4</c:v>
                </c:pt>
                <c:pt idx="3">
                  <c:v>5.6340000000000001E-3</c:v>
                </c:pt>
                <c:pt idx="4">
                  <c:v>4.4879999999999998E-3</c:v>
                </c:pt>
                <c:pt idx="5">
                  <c:v>1.0017E-2</c:v>
                </c:pt>
                <c:pt idx="6">
                  <c:v>2.0434999999999998E-2</c:v>
                </c:pt>
                <c:pt idx="7">
                  <c:v>3.3117000000000001E-2</c:v>
                </c:pt>
                <c:pt idx="8">
                  <c:v>4.1555000000000002E-2</c:v>
                </c:pt>
                <c:pt idx="9">
                  <c:v>3.1725000000000003E-2</c:v>
                </c:pt>
                <c:pt idx="10">
                  <c:v>2.5326999999999999E-2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39-4574-B2BC-45C1AD604DED}"/>
            </c:ext>
          </c:extLst>
        </c:ser>
        <c:ser>
          <c:idx val="3"/>
          <c:order val="4"/>
          <c:tx>
            <c:strRef>
              <c:f>CY!$C$54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CY!$G$15:$Q$15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CY!$G$54:$Q$54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39-4574-B2BC-45C1AD604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CY!$C$84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CY!$G$82:$Q$82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CY!$G$84:$Q$84</c:f>
              <c:numCache>
                <c:formatCode>0.00</c:formatCode>
                <c:ptCount val="11"/>
                <c:pt idx="0">
                  <c:v>2.3285E-2</c:v>
                </c:pt>
                <c:pt idx="1">
                  <c:v>4.1611999999999996E-2</c:v>
                </c:pt>
                <c:pt idx="2">
                  <c:v>5.5479999999999995E-2</c:v>
                </c:pt>
                <c:pt idx="3">
                  <c:v>5.2551999999999995E-2</c:v>
                </c:pt>
                <c:pt idx="4">
                  <c:v>8.2163E-2</c:v>
                </c:pt>
                <c:pt idx="5">
                  <c:v>0.10291099999999999</c:v>
                </c:pt>
                <c:pt idx="6">
                  <c:v>6.7918000000000006E-2</c:v>
                </c:pt>
                <c:pt idx="7">
                  <c:v>5.4003000000000002E-2</c:v>
                </c:pt>
                <c:pt idx="8">
                  <c:v>8.2616999999999996E-2</c:v>
                </c:pt>
                <c:pt idx="9">
                  <c:v>0.119015</c:v>
                </c:pt>
                <c:pt idx="10">
                  <c:v>0.116992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C-4A7B-92A4-2076B1D63589}"/>
            </c:ext>
          </c:extLst>
        </c:ser>
        <c:ser>
          <c:idx val="2"/>
          <c:order val="1"/>
          <c:tx>
            <c:strRef>
              <c:f>CY!$C$88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CY!$G$82:$Q$82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2.4000000000000001E-4</c:v>
                </c:pt>
                <c:pt idx="3">
                  <c:v>1.07E-4</c:v>
                </c:pt>
                <c:pt idx="4">
                  <c:v>2.3E-5</c:v>
                </c:pt>
                <c:pt idx="5">
                  <c:v>2.92E-4</c:v>
                </c:pt>
                <c:pt idx="6">
                  <c:v>0</c:v>
                </c:pt>
                <c:pt idx="7">
                  <c:v>5.6350000000000003E-3</c:v>
                </c:pt>
                <c:pt idx="8">
                  <c:v>1.3860000000000001E-3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C-4A7B-92A4-2076B1D63589}"/>
            </c:ext>
          </c:extLst>
        </c:ser>
        <c:ser>
          <c:idx val="3"/>
          <c:order val="2"/>
          <c:tx>
            <c:strRef>
              <c:f>CY!$C$89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CY!$G$82:$Q$82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8C-4A7B-92A4-2076B1D63589}"/>
            </c:ext>
          </c:extLst>
        </c:ser>
        <c:ser>
          <c:idx val="0"/>
          <c:order val="3"/>
          <c:tx>
            <c:strRef>
              <c:f>CY!$C$83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CY!$G$82:$Q$82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CY!$G$83:$Q$83</c:f>
              <c:numCache>
                <c:formatCode>0.00</c:formatCode>
                <c:ptCount val="11"/>
                <c:pt idx="0">
                  <c:v>2.0691000000000001E-2</c:v>
                </c:pt>
                <c:pt idx="1">
                  <c:v>2.2251E-2</c:v>
                </c:pt>
                <c:pt idx="2">
                  <c:v>1.5466000000000001E-2</c:v>
                </c:pt>
                <c:pt idx="3">
                  <c:v>1.2492E-2</c:v>
                </c:pt>
                <c:pt idx="4">
                  <c:v>8.43E-3</c:v>
                </c:pt>
                <c:pt idx="5">
                  <c:v>1.3367E-2</c:v>
                </c:pt>
                <c:pt idx="6">
                  <c:v>3.0474000000000001E-2</c:v>
                </c:pt>
                <c:pt idx="7">
                  <c:v>3.7601999999999997E-2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8C-4A7B-92A4-2076B1D63589}"/>
            </c:ext>
          </c:extLst>
        </c:ser>
        <c:ser>
          <c:idx val="5"/>
          <c:order val="4"/>
          <c:tx>
            <c:strRef>
              <c:f>CY!$C$91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CY!$G$82:$Q$82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CY!$G$91:$Q$91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8C-4A7B-92A4-2076B1D63589}"/>
            </c:ext>
          </c:extLst>
        </c:ser>
        <c:ser>
          <c:idx val="6"/>
          <c:order val="5"/>
          <c:tx>
            <c:strRef>
              <c:f>CY!$C$92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CY!$G$82:$Q$82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CY!$G$92:$Q$92</c:f>
              <c:numCache>
                <c:formatCode>0.00</c:formatCode>
                <c:ptCount val="11"/>
                <c:pt idx="0">
                  <c:v>3.1000000000000001E-5</c:v>
                </c:pt>
                <c:pt idx="1">
                  <c:v>1.3899999999999999E-4</c:v>
                </c:pt>
                <c:pt idx="2">
                  <c:v>1.7900000000000001E-4</c:v>
                </c:pt>
                <c:pt idx="3">
                  <c:v>5.6340000000000001E-3</c:v>
                </c:pt>
                <c:pt idx="4">
                  <c:v>4.4879999999999998E-3</c:v>
                </c:pt>
                <c:pt idx="5">
                  <c:v>1.0017E-2</c:v>
                </c:pt>
                <c:pt idx="6">
                  <c:v>2.0435000000000002E-2</c:v>
                </c:pt>
                <c:pt idx="7">
                  <c:v>3.3208000000000001E-2</c:v>
                </c:pt>
                <c:pt idx="8">
                  <c:v>4.1645999999999996E-2</c:v>
                </c:pt>
                <c:pt idx="9">
                  <c:v>3.1725000000000003E-2</c:v>
                </c:pt>
                <c:pt idx="10">
                  <c:v>2.5327000000000002E-2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8C-4A7B-92A4-2076B1D63589}"/>
            </c:ext>
          </c:extLst>
        </c:ser>
        <c:ser>
          <c:idx val="4"/>
          <c:order val="6"/>
          <c:tx>
            <c:strRef>
              <c:f>CY!$C$90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CY!$G$82:$Q$82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CY!$G$90:$Q$90</c:f>
              <c:numCache>
                <c:formatCode>0.00</c:formatCode>
                <c:ptCount val="11"/>
                <c:pt idx="0">
                  <c:v>9.1699999999999995E-4</c:v>
                </c:pt>
                <c:pt idx="1">
                  <c:v>3.3379999999999998E-3</c:v>
                </c:pt>
                <c:pt idx="2">
                  <c:v>2.9729999999999999E-3</c:v>
                </c:pt>
                <c:pt idx="3">
                  <c:v>1.8929999999999999E-3</c:v>
                </c:pt>
                <c:pt idx="4">
                  <c:v>1.521E-3</c:v>
                </c:pt>
                <c:pt idx="5">
                  <c:v>4.44E-4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8C-4A7B-92A4-2076B1D63589}"/>
            </c:ext>
          </c:extLst>
        </c:ser>
        <c:ser>
          <c:idx val="7"/>
          <c:order val="7"/>
          <c:tx>
            <c:strRef>
              <c:f>CY!$C$98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CY!$G$82:$Q$82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8C-4A7B-92A4-2076B1D63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CY!$C$268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CY!$G$246:$Q$246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CY!$G$268:$Q$268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C-4099-94B6-F24517FF366A}"/>
            </c:ext>
          </c:extLst>
        </c:ser>
        <c:ser>
          <c:idx val="0"/>
          <c:order val="1"/>
          <c:tx>
            <c:strRef>
              <c:f>CY!$C$247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CY!$G$246:$Q$246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CY!$G$247:$Q$247</c:f>
              <c:numCache>
                <c:formatCode>0.00</c:formatCode>
                <c:ptCount val="11"/>
                <c:pt idx="0">
                  <c:v>3.0790000000000001E-2</c:v>
                </c:pt>
                <c:pt idx="1">
                  <c:v>4.9477E-2</c:v>
                </c:pt>
                <c:pt idx="2">
                  <c:v>6.1453999999999995E-2</c:v>
                </c:pt>
                <c:pt idx="3">
                  <c:v>6.7968000000000001E-2</c:v>
                </c:pt>
                <c:pt idx="4">
                  <c:v>9.3367000000000006E-2</c:v>
                </c:pt>
                <c:pt idx="5">
                  <c:v>0.124663</c:v>
                </c:pt>
                <c:pt idx="6">
                  <c:v>0.11725099999999999</c:v>
                </c:pt>
                <c:pt idx="7">
                  <c:v>0.12380400000000001</c:v>
                </c:pt>
                <c:pt idx="8">
                  <c:v>0.124172</c:v>
                </c:pt>
                <c:pt idx="9">
                  <c:v>0.15074000000000001</c:v>
                </c:pt>
                <c:pt idx="10">
                  <c:v>0.142319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EC-4099-94B6-F24517FF366A}"/>
            </c:ext>
          </c:extLst>
        </c:ser>
        <c:ser>
          <c:idx val="2"/>
          <c:order val="2"/>
          <c:tx>
            <c:strRef>
              <c:f>CY!$C$273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CY!$G$246:$Q$246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EC-4099-94B6-F24517FF366A}"/>
            </c:ext>
          </c:extLst>
        </c:ser>
        <c:ser>
          <c:idx val="3"/>
          <c:order val="3"/>
          <c:tx>
            <c:strRef>
              <c:f>CY!$C$274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CY!$G$246:$Q$246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EC-4099-94B6-F24517FF366A}"/>
            </c:ext>
          </c:extLst>
        </c:ser>
        <c:ser>
          <c:idx val="4"/>
          <c:order val="4"/>
          <c:tx>
            <c:strRef>
              <c:f>CY!$C$275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CY!$G$246:$Q$246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CY!$G$275:$Q$275</c:f>
              <c:numCache>
                <c:formatCode>0.00</c:formatCode>
                <c:ptCount val="11"/>
                <c:pt idx="0">
                  <c:v>2.4699999999999999E-4</c:v>
                </c:pt>
                <c:pt idx="1">
                  <c:v>3.5799999999999997E-4</c:v>
                </c:pt>
                <c:pt idx="2">
                  <c:v>3.6600000000000001E-4</c:v>
                </c:pt>
                <c:pt idx="3">
                  <c:v>2.2000000000000001E-4</c:v>
                </c:pt>
                <c:pt idx="4">
                  <c:v>6.4999999999999994E-5</c:v>
                </c:pt>
                <c:pt idx="5">
                  <c:v>3.4999999999999997E-5</c:v>
                </c:pt>
                <c:pt idx="6">
                  <c:v>3.1999999999999999E-5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EC-4099-94B6-F24517FF366A}"/>
            </c:ext>
          </c:extLst>
        </c:ser>
        <c:ser>
          <c:idx val="5"/>
          <c:order val="5"/>
          <c:tx>
            <c:strRef>
              <c:f>CY!$C$281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CY!$G$246:$Q$246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CY!$G$281:$Q$281</c:f>
              <c:numCache>
                <c:formatCode>0.00</c:formatCode>
                <c:ptCount val="11"/>
                <c:pt idx="0">
                  <c:v>7.4399999999999998E-4</c:v>
                </c:pt>
                <c:pt idx="1">
                  <c:v>1.243E-3</c:v>
                </c:pt>
                <c:pt idx="2">
                  <c:v>2.12E-4</c:v>
                </c:pt>
                <c:pt idx="3">
                  <c:v>1.2E-5</c:v>
                </c:pt>
                <c:pt idx="4">
                  <c:v>3.0000000000000001E-6</c:v>
                </c:pt>
                <c:pt idx="5">
                  <c:v>9.9999999999999995E-7</c:v>
                </c:pt>
                <c:pt idx="6">
                  <c:v>0</c:v>
                </c:pt>
                <c:pt idx="7">
                  <c:v>1.9999999999999999E-6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EC-4099-94B6-F24517FF366A}"/>
            </c:ext>
          </c:extLst>
        </c:ser>
        <c:ser>
          <c:idx val="6"/>
          <c:order val="6"/>
          <c:tx>
            <c:strRef>
              <c:f>CY!$C$288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CY!$G$246:$Q$246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EC-4099-94B6-F24517FF366A}"/>
            </c:ext>
          </c:extLst>
        </c:ser>
        <c:ser>
          <c:idx val="7"/>
          <c:order val="7"/>
          <c:tx>
            <c:strRef>
              <c:f>CY!$C$289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CY!$G$246:$Q$246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CY!$G$289:$Q$289</c:f>
              <c:numCache>
                <c:formatCode>0.00</c:formatCode>
                <c:ptCount val="11"/>
                <c:pt idx="0">
                  <c:v>1.433E-3</c:v>
                </c:pt>
                <c:pt idx="1">
                  <c:v>2.036E-3</c:v>
                </c:pt>
                <c:pt idx="2">
                  <c:v>0</c:v>
                </c:pt>
                <c:pt idx="3">
                  <c:v>3.6699999999999998E-4</c:v>
                </c:pt>
                <c:pt idx="4">
                  <c:v>1.01E-4</c:v>
                </c:pt>
                <c:pt idx="5">
                  <c:v>8.2999999999999998E-5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EC-4099-94B6-F24517FF366A}"/>
            </c:ext>
          </c:extLst>
        </c:ser>
        <c:ser>
          <c:idx val="8"/>
          <c:order val="8"/>
          <c:tx>
            <c:strRef>
              <c:f>CY!$C$290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CY!$G$246:$Q$246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CY!$G$290:$Q$290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5.7260000000000002E-3</c:v>
                </c:pt>
                <c:pt idx="8">
                  <c:v>1.477E-3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EC-4099-94B6-F24517FF366A}"/>
            </c:ext>
          </c:extLst>
        </c:ser>
        <c:ser>
          <c:idx val="9"/>
          <c:order val="9"/>
          <c:tx>
            <c:strRef>
              <c:f>CY!$C$293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CY!$G$246:$Q$246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CY!$G$293:$Q$293</c:f>
              <c:numCache>
                <c:formatCode>0.00</c:formatCode>
                <c:ptCount val="11"/>
                <c:pt idx="0">
                  <c:v>9.1699999999999995E-4</c:v>
                </c:pt>
                <c:pt idx="1">
                  <c:v>3.3379999999999998E-3</c:v>
                </c:pt>
                <c:pt idx="2">
                  <c:v>3.2130000000000001E-3</c:v>
                </c:pt>
                <c:pt idx="3">
                  <c:v>2E-3</c:v>
                </c:pt>
                <c:pt idx="4">
                  <c:v>1.544E-3</c:v>
                </c:pt>
                <c:pt idx="5">
                  <c:v>7.36E-4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EC-4099-94B6-F24517FF366A}"/>
            </c:ext>
          </c:extLst>
        </c:ser>
        <c:ser>
          <c:idx val="10"/>
          <c:order val="10"/>
          <c:tx>
            <c:strRef>
              <c:f>CY!$C$294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CY!$G$246:$Q$246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CY!$G$294:$Q$294</c:f>
              <c:numCache>
                <c:formatCode>0.00</c:formatCode>
                <c:ptCount val="11"/>
                <c:pt idx="0">
                  <c:v>1.0793000000000001E-2</c:v>
                </c:pt>
                <c:pt idx="1">
                  <c:v>1.0888E-2</c:v>
                </c:pt>
                <c:pt idx="2">
                  <c:v>9.0930000000000004E-3</c:v>
                </c:pt>
                <c:pt idx="3">
                  <c:v>2.111E-3</c:v>
                </c:pt>
                <c:pt idx="4">
                  <c:v>1.5449999999999999E-3</c:v>
                </c:pt>
                <c:pt idx="5">
                  <c:v>1.513E-3</c:v>
                </c:pt>
                <c:pt idx="6">
                  <c:v>1.544E-3</c:v>
                </c:pt>
                <c:pt idx="7">
                  <c:v>9.1600000000000004E-4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EC-4099-94B6-F24517FF3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48-4243-974C-F80A15DB1695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48-4243-974C-F80A15DB1695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48-4243-974C-F80A15DB16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B78-4E6E-AABF-F6F0999C627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B78-4E6E-AABF-F6F0999C6272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048-4243-974C-F80A15DB169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048-4243-974C-F80A15DB1695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048-4243-974C-F80A15DB1695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048-4243-974C-F80A15DB1695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048-4243-974C-F80A15DB1695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048-4243-974C-F80A15DB169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048-4243-974C-F80A15DB1695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048-4243-974C-F80A15DB1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(CY!$C$247,CY!$C$268,CY!$C$273:$C$275,CY!$C$274:$C$275,CY!$C$281,CY!$C$288:$C$290,CY!$C$293:$C$294)</c15:sqref>
                  </c15:fullRef>
                </c:ext>
              </c:extLst>
              <c:f>(CY!$C$247,CY!$C$268,CY!$C$273,CY!$C$274:$C$275,CY!$C$281,CY!$C$288:$C$290,CY!$C$293:$C$294)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(CY!$D$247,CY!$D$268,CY!$D$273:$D$275,CY!$D$274:$D$275,CY!$D$281,CY!$D$288:$D$290,CY!$D$293:$D$294)</c15:sqref>
                  </c15:fullRef>
                </c:ext>
              </c:extLst>
              <c:f>(CY!$D$247,CY!$D$268,CY!$D$273,CY!$D$274:$D$275,CY!$D$281,CY!$D$288:$D$290,CY!$D$293:$D$294)</c:f>
              <c:numCache>
                <c:formatCode>General</c:formatCode>
                <c:ptCount val="11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CY!$D$274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CY!$D$275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6048-4243-974C-F80A15DB1695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15-44C4-B65D-65236BA1F4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15-44C4-B65D-65236BA1F47D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15-44C4-B65D-65236BA1F4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A15-44C4-B65D-65236BA1F47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A15-44C4-B65D-65236BA1F4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A15-44C4-B65D-65236BA1F47D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A15-44C4-B65D-65236BA1F4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CZ!$C$16:$C$21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CZ!$E$16:$E$21</c:f>
              <c:numCache>
                <c:formatCode>0%</c:formatCode>
                <c:ptCount val="6"/>
                <c:pt idx="0">
                  <c:v>0.12857142857142856</c:v>
                </c:pt>
                <c:pt idx="1">
                  <c:v>0.18571428571428572</c:v>
                </c:pt>
                <c:pt idx="2">
                  <c:v>5.7142857142857141E-2</c:v>
                </c:pt>
                <c:pt idx="3">
                  <c:v>0.2857142857142857</c:v>
                </c:pt>
                <c:pt idx="4">
                  <c:v>0.27142857142857141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15-44C4-B65D-65236BA1F47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1A-433C-B37D-4606979311D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1A-433C-B37D-4606979311D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1A-433C-B37D-4606979311D0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1A-433C-B37D-4606979311D0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1A-433C-B37D-4606979311D0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A-433C-B37D-4606979311D0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1A-433C-B37D-4606979311D0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1A-433C-B37D-460697931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CZ!$E$50:$E$54</c:f>
              <c:numCache>
                <c:formatCode>0%</c:formatCode>
                <c:ptCount val="5"/>
                <c:pt idx="0">
                  <c:v>0.17142857142857143</c:v>
                </c:pt>
                <c:pt idx="1">
                  <c:v>0</c:v>
                </c:pt>
                <c:pt idx="2">
                  <c:v>0.32857142857142857</c:v>
                </c:pt>
                <c:pt idx="3">
                  <c:v>0.22857142857142856</c:v>
                </c:pt>
                <c:pt idx="4">
                  <c:v>0.27142857142857141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1A-433C-B37D-4606979311D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B0-420C-BA29-120C0BB7E51D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B0-420C-BA29-120C0BB7E51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B0-420C-BA29-120C0BB7E51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B0-420C-BA29-120C0BB7E51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B0-420C-BA29-120C0BB7E51D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3B0-420C-BA29-120C0BB7E51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3B0-420C-BA29-120C0BB7E51D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3B0-420C-BA29-120C0BB7E51D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3B0-420C-BA29-120C0BB7E51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3B0-420C-BA29-120C0BB7E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(CZ!$C$83:$C$84,CZ!$C$88:$C$92,CZ!$C$98)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(CZ!$E$83:$E$84,CZ!$E$88:$E$92,CZ!$E$98)</c:f>
              <c:numCache>
                <c:formatCode>0%</c:formatCode>
                <c:ptCount val="8"/>
                <c:pt idx="0">
                  <c:v>0.17142857142857143</c:v>
                </c:pt>
                <c:pt idx="1">
                  <c:v>0.31428571428571428</c:v>
                </c:pt>
                <c:pt idx="2">
                  <c:v>1.4285714285714285E-2</c:v>
                </c:pt>
                <c:pt idx="3">
                  <c:v>1.4285714285714285E-2</c:v>
                </c:pt>
                <c:pt idx="4">
                  <c:v>7.1428571428571425E-2</c:v>
                </c:pt>
                <c:pt idx="5">
                  <c:v>7.1428571428571425E-2</c:v>
                </c:pt>
                <c:pt idx="6">
                  <c:v>0.3</c:v>
                </c:pt>
                <c:pt idx="7">
                  <c:v>2.8571428571428571E-2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B0-420C-BA29-120C0BB7E51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country!$C$82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country!$G$80:$Q$80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country!$G$82:$Q$82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7B-464C-BF5A-F68F05414D81}"/>
            </c:ext>
          </c:extLst>
        </c:ser>
        <c:ser>
          <c:idx val="2"/>
          <c:order val="1"/>
          <c:tx>
            <c:strRef>
              <c:f>country!$C$86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country!$G$80:$Q$80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country!$G$86:$Q$86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7B-464C-BF5A-F68F05414D81}"/>
            </c:ext>
          </c:extLst>
        </c:ser>
        <c:ser>
          <c:idx val="3"/>
          <c:order val="2"/>
          <c:tx>
            <c:strRef>
              <c:f>country!$C$87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country!$G$80:$Q$80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country!$G$87:$Q$87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7B-464C-BF5A-F68F05414D81}"/>
            </c:ext>
          </c:extLst>
        </c:ser>
        <c:ser>
          <c:idx val="0"/>
          <c:order val="3"/>
          <c:tx>
            <c:strRef>
              <c:f>country!$C$81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country!$G$80:$Q$80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country!$G$81:$Q$81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B-464C-BF5A-F68F05414D81}"/>
            </c:ext>
          </c:extLst>
        </c:ser>
        <c:ser>
          <c:idx val="5"/>
          <c:order val="4"/>
          <c:tx>
            <c:strRef>
              <c:f>country!$C$89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country!$G$80:$Q$80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7B-464C-BF5A-F68F05414D81}"/>
            </c:ext>
          </c:extLst>
        </c:ser>
        <c:ser>
          <c:idx val="6"/>
          <c:order val="5"/>
          <c:tx>
            <c:strRef>
              <c:f>country!$C$90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country!$G$80:$Q$80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country!$G$90:$Q$90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7B-464C-BF5A-F68F05414D81}"/>
            </c:ext>
          </c:extLst>
        </c:ser>
        <c:ser>
          <c:idx val="4"/>
          <c:order val="6"/>
          <c:tx>
            <c:strRef>
              <c:f>country!$C$88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country!$G$80:$Q$80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7B-464C-BF5A-F68F05414D81}"/>
            </c:ext>
          </c:extLst>
        </c:ser>
        <c:ser>
          <c:idx val="7"/>
          <c:order val="7"/>
          <c:tx>
            <c:strRef>
              <c:f>country!$C$96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country!$G$80:$Q$80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country!$G$96:$Q$96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7B-464C-BF5A-F68F05414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CZ!$C$16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CZ!$G$15:$Q$15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CZ!$G$16:$Q$16</c:f>
              <c:numCache>
                <c:formatCode>0.00</c:formatCode>
                <c:ptCount val="11"/>
                <c:pt idx="0">
                  <c:v>0.12472999999999999</c:v>
                </c:pt>
                <c:pt idx="1">
                  <c:v>0.10696799999999999</c:v>
                </c:pt>
                <c:pt idx="2">
                  <c:v>0.18826599999999999</c:v>
                </c:pt>
                <c:pt idx="3">
                  <c:v>0.24834200000000001</c:v>
                </c:pt>
                <c:pt idx="4">
                  <c:v>0.20499100000000001</c:v>
                </c:pt>
                <c:pt idx="5">
                  <c:v>0.15070700000000001</c:v>
                </c:pt>
                <c:pt idx="6">
                  <c:v>0.150565</c:v>
                </c:pt>
                <c:pt idx="7">
                  <c:v>0.162796</c:v>
                </c:pt>
                <c:pt idx="8">
                  <c:v>9.2075000000000004E-2</c:v>
                </c:pt>
                <c:pt idx="9">
                  <c:v>0.15500900000000001</c:v>
                </c:pt>
                <c:pt idx="10">
                  <c:v>0.13628299999999999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9-4EDD-BFEC-2967703EAD49}"/>
            </c:ext>
          </c:extLst>
        </c:ser>
        <c:ser>
          <c:idx val="1"/>
          <c:order val="1"/>
          <c:tx>
            <c:strRef>
              <c:f>CZ!$C$17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CZ!$G$15:$Q$15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CZ!$G$17:$Q$17</c:f>
              <c:numCache>
                <c:formatCode>0.00</c:formatCode>
                <c:ptCount val="11"/>
                <c:pt idx="0">
                  <c:v>0.137877</c:v>
                </c:pt>
                <c:pt idx="1">
                  <c:v>0.15653900000000001</c:v>
                </c:pt>
                <c:pt idx="2">
                  <c:v>0.31306299999999998</c:v>
                </c:pt>
                <c:pt idx="3">
                  <c:v>0.55412499999999998</c:v>
                </c:pt>
                <c:pt idx="4">
                  <c:v>0.38008599999999998</c:v>
                </c:pt>
                <c:pt idx="5">
                  <c:v>0.22530800000000001</c:v>
                </c:pt>
                <c:pt idx="6">
                  <c:v>0.27290999999999999</c:v>
                </c:pt>
                <c:pt idx="7">
                  <c:v>0.209286</c:v>
                </c:pt>
                <c:pt idx="8">
                  <c:v>0.289323</c:v>
                </c:pt>
                <c:pt idx="9">
                  <c:v>0.20304</c:v>
                </c:pt>
                <c:pt idx="10">
                  <c:v>0.23422399999999999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69-4EDD-BFEC-2967703EAD49}"/>
            </c:ext>
          </c:extLst>
        </c:ser>
        <c:ser>
          <c:idx val="2"/>
          <c:order val="2"/>
          <c:tx>
            <c:strRef>
              <c:f>CZ!$C$18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CZ!$G$15:$Q$15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1.5594999999999999E-2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69-4EDD-BFEC-2967703EAD49}"/>
            </c:ext>
          </c:extLst>
        </c:ser>
        <c:ser>
          <c:idx val="3"/>
          <c:order val="3"/>
          <c:tx>
            <c:strRef>
              <c:f>CZ!$C$19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CZ!$G$15:$Q$15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CZ!$G$19:$Q$19</c:f>
              <c:numCache>
                <c:formatCode>0.00</c:formatCode>
                <c:ptCount val="11"/>
                <c:pt idx="0">
                  <c:v>0.27541500000000002</c:v>
                </c:pt>
                <c:pt idx="1">
                  <c:v>0.288968</c:v>
                </c:pt>
                <c:pt idx="2">
                  <c:v>0.71394400000000002</c:v>
                </c:pt>
                <c:pt idx="3">
                  <c:v>1.55904</c:v>
                </c:pt>
                <c:pt idx="4">
                  <c:v>1.6367119999999999</c:v>
                </c:pt>
                <c:pt idx="5">
                  <c:v>1.647383</c:v>
                </c:pt>
                <c:pt idx="6">
                  <c:v>1.637877</c:v>
                </c:pt>
                <c:pt idx="7">
                  <c:v>1.751876</c:v>
                </c:pt>
                <c:pt idx="8">
                  <c:v>1.741835</c:v>
                </c:pt>
                <c:pt idx="9">
                  <c:v>1.859051</c:v>
                </c:pt>
                <c:pt idx="10">
                  <c:v>1.7904439999999999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69-4EDD-BFEC-2967703EAD49}"/>
            </c:ext>
          </c:extLst>
        </c:ser>
        <c:ser>
          <c:idx val="4"/>
          <c:order val="4"/>
          <c:tx>
            <c:strRef>
              <c:f>CZ!$C$20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CZ!$G$15:$Q$15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CZ!$G$20:$Q$20</c:f>
              <c:numCache>
                <c:formatCode>0.00</c:formatCode>
                <c:ptCount val="11"/>
                <c:pt idx="0">
                  <c:v>4.8295999999999999E-2</c:v>
                </c:pt>
                <c:pt idx="1">
                  <c:v>4.9797000000000001E-2</c:v>
                </c:pt>
                <c:pt idx="2">
                  <c:v>4.614E-2</c:v>
                </c:pt>
                <c:pt idx="3">
                  <c:v>7.4623999999999996E-2</c:v>
                </c:pt>
                <c:pt idx="4">
                  <c:v>7.0976999999999998E-2</c:v>
                </c:pt>
                <c:pt idx="5">
                  <c:v>5.8270000000000002E-2</c:v>
                </c:pt>
                <c:pt idx="6">
                  <c:v>4.6848000000000001E-2</c:v>
                </c:pt>
                <c:pt idx="7">
                  <c:v>4.4388999999999998E-2</c:v>
                </c:pt>
                <c:pt idx="8">
                  <c:v>2.6601E-2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69-4EDD-BFEC-2967703EAD49}"/>
            </c:ext>
          </c:extLst>
        </c:ser>
        <c:ser>
          <c:idx val="5"/>
          <c:order val="5"/>
          <c:tx>
            <c:strRef>
              <c:f>CZ!$C$21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CZ!$G$15:$Q$15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CZ!$G$21:$Q$21</c:f>
              <c:numCache>
                <c:formatCode>0.00</c:formatCode>
                <c:ptCount val="11"/>
                <c:pt idx="0">
                  <c:v>0.15969900000000001</c:v>
                </c:pt>
                <c:pt idx="1">
                  <c:v>0.14555299999999999</c:v>
                </c:pt>
                <c:pt idx="2">
                  <c:v>0.15990599999999999</c:v>
                </c:pt>
                <c:pt idx="3">
                  <c:v>0.172378</c:v>
                </c:pt>
                <c:pt idx="4">
                  <c:v>0.165657</c:v>
                </c:pt>
                <c:pt idx="5">
                  <c:v>0.14061399999999999</c:v>
                </c:pt>
                <c:pt idx="6">
                  <c:v>0.138298</c:v>
                </c:pt>
                <c:pt idx="7">
                  <c:v>0.12995100000000001</c:v>
                </c:pt>
                <c:pt idx="8">
                  <c:v>0.14304500000000001</c:v>
                </c:pt>
                <c:pt idx="9">
                  <c:v>0.144179</c:v>
                </c:pt>
                <c:pt idx="10">
                  <c:v>0.15551100000000001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69-4EDD-BFEC-2967703EA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CZ!$C$50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CZ!$G$15:$Q$15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CZ!$G$50:$Q$50</c:f>
              <c:numCache>
                <c:formatCode>0.00</c:formatCode>
                <c:ptCount val="11"/>
                <c:pt idx="0">
                  <c:v>0.24771099999999999</c:v>
                </c:pt>
                <c:pt idx="1">
                  <c:v>0.194631</c:v>
                </c:pt>
                <c:pt idx="2">
                  <c:v>0.26888099999999998</c:v>
                </c:pt>
                <c:pt idx="3">
                  <c:v>0.288495</c:v>
                </c:pt>
                <c:pt idx="4">
                  <c:v>0.27875899999999998</c:v>
                </c:pt>
                <c:pt idx="5">
                  <c:v>0.24723100000000001</c:v>
                </c:pt>
                <c:pt idx="6">
                  <c:v>0.240208</c:v>
                </c:pt>
                <c:pt idx="7">
                  <c:v>0.25547300000000001</c:v>
                </c:pt>
                <c:pt idx="8">
                  <c:v>0.191945</c:v>
                </c:pt>
                <c:pt idx="9">
                  <c:v>0.259712</c:v>
                </c:pt>
                <c:pt idx="10">
                  <c:v>0.13628699999999999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E-448D-846F-DC8F734D0638}"/>
            </c:ext>
          </c:extLst>
        </c:ser>
        <c:ser>
          <c:idx val="4"/>
          <c:order val="1"/>
          <c:tx>
            <c:strRef>
              <c:f>CZ!$C$51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CZ!$G$51:$Q$51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EE-448D-846F-DC8F734D0638}"/>
            </c:ext>
          </c:extLst>
        </c:ser>
        <c:ser>
          <c:idx val="1"/>
          <c:order val="2"/>
          <c:tx>
            <c:strRef>
              <c:f>CZ!$C$52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CZ!$G$15:$Q$15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CZ!$G$52:$Q$52</c:f>
              <c:numCache>
                <c:formatCode>0.00</c:formatCode>
                <c:ptCount val="11"/>
                <c:pt idx="0">
                  <c:v>0.29757600000000001</c:v>
                </c:pt>
                <c:pt idx="1">
                  <c:v>0.30221100000000001</c:v>
                </c:pt>
                <c:pt idx="2">
                  <c:v>0.50285599999999997</c:v>
                </c:pt>
                <c:pt idx="3">
                  <c:v>0.78621399999999997</c:v>
                </c:pt>
                <c:pt idx="4">
                  <c:v>0.571434</c:v>
                </c:pt>
                <c:pt idx="5">
                  <c:v>0.36682399999999998</c:v>
                </c:pt>
                <c:pt idx="6">
                  <c:v>0.41126400000000002</c:v>
                </c:pt>
                <c:pt idx="7">
                  <c:v>0.33923500000000001</c:v>
                </c:pt>
                <c:pt idx="8">
                  <c:v>0.43237100000000001</c:v>
                </c:pt>
                <c:pt idx="9">
                  <c:v>0.34721299999999999</c:v>
                </c:pt>
                <c:pt idx="10">
                  <c:v>0.40532600000000002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EE-448D-846F-DC8F734D0638}"/>
            </c:ext>
          </c:extLst>
        </c:ser>
        <c:ser>
          <c:idx val="2"/>
          <c:order val="3"/>
          <c:tx>
            <c:strRef>
              <c:f>CZ!$C$53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CZ!$G$15:$Q$15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CZ!$G$53:$Q$53</c:f>
              <c:numCache>
                <c:formatCode>0.00</c:formatCode>
                <c:ptCount val="11"/>
                <c:pt idx="0">
                  <c:v>0.15243399999999999</c:v>
                </c:pt>
                <c:pt idx="1">
                  <c:v>0.201186</c:v>
                </c:pt>
                <c:pt idx="2">
                  <c:v>0.60344200000000003</c:v>
                </c:pt>
                <c:pt idx="3">
                  <c:v>1.459176</c:v>
                </c:pt>
                <c:pt idx="4">
                  <c:v>1.537253</c:v>
                </c:pt>
                <c:pt idx="5">
                  <c:v>1.549957</c:v>
                </c:pt>
                <c:pt idx="6">
                  <c:v>1.5481780000000001</c:v>
                </c:pt>
                <c:pt idx="7">
                  <c:v>1.6592009999999999</c:v>
                </c:pt>
                <c:pt idx="8">
                  <c:v>1.6419619999999999</c:v>
                </c:pt>
                <c:pt idx="9">
                  <c:v>1.754354</c:v>
                </c:pt>
                <c:pt idx="10">
                  <c:v>1.7904439999999999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EE-448D-846F-DC8F734D0638}"/>
            </c:ext>
          </c:extLst>
        </c:ser>
        <c:ser>
          <c:idx val="3"/>
          <c:order val="4"/>
          <c:tx>
            <c:strRef>
              <c:f>CZ!$C$54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CZ!$G$15:$Q$15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CZ!$G$54:$Q$54</c:f>
              <c:numCache>
                <c:formatCode>0.00</c:formatCode>
                <c:ptCount val="11"/>
                <c:pt idx="0">
                  <c:v>4.8295999999999999E-2</c:v>
                </c:pt>
                <c:pt idx="1">
                  <c:v>4.9797000000000001E-2</c:v>
                </c:pt>
                <c:pt idx="2">
                  <c:v>4.614E-2</c:v>
                </c:pt>
                <c:pt idx="3">
                  <c:v>7.4623999999999996E-2</c:v>
                </c:pt>
                <c:pt idx="4">
                  <c:v>7.0976999999999998E-2</c:v>
                </c:pt>
                <c:pt idx="5">
                  <c:v>5.8270000000000002E-2</c:v>
                </c:pt>
                <c:pt idx="6">
                  <c:v>4.6848000000000001E-2</c:v>
                </c:pt>
                <c:pt idx="7">
                  <c:v>4.4388999999999998E-2</c:v>
                </c:pt>
                <c:pt idx="8">
                  <c:v>2.6601E-2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EE-448D-846F-DC8F734D0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CZ!$C$84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CZ!$G$82:$Q$82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CZ!$G$84:$Q$84</c:f>
              <c:numCache>
                <c:formatCode>0.00</c:formatCode>
                <c:ptCount val="11"/>
                <c:pt idx="0">
                  <c:v>0.43631199999999998</c:v>
                </c:pt>
                <c:pt idx="1">
                  <c:v>0.36564000000000002</c:v>
                </c:pt>
                <c:pt idx="2">
                  <c:v>0.43590499999999999</c:v>
                </c:pt>
                <c:pt idx="3">
                  <c:v>0.4617</c:v>
                </c:pt>
                <c:pt idx="4">
                  <c:v>0.43086400000000002</c:v>
                </c:pt>
                <c:pt idx="5">
                  <c:v>0.41313999999999995</c:v>
                </c:pt>
                <c:pt idx="6">
                  <c:v>0.365844</c:v>
                </c:pt>
                <c:pt idx="7">
                  <c:v>0.39205200000000001</c:v>
                </c:pt>
                <c:pt idx="8">
                  <c:v>0.43388599999999999</c:v>
                </c:pt>
                <c:pt idx="9">
                  <c:v>0.56474999999999997</c:v>
                </c:pt>
                <c:pt idx="10">
                  <c:v>0.45416300000000004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94-42E8-8023-8D78A8354C69}"/>
            </c:ext>
          </c:extLst>
        </c:ser>
        <c:ser>
          <c:idx val="2"/>
          <c:order val="1"/>
          <c:tx>
            <c:strRef>
              <c:f>CZ!$C$88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CZ!$G$82:$Q$82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CZ!$G$88:$Q$88</c:f>
              <c:numCache>
                <c:formatCode>0.00</c:formatCode>
                <c:ptCount val="11"/>
                <c:pt idx="0">
                  <c:v>0</c:v>
                </c:pt>
                <c:pt idx="1">
                  <c:v>1.9000000000000001E-5</c:v>
                </c:pt>
                <c:pt idx="2">
                  <c:v>5.8611999999999997E-2</c:v>
                </c:pt>
                <c:pt idx="3">
                  <c:v>0.33173599999999998</c:v>
                </c:pt>
                <c:pt idx="4">
                  <c:v>0.37389800000000001</c:v>
                </c:pt>
                <c:pt idx="5">
                  <c:v>1.6993000000000001E-2</c:v>
                </c:pt>
                <c:pt idx="6">
                  <c:v>2.3370000000000001E-3</c:v>
                </c:pt>
                <c:pt idx="7">
                  <c:v>4.4429999999999999E-3</c:v>
                </c:pt>
                <c:pt idx="8">
                  <c:v>9.5000000000000005E-5</c:v>
                </c:pt>
                <c:pt idx="9">
                  <c:v>5.2800000000000004E-4</c:v>
                </c:pt>
                <c:pt idx="10">
                  <c:v>5.2999999999999998E-4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94-42E8-8023-8D78A8354C69}"/>
            </c:ext>
          </c:extLst>
        </c:ser>
        <c:ser>
          <c:idx val="3"/>
          <c:order val="2"/>
          <c:tx>
            <c:strRef>
              <c:f>CZ!$C$89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CZ!$G$82:$Q$82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CZ!$G$89:$Q$89</c:f>
              <c:numCache>
                <c:formatCode>0.00</c:formatCode>
                <c:ptCount val="11"/>
                <c:pt idx="0">
                  <c:v>1.4933E-2</c:v>
                </c:pt>
                <c:pt idx="1">
                  <c:v>1.4095E-2</c:v>
                </c:pt>
                <c:pt idx="2">
                  <c:v>1.3904E-2</c:v>
                </c:pt>
                <c:pt idx="3">
                  <c:v>1.6888E-2</c:v>
                </c:pt>
                <c:pt idx="4">
                  <c:v>2.0542000000000001E-2</c:v>
                </c:pt>
                <c:pt idx="5">
                  <c:v>2.2561000000000001E-2</c:v>
                </c:pt>
                <c:pt idx="6">
                  <c:v>2.1298999999999998E-2</c:v>
                </c:pt>
                <c:pt idx="7">
                  <c:v>1.9363999999999999E-2</c:v>
                </c:pt>
                <c:pt idx="8">
                  <c:v>6.5449999999999996E-3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94-42E8-8023-8D78A8354C69}"/>
            </c:ext>
          </c:extLst>
        </c:ser>
        <c:ser>
          <c:idx val="0"/>
          <c:order val="3"/>
          <c:tx>
            <c:strRef>
              <c:f>CZ!$C$83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CZ!$G$82:$Q$82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CZ!$G$83:$Q$83</c:f>
              <c:numCache>
                <c:formatCode>0.00</c:formatCode>
                <c:ptCount val="11"/>
                <c:pt idx="0">
                  <c:v>0.154222</c:v>
                </c:pt>
                <c:pt idx="1">
                  <c:v>0.17386799999999999</c:v>
                </c:pt>
                <c:pt idx="2">
                  <c:v>0.267818</c:v>
                </c:pt>
                <c:pt idx="3">
                  <c:v>0.24298400000000001</c:v>
                </c:pt>
                <c:pt idx="4">
                  <c:v>2.3996E-2</c:v>
                </c:pt>
                <c:pt idx="5">
                  <c:v>0.22239200000000001</c:v>
                </c:pt>
                <c:pt idx="6">
                  <c:v>0.27807199999999999</c:v>
                </c:pt>
                <c:pt idx="7">
                  <c:v>0.210344</c:v>
                </c:pt>
                <c:pt idx="8">
                  <c:v>0.27699600000000002</c:v>
                </c:pt>
                <c:pt idx="9">
                  <c:v>0.12005300000000001</c:v>
                </c:pt>
                <c:pt idx="10">
                  <c:v>0.16200400000000001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94-42E8-8023-8D78A8354C69}"/>
            </c:ext>
          </c:extLst>
        </c:ser>
        <c:ser>
          <c:idx val="5"/>
          <c:order val="4"/>
          <c:tx>
            <c:strRef>
              <c:f>CZ!$C$91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CZ!$G$82:$Q$82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CZ!$G$91:$Q$91</c:f>
              <c:numCache>
                <c:formatCode>0.00</c:formatCode>
                <c:ptCount val="11"/>
                <c:pt idx="0">
                  <c:v>9.2639999999999997E-3</c:v>
                </c:pt>
                <c:pt idx="1">
                  <c:v>1.0782E-2</c:v>
                </c:pt>
                <c:pt idx="2">
                  <c:v>4.6248999999999998E-2</c:v>
                </c:pt>
                <c:pt idx="3">
                  <c:v>6.3732999999999998E-2</c:v>
                </c:pt>
                <c:pt idx="4">
                  <c:v>7.2071999999999997E-2</c:v>
                </c:pt>
                <c:pt idx="5">
                  <c:v>6.9378000000000009E-2</c:v>
                </c:pt>
                <c:pt idx="6">
                  <c:v>8.8982000000000006E-2</c:v>
                </c:pt>
                <c:pt idx="7">
                  <c:v>8.0910999999999997E-2</c:v>
                </c:pt>
                <c:pt idx="8">
                  <c:v>5.5560000000000002E-3</c:v>
                </c:pt>
                <c:pt idx="9">
                  <c:v>1.41E-3</c:v>
                </c:pt>
                <c:pt idx="10">
                  <c:v>1.6080000000000001E-3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94-42E8-8023-8D78A8354C69}"/>
            </c:ext>
          </c:extLst>
        </c:ser>
        <c:ser>
          <c:idx val="6"/>
          <c:order val="5"/>
          <c:tx>
            <c:strRef>
              <c:f>CZ!$C$92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CZ!$G$82:$Q$82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CZ!$G$92:$Q$92</c:f>
              <c:numCache>
                <c:formatCode>0.00</c:formatCode>
                <c:ptCount val="11"/>
                <c:pt idx="0">
                  <c:v>0.12742099999999998</c:v>
                </c:pt>
                <c:pt idx="1">
                  <c:v>0.179258</c:v>
                </c:pt>
                <c:pt idx="2">
                  <c:v>0.59463399999999988</c:v>
                </c:pt>
                <c:pt idx="3">
                  <c:v>1.478834</c:v>
                </c:pt>
                <c:pt idx="4">
                  <c:v>1.5246649999999999</c:v>
                </c:pt>
                <c:pt idx="5">
                  <c:v>1.4673180000000001</c:v>
                </c:pt>
                <c:pt idx="6">
                  <c:v>1.4834060000000002</c:v>
                </c:pt>
                <c:pt idx="7">
                  <c:v>1.5851599999999999</c:v>
                </c:pt>
                <c:pt idx="8">
                  <c:v>1.5651919999999999</c:v>
                </c:pt>
                <c:pt idx="9">
                  <c:v>1.6745380000000001</c:v>
                </c:pt>
                <c:pt idx="10">
                  <c:v>1.7040050000000002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94-42E8-8023-8D78A8354C69}"/>
            </c:ext>
          </c:extLst>
        </c:ser>
        <c:ser>
          <c:idx val="4"/>
          <c:order val="6"/>
          <c:tx>
            <c:strRef>
              <c:f>CZ!$C$90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CZ!$G$82:$Q$82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CZ!$G$90:$Q$90</c:f>
              <c:numCache>
                <c:formatCode>0.00</c:formatCode>
                <c:ptCount val="11"/>
                <c:pt idx="0">
                  <c:v>3.705E-3</c:v>
                </c:pt>
                <c:pt idx="1">
                  <c:v>4.0109999999999998E-3</c:v>
                </c:pt>
                <c:pt idx="2">
                  <c:v>4.0829999999999998E-3</c:v>
                </c:pt>
                <c:pt idx="3">
                  <c:v>1.1448E-2</c:v>
                </c:pt>
                <c:pt idx="4">
                  <c:v>1.1155999999999999E-2</c:v>
                </c:pt>
                <c:pt idx="5">
                  <c:v>9.2960000000000004E-3</c:v>
                </c:pt>
                <c:pt idx="6">
                  <c:v>6.0419999999999996E-3</c:v>
                </c:pt>
                <c:pt idx="7">
                  <c:v>5.4799999999999996E-3</c:v>
                </c:pt>
                <c:pt idx="8">
                  <c:v>4.2890000000000003E-3</c:v>
                </c:pt>
                <c:pt idx="9">
                  <c:v>0</c:v>
                </c:pt>
                <c:pt idx="10">
                  <c:v>3.8990000000000001E-3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94-42E8-8023-8D78A8354C69}"/>
            </c:ext>
          </c:extLst>
        </c:ser>
        <c:ser>
          <c:idx val="7"/>
          <c:order val="7"/>
          <c:tx>
            <c:strRef>
              <c:f>CZ!$C$98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CZ!$G$82:$Q$82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CZ!$G$98:$Q$98</c:f>
              <c:numCache>
                <c:formatCode>0.00</c:formatCode>
                <c:ptCount val="11"/>
                <c:pt idx="0">
                  <c:v>1.6000000000000001E-4</c:v>
                </c:pt>
                <c:pt idx="1">
                  <c:v>1.5200000000000001E-4</c:v>
                </c:pt>
                <c:pt idx="2">
                  <c:v>1.1400000000000001E-4</c:v>
                </c:pt>
                <c:pt idx="3">
                  <c:v>1.186E-3</c:v>
                </c:pt>
                <c:pt idx="4">
                  <c:v>1.23E-3</c:v>
                </c:pt>
                <c:pt idx="5">
                  <c:v>1.204E-3</c:v>
                </c:pt>
                <c:pt idx="6">
                  <c:v>5.1599999999999997E-4</c:v>
                </c:pt>
                <c:pt idx="7">
                  <c:v>5.44E-4</c:v>
                </c:pt>
                <c:pt idx="8">
                  <c:v>3.2000000000000003E-4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94-42E8-8023-8D78A8354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CZ!$C$268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CZ!$G$246:$Q$246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CZ!$G$268:$Q$268</c:f>
              <c:numCache>
                <c:formatCode>0.00</c:formatCode>
                <c:ptCount val="11"/>
                <c:pt idx="0">
                  <c:v>7.0661000000000002E-2</c:v>
                </c:pt>
                <c:pt idx="1">
                  <c:v>6.5116999999999994E-2</c:v>
                </c:pt>
                <c:pt idx="2">
                  <c:v>7.6346999999999998E-2</c:v>
                </c:pt>
                <c:pt idx="3">
                  <c:v>8.3594000000000002E-2</c:v>
                </c:pt>
                <c:pt idx="4">
                  <c:v>7.8410999999999995E-2</c:v>
                </c:pt>
                <c:pt idx="5">
                  <c:v>5.0985999999999997E-2</c:v>
                </c:pt>
                <c:pt idx="6">
                  <c:v>3.458E-2</c:v>
                </c:pt>
                <c:pt idx="7">
                  <c:v>4.4864000000000001E-2</c:v>
                </c:pt>
                <c:pt idx="8">
                  <c:v>4.7510999999999998E-2</c:v>
                </c:pt>
                <c:pt idx="9">
                  <c:v>0.10358199999999999</c:v>
                </c:pt>
                <c:pt idx="10">
                  <c:v>9.6097000000000002E-2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4-4D39-8033-8C7DA269CFF3}"/>
            </c:ext>
          </c:extLst>
        </c:ser>
        <c:ser>
          <c:idx val="0"/>
          <c:order val="1"/>
          <c:tx>
            <c:strRef>
              <c:f>CZ!$C$247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CZ!$G$246:$Q$246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CZ!$G$247:$Q$247</c:f>
              <c:numCache>
                <c:formatCode>0.00</c:formatCode>
                <c:ptCount val="11"/>
                <c:pt idx="0">
                  <c:v>0.20073000000000002</c:v>
                </c:pt>
                <c:pt idx="1">
                  <c:v>0.25098300000000001</c:v>
                </c:pt>
                <c:pt idx="2">
                  <c:v>0.6495820000000001</c:v>
                </c:pt>
                <c:pt idx="3">
                  <c:v>1.5338000000000001</c:v>
                </c:pt>
                <c:pt idx="4">
                  <c:v>1.60823</c:v>
                </c:pt>
                <c:pt idx="5">
                  <c:v>1.6082270000000001</c:v>
                </c:pt>
                <c:pt idx="6">
                  <c:v>1.5950260000000001</c:v>
                </c:pt>
                <c:pt idx="7">
                  <c:v>1.7035900000000002</c:v>
                </c:pt>
                <c:pt idx="8">
                  <c:v>1.668563</c:v>
                </c:pt>
                <c:pt idx="9">
                  <c:v>1.7543540000000002</c:v>
                </c:pt>
                <c:pt idx="10">
                  <c:v>1.794343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A4-4D39-8033-8C7DA269CFF3}"/>
            </c:ext>
          </c:extLst>
        </c:ser>
        <c:ser>
          <c:idx val="2"/>
          <c:order val="2"/>
          <c:tx>
            <c:strRef>
              <c:f>CZ!$C$273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CZ!$G$246:$Q$246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A4-4D39-8033-8C7DA269CFF3}"/>
            </c:ext>
          </c:extLst>
        </c:ser>
        <c:ser>
          <c:idx val="3"/>
          <c:order val="3"/>
          <c:tx>
            <c:strRef>
              <c:f>CZ!$C$274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CZ!$G$246:$Q$246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CZ!$G$274:$Q$274</c:f>
              <c:numCache>
                <c:formatCode>0.00</c:formatCode>
                <c:ptCount val="11"/>
                <c:pt idx="0">
                  <c:v>0.15969900000000001</c:v>
                </c:pt>
                <c:pt idx="1">
                  <c:v>0.14555299999999999</c:v>
                </c:pt>
                <c:pt idx="2">
                  <c:v>0.15990599999999999</c:v>
                </c:pt>
                <c:pt idx="3">
                  <c:v>0.172378</c:v>
                </c:pt>
                <c:pt idx="4">
                  <c:v>0.165657</c:v>
                </c:pt>
                <c:pt idx="5">
                  <c:v>0.14061399999999999</c:v>
                </c:pt>
                <c:pt idx="6">
                  <c:v>0.138298</c:v>
                </c:pt>
                <c:pt idx="7">
                  <c:v>0.12995100000000001</c:v>
                </c:pt>
                <c:pt idx="8">
                  <c:v>0.14304500000000001</c:v>
                </c:pt>
                <c:pt idx="9">
                  <c:v>0.144179</c:v>
                </c:pt>
                <c:pt idx="10">
                  <c:v>0.15551100000000001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A4-4D39-8033-8C7DA269CFF3}"/>
            </c:ext>
          </c:extLst>
        </c:ser>
        <c:ser>
          <c:idx val="4"/>
          <c:order val="4"/>
          <c:tx>
            <c:strRef>
              <c:f>CZ!$C$275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CZ!$G$246:$Q$246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CZ!$G$275:$Q$275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3.2899999999999997E-4</c:v>
                </c:pt>
                <c:pt idx="6">
                  <c:v>5.4600000000000004E-4</c:v>
                </c:pt>
                <c:pt idx="7">
                  <c:v>5.4799999999999998E-4</c:v>
                </c:pt>
                <c:pt idx="8">
                  <c:v>6.8999999999999997E-4</c:v>
                </c:pt>
                <c:pt idx="9">
                  <c:v>6.9300000000000004E-4</c:v>
                </c:pt>
                <c:pt idx="10">
                  <c:v>1.01E-3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A4-4D39-8033-8C7DA269CFF3}"/>
            </c:ext>
          </c:extLst>
        </c:ser>
        <c:ser>
          <c:idx val="5"/>
          <c:order val="5"/>
          <c:tx>
            <c:strRef>
              <c:f>CZ!$C$281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CZ!$G$246:$Q$246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CZ!$G$281:$Q$281</c:f>
              <c:numCache>
                <c:formatCode>0.00</c:formatCode>
                <c:ptCount val="11"/>
                <c:pt idx="0">
                  <c:v>2.7583E-2</c:v>
                </c:pt>
                <c:pt idx="1">
                  <c:v>1.8593000000000002E-2</c:v>
                </c:pt>
                <c:pt idx="2">
                  <c:v>1.9969000000000001E-2</c:v>
                </c:pt>
                <c:pt idx="3">
                  <c:v>2.8674999999999999E-2</c:v>
                </c:pt>
                <c:pt idx="4">
                  <c:v>1.5531E-2</c:v>
                </c:pt>
                <c:pt idx="5">
                  <c:v>1.2017E-2</c:v>
                </c:pt>
                <c:pt idx="6">
                  <c:v>1.1063E-2</c:v>
                </c:pt>
                <c:pt idx="7">
                  <c:v>2.1079999999999998E-2</c:v>
                </c:pt>
                <c:pt idx="8">
                  <c:v>2.3613000000000002E-2</c:v>
                </c:pt>
                <c:pt idx="9">
                  <c:v>2.9202000000000002E-2</c:v>
                </c:pt>
                <c:pt idx="10">
                  <c:v>3.0915999999999999E-2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A4-4D39-8033-8C7DA269CFF3}"/>
            </c:ext>
          </c:extLst>
        </c:ser>
        <c:ser>
          <c:idx val="6"/>
          <c:order val="6"/>
          <c:tx>
            <c:strRef>
              <c:f>CZ!$C$288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CZ!$G$246:$Q$246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A4-4D39-8033-8C7DA269CFF3}"/>
            </c:ext>
          </c:extLst>
        </c:ser>
        <c:ser>
          <c:idx val="7"/>
          <c:order val="7"/>
          <c:tx>
            <c:strRef>
              <c:f>CZ!$C$289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CZ!$G$246:$Q$246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CZ!$G$289:$Q$289</c:f>
              <c:numCache>
                <c:formatCode>0.00</c:formatCode>
                <c:ptCount val="11"/>
                <c:pt idx="0">
                  <c:v>5.6599999999999999E-4</c:v>
                </c:pt>
                <c:pt idx="1">
                  <c:v>4.8899999999999996E-4</c:v>
                </c:pt>
                <c:pt idx="2">
                  <c:v>5.6899999999999995E-4</c:v>
                </c:pt>
                <c:pt idx="3">
                  <c:v>4.9899999999999999E-4</c:v>
                </c:pt>
                <c:pt idx="4">
                  <c:v>4.0299999999999998E-4</c:v>
                </c:pt>
                <c:pt idx="5">
                  <c:v>3.5599999999999998E-4</c:v>
                </c:pt>
                <c:pt idx="6">
                  <c:v>2.9418E-2</c:v>
                </c:pt>
                <c:pt idx="7">
                  <c:v>2.938E-2</c:v>
                </c:pt>
                <c:pt idx="8">
                  <c:v>2.9304E-2</c:v>
                </c:pt>
                <c:pt idx="9">
                  <c:v>2.9600999999999999E-2</c:v>
                </c:pt>
                <c:pt idx="10">
                  <c:v>2.9940999999999999E-2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A4-4D39-8033-8C7DA269CFF3}"/>
            </c:ext>
          </c:extLst>
        </c:ser>
        <c:ser>
          <c:idx val="8"/>
          <c:order val="8"/>
          <c:tx>
            <c:strRef>
              <c:f>CZ!$C$290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CZ!$G$246:$Q$246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CZ!$G$290:$Q$290</c:f>
              <c:numCache>
                <c:formatCode>0.00</c:formatCode>
                <c:ptCount val="11"/>
                <c:pt idx="0">
                  <c:v>0.135188</c:v>
                </c:pt>
                <c:pt idx="1">
                  <c:v>0.15030299999999999</c:v>
                </c:pt>
                <c:pt idx="2">
                  <c:v>0.122153</c:v>
                </c:pt>
                <c:pt idx="3">
                  <c:v>9.7799999999999998E-2</c:v>
                </c:pt>
                <c:pt idx="4">
                  <c:v>4.8279999999999998E-3</c:v>
                </c:pt>
                <c:pt idx="5">
                  <c:v>1.5415E-2</c:v>
                </c:pt>
                <c:pt idx="6">
                  <c:v>2.6898999999999999E-2</c:v>
                </c:pt>
                <c:pt idx="7">
                  <c:v>2.6502999999999999E-2</c:v>
                </c:pt>
                <c:pt idx="8">
                  <c:v>2.8008999999999999E-2</c:v>
                </c:pt>
                <c:pt idx="9">
                  <c:v>9.2047000000000004E-2</c:v>
                </c:pt>
                <c:pt idx="10">
                  <c:v>7.9506999999999994E-2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A4-4D39-8033-8C7DA269CFF3}"/>
            </c:ext>
          </c:extLst>
        </c:ser>
        <c:ser>
          <c:idx val="9"/>
          <c:order val="9"/>
          <c:tx>
            <c:strRef>
              <c:f>CZ!$C$293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CZ!$G$246:$Q$246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1.7799999999999999E-4</c:v>
                </c:pt>
                <c:pt idx="6">
                  <c:v>7.6229999999999996E-3</c:v>
                </c:pt>
                <c:pt idx="7">
                  <c:v>2.5055999999999998E-2</c:v>
                </c:pt>
                <c:pt idx="8">
                  <c:v>4.7211999999999997E-2</c:v>
                </c:pt>
                <c:pt idx="9">
                  <c:v>6.4085000000000003E-2</c:v>
                </c:pt>
                <c:pt idx="10">
                  <c:v>6.3056000000000001E-2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A4-4D39-8033-8C7DA269CFF3}"/>
            </c:ext>
          </c:extLst>
        </c:ser>
        <c:ser>
          <c:idx val="10"/>
          <c:order val="10"/>
          <c:tx>
            <c:strRef>
              <c:f>CZ!$C$294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CZ!$G$246:$Q$246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CZ!$G$294:$Q$294</c:f>
              <c:numCache>
                <c:formatCode>0.00</c:formatCode>
                <c:ptCount val="11"/>
                <c:pt idx="0">
                  <c:v>0.12567</c:v>
                </c:pt>
                <c:pt idx="1">
                  <c:v>9.4136999999999998E-2</c:v>
                </c:pt>
                <c:pt idx="2">
                  <c:v>0.36481999999999998</c:v>
                </c:pt>
                <c:pt idx="3">
                  <c:v>0.66546700000000003</c:v>
                </c:pt>
                <c:pt idx="4">
                  <c:v>0.56139099999999997</c:v>
                </c:pt>
                <c:pt idx="5">
                  <c:v>0.37229400000000001</c:v>
                </c:pt>
                <c:pt idx="6">
                  <c:v>0.38433200000000001</c:v>
                </c:pt>
                <c:pt idx="7">
                  <c:v>0.29842299999999999</c:v>
                </c:pt>
                <c:pt idx="8">
                  <c:v>0.28654499999999999</c:v>
                </c:pt>
                <c:pt idx="9">
                  <c:v>0.123762</c:v>
                </c:pt>
                <c:pt idx="10">
                  <c:v>6.3729999999999995E-2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A4-4D39-8033-8C7DA269C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55-4B13-AC19-7BB5F9DFE814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55-4B13-AC19-7BB5F9DFE814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55-4B13-AC19-7BB5F9DFE8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7A1-423F-A44F-C8618CEBF60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7A1-423F-A44F-C8618CEBF60D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55-4B13-AC19-7BB5F9DFE81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55-4B13-AC19-7BB5F9DFE814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55-4B13-AC19-7BB5F9DFE814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355-4B13-AC19-7BB5F9DFE814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B355-4B13-AC19-7BB5F9DFE8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B355-4B13-AC19-7BB5F9DFE81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355-4B13-AC19-7BB5F9DFE814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355-4B13-AC19-7BB5F9DFE8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(CZ!$C$247,CZ!$C$268,CZ!$C$273:$C$275,CZ!$C$274:$C$275,CZ!$C$281,CZ!$C$288:$C$290,CZ!$C$293:$C$294)</c15:sqref>
                  </c15:fullRef>
                </c:ext>
              </c:extLst>
              <c:f>(CZ!$C$247,CZ!$C$268,CZ!$C$273,CZ!$C$274:$C$275,CZ!$C$281,CZ!$C$288:$C$290,CZ!$C$293:$C$294)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(CZ!$D$247,CZ!$D$268,CZ!$D$273:$D$275,CZ!$D$274:$D$275,CZ!$D$281,CZ!$D$288:$D$290,CZ!$D$293:$D$294)</c15:sqref>
                  </c15:fullRef>
                </c:ext>
              </c:extLst>
              <c:f>(CZ!$D$247,CZ!$D$268,CZ!$D$273,CZ!$D$274:$D$275,CZ!$D$281,CZ!$D$288:$D$290,CZ!$D$293:$D$294)</c:f>
              <c:numCache>
                <c:formatCode>General</c:formatCode>
                <c:ptCount val="11"/>
                <c:pt idx="0">
                  <c:v>37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6</c:v>
                </c:pt>
                <c:pt idx="6">
                  <c:v>0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CZ!$D$274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CZ!$D$275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B355-4B13-AC19-7BB5F9DFE81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C6-4A9A-947C-82F194B5F0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EC6-4A9A-947C-82F194B5F07A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C6-4A9A-947C-82F194B5F0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EC6-4A9A-947C-82F194B5F0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C6-4A9A-947C-82F194B5F0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EC6-4A9A-947C-82F194B5F07A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EC6-4A9A-947C-82F194B5F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DK!$C$16:$C$21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DK!$E$16:$E$21</c:f>
              <c:numCache>
                <c:formatCode>0%</c:formatCode>
                <c:ptCount val="6"/>
                <c:pt idx="0">
                  <c:v>0.3</c:v>
                </c:pt>
                <c:pt idx="1">
                  <c:v>0.06</c:v>
                </c:pt>
                <c:pt idx="2">
                  <c:v>0.02</c:v>
                </c:pt>
                <c:pt idx="3">
                  <c:v>0.24</c:v>
                </c:pt>
                <c:pt idx="4">
                  <c:v>0.38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C6-4A9A-947C-82F194B5F07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84-4CA5-91FD-6B8F09C9CB9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84-4CA5-91FD-6B8F09C9CB9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84-4CA5-91FD-6B8F09C9CB99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84-4CA5-91FD-6B8F09C9CB99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84-4CA5-91FD-6B8F09C9CB99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84-4CA5-91FD-6B8F09C9CB99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84-4CA5-91FD-6B8F09C9CB99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84-4CA5-91FD-6B8F09C9C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DK!$C$50:$C$54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DK!$E$50:$E$54</c:f>
              <c:numCache>
                <c:formatCode>0%</c:formatCode>
                <c:ptCount val="5"/>
                <c:pt idx="0">
                  <c:v>0.34</c:v>
                </c:pt>
                <c:pt idx="1">
                  <c:v>0</c:v>
                </c:pt>
                <c:pt idx="2">
                  <c:v>0.02</c:v>
                </c:pt>
                <c:pt idx="3">
                  <c:v>0.26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84-4CA5-91FD-6B8F09C9CB9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5C-4A67-BEF9-997343FB5FD1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5C-4A67-BEF9-997343FB5FD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15C-4A67-BEF9-997343FB5FD1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15C-4A67-BEF9-997343FB5FD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15C-4A67-BEF9-997343FB5FD1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15C-4A67-BEF9-997343FB5FD1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15C-4A67-BEF9-997343FB5FD1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15C-4A67-BEF9-997343FB5FD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15C-4A67-BEF9-997343FB5FD1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515C-4A67-BEF9-997343FB5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(DK!$C$83:$C$84,DK!$C$88:$C$92,DK!$C$98)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(DK!$E$83:$E$84,DK!$E$88:$E$92,DK!$E$98)</c:f>
              <c:numCache>
                <c:formatCode>0%</c:formatCode>
                <c:ptCount val="8"/>
                <c:pt idx="0">
                  <c:v>0.04</c:v>
                </c:pt>
                <c:pt idx="1">
                  <c:v>0.26</c:v>
                </c:pt>
                <c:pt idx="2">
                  <c:v>0.06</c:v>
                </c:pt>
                <c:pt idx="3">
                  <c:v>0.02</c:v>
                </c:pt>
                <c:pt idx="4">
                  <c:v>0.16</c:v>
                </c:pt>
                <c:pt idx="5">
                  <c:v>0.12</c:v>
                </c:pt>
                <c:pt idx="6">
                  <c:v>0.3</c:v>
                </c:pt>
                <c:pt idx="7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15C-4A67-BEF9-997343FB5FD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DK!$C$16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DK!$G$16:$Q$16</c:f>
              <c:numCache>
                <c:formatCode>0.00</c:formatCode>
                <c:ptCount val="11"/>
                <c:pt idx="0">
                  <c:v>0.98822200000000004</c:v>
                </c:pt>
                <c:pt idx="1">
                  <c:v>0.98017299999999996</c:v>
                </c:pt>
                <c:pt idx="2">
                  <c:v>1.7242329999999999</c:v>
                </c:pt>
                <c:pt idx="3">
                  <c:v>1.834686</c:v>
                </c:pt>
                <c:pt idx="4">
                  <c:v>1.7331380000000001</c:v>
                </c:pt>
                <c:pt idx="5">
                  <c:v>1.776543</c:v>
                </c:pt>
                <c:pt idx="6">
                  <c:v>1.7513000000000001</c:v>
                </c:pt>
                <c:pt idx="7">
                  <c:v>0.91034599999999999</c:v>
                </c:pt>
                <c:pt idx="8">
                  <c:v>0.93011900000000003</c:v>
                </c:pt>
                <c:pt idx="9">
                  <c:v>0.94775600000000004</c:v>
                </c:pt>
                <c:pt idx="10">
                  <c:v>0.87570899999999996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9-4419-B5AC-A458E8649858}"/>
            </c:ext>
          </c:extLst>
        </c:ser>
        <c:ser>
          <c:idx val="1"/>
          <c:order val="1"/>
          <c:tx>
            <c:strRef>
              <c:f>DK!$C$17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DK!$G$17:$Q$17</c:f>
              <c:numCache>
                <c:formatCode>0.00</c:formatCode>
                <c:ptCount val="11"/>
                <c:pt idx="0">
                  <c:v>4.9371999999999999E-2</c:v>
                </c:pt>
                <c:pt idx="1">
                  <c:v>5.0656E-2</c:v>
                </c:pt>
                <c:pt idx="2">
                  <c:v>0.10341599999999999</c:v>
                </c:pt>
                <c:pt idx="3">
                  <c:v>0.101202</c:v>
                </c:pt>
                <c:pt idx="4">
                  <c:v>0.110788</c:v>
                </c:pt>
                <c:pt idx="5">
                  <c:v>0.12961600000000001</c:v>
                </c:pt>
                <c:pt idx="6">
                  <c:v>0.148178</c:v>
                </c:pt>
                <c:pt idx="7">
                  <c:v>0.21427299999999999</c:v>
                </c:pt>
                <c:pt idx="8">
                  <c:v>0.19877</c:v>
                </c:pt>
                <c:pt idx="9">
                  <c:v>0.16930799999999999</c:v>
                </c:pt>
                <c:pt idx="10">
                  <c:v>0.122652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9-4419-B5AC-A458E8649858}"/>
            </c:ext>
          </c:extLst>
        </c:ser>
        <c:ser>
          <c:idx val="2"/>
          <c:order val="2"/>
          <c:tx>
            <c:strRef>
              <c:f>DK!$C$18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DK!$G$15:$Q$15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DK!$G$18:$Q$18</c:f>
              <c:numCache>
                <c:formatCode>0.00</c:formatCode>
                <c:ptCount val="11"/>
                <c:pt idx="0">
                  <c:v>3.3921E-2</c:v>
                </c:pt>
                <c:pt idx="1">
                  <c:v>3.3834999999999997E-2</c:v>
                </c:pt>
                <c:pt idx="2">
                  <c:v>3.2772999999999997E-2</c:v>
                </c:pt>
                <c:pt idx="3">
                  <c:v>3.2501000000000002E-2</c:v>
                </c:pt>
                <c:pt idx="4">
                  <c:v>3.1836000000000003E-2</c:v>
                </c:pt>
                <c:pt idx="5">
                  <c:v>3.1494000000000001E-2</c:v>
                </c:pt>
                <c:pt idx="6">
                  <c:v>3.1217999999999999E-2</c:v>
                </c:pt>
                <c:pt idx="7">
                  <c:v>3.1018E-2</c:v>
                </c:pt>
                <c:pt idx="8">
                  <c:v>3.0859999999999999E-2</c:v>
                </c:pt>
                <c:pt idx="9">
                  <c:v>3.0453000000000001E-2</c:v>
                </c:pt>
                <c:pt idx="10">
                  <c:v>3.0186999999999999E-2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19-4419-B5AC-A458E8649858}"/>
            </c:ext>
          </c:extLst>
        </c:ser>
        <c:ser>
          <c:idx val="3"/>
          <c:order val="3"/>
          <c:tx>
            <c:strRef>
              <c:f>DK!$C$19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DK!$G$19:$Q$19</c:f>
              <c:numCache>
                <c:formatCode>0.00</c:formatCode>
                <c:ptCount val="11"/>
                <c:pt idx="0">
                  <c:v>0.17499500000000001</c:v>
                </c:pt>
                <c:pt idx="1">
                  <c:v>0.61787099999999995</c:v>
                </c:pt>
                <c:pt idx="2">
                  <c:v>0.38961200000000001</c:v>
                </c:pt>
                <c:pt idx="3">
                  <c:v>0.38264500000000001</c:v>
                </c:pt>
                <c:pt idx="4">
                  <c:v>0.71623599999999998</c:v>
                </c:pt>
                <c:pt idx="5">
                  <c:v>0.82134499999999999</c:v>
                </c:pt>
                <c:pt idx="6">
                  <c:v>1.141446</c:v>
                </c:pt>
                <c:pt idx="7">
                  <c:v>1.342743</c:v>
                </c:pt>
                <c:pt idx="8">
                  <c:v>1.3610800000000001</c:v>
                </c:pt>
                <c:pt idx="9">
                  <c:v>1.399489</c:v>
                </c:pt>
                <c:pt idx="10">
                  <c:v>1.103812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19-4419-B5AC-A458E8649858}"/>
            </c:ext>
          </c:extLst>
        </c:ser>
        <c:ser>
          <c:idx val="4"/>
          <c:order val="4"/>
          <c:tx>
            <c:strRef>
              <c:f>DK!$C$20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DK!$G$20:$Q$20</c:f>
              <c:numCache>
                <c:formatCode>0.00</c:formatCode>
                <c:ptCount val="11"/>
                <c:pt idx="0">
                  <c:v>0.114942</c:v>
                </c:pt>
                <c:pt idx="1">
                  <c:v>0.15010399999999999</c:v>
                </c:pt>
                <c:pt idx="2">
                  <c:v>0.215865</c:v>
                </c:pt>
                <c:pt idx="3">
                  <c:v>0.25284299999999998</c:v>
                </c:pt>
                <c:pt idx="4">
                  <c:v>0.18477299999999999</c:v>
                </c:pt>
                <c:pt idx="5">
                  <c:v>0.21348500000000001</c:v>
                </c:pt>
                <c:pt idx="6">
                  <c:v>0.180779</c:v>
                </c:pt>
                <c:pt idx="7">
                  <c:v>0.19761999999999999</c:v>
                </c:pt>
                <c:pt idx="8">
                  <c:v>0.13011400000000001</c:v>
                </c:pt>
                <c:pt idx="9">
                  <c:v>0.11067200000000001</c:v>
                </c:pt>
                <c:pt idx="10">
                  <c:v>0.119437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19-4419-B5AC-A458E8649858}"/>
            </c:ext>
          </c:extLst>
        </c:ser>
        <c:ser>
          <c:idx val="5"/>
          <c:order val="5"/>
          <c:tx>
            <c:strRef>
              <c:f>DK!$C$21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DK!$G$15:$Q$15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19-4419-B5AC-A458E8649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DK!$C$50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DK!$G$50:$Q$50</c:f>
              <c:numCache>
                <c:formatCode>0.00</c:formatCode>
                <c:ptCount val="11"/>
                <c:pt idx="0">
                  <c:v>1.022143</c:v>
                </c:pt>
                <c:pt idx="1">
                  <c:v>1.014008</c:v>
                </c:pt>
                <c:pt idx="2">
                  <c:v>1.7570060000000001</c:v>
                </c:pt>
                <c:pt idx="3">
                  <c:v>1.8671869999999999</c:v>
                </c:pt>
                <c:pt idx="4">
                  <c:v>1.764974</c:v>
                </c:pt>
                <c:pt idx="5">
                  <c:v>1.8080369999999999</c:v>
                </c:pt>
                <c:pt idx="6">
                  <c:v>1.782518</c:v>
                </c:pt>
                <c:pt idx="7">
                  <c:v>0.94136399999999998</c:v>
                </c:pt>
                <c:pt idx="8">
                  <c:v>0.96097900000000003</c:v>
                </c:pt>
                <c:pt idx="9">
                  <c:v>0.978209</c:v>
                </c:pt>
                <c:pt idx="10">
                  <c:v>0.90589600000000003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5B-4201-8D3C-C88E2CB700EE}"/>
            </c:ext>
          </c:extLst>
        </c:ser>
        <c:ser>
          <c:idx val="4"/>
          <c:order val="1"/>
          <c:tx>
            <c:strRef>
              <c:f>DK!$C$51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DK!$G$51:$Q$51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5B-4201-8D3C-C88E2CB700EE}"/>
            </c:ext>
          </c:extLst>
        </c:ser>
        <c:ser>
          <c:idx val="1"/>
          <c:order val="2"/>
          <c:tx>
            <c:strRef>
              <c:f>DK!$C$52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DK!$G$52:$Q$52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3.029E-3</c:v>
                </c:pt>
                <c:pt idx="3">
                  <c:v>1.6900000000000001E-3</c:v>
                </c:pt>
                <c:pt idx="4">
                  <c:v>1.2030000000000001E-3</c:v>
                </c:pt>
                <c:pt idx="5">
                  <c:v>6.8599999999999998E-4</c:v>
                </c:pt>
                <c:pt idx="6">
                  <c:v>6.6600000000000003E-4</c:v>
                </c:pt>
                <c:pt idx="7">
                  <c:v>8.4099999999999995E-4</c:v>
                </c:pt>
                <c:pt idx="8">
                  <c:v>1.1659999999999999E-3</c:v>
                </c:pt>
                <c:pt idx="9">
                  <c:v>1.299E-3</c:v>
                </c:pt>
                <c:pt idx="10">
                  <c:v>3.6200000000000002E-4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5B-4201-8D3C-C88E2CB700EE}"/>
            </c:ext>
          </c:extLst>
        </c:ser>
        <c:ser>
          <c:idx val="2"/>
          <c:order val="3"/>
          <c:tx>
            <c:strRef>
              <c:f>DK!$C$53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DK!$G$15:$Q$15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DK!$G$53:$Q$53</c:f>
              <c:numCache>
                <c:formatCode>0.00</c:formatCode>
                <c:ptCount val="11"/>
                <c:pt idx="0">
                  <c:v>0.22436700000000001</c:v>
                </c:pt>
                <c:pt idx="1">
                  <c:v>0.66852699999999998</c:v>
                </c:pt>
                <c:pt idx="2">
                  <c:v>0.48999900000000002</c:v>
                </c:pt>
                <c:pt idx="3">
                  <c:v>0.482157</c:v>
                </c:pt>
                <c:pt idx="4">
                  <c:v>0.82582100000000003</c:v>
                </c:pt>
                <c:pt idx="5">
                  <c:v>0.95027499999999998</c:v>
                </c:pt>
                <c:pt idx="6">
                  <c:v>1.288958</c:v>
                </c:pt>
                <c:pt idx="7">
                  <c:v>1.5561750000000001</c:v>
                </c:pt>
                <c:pt idx="8">
                  <c:v>1.558684</c:v>
                </c:pt>
                <c:pt idx="9">
                  <c:v>1.5674980000000001</c:v>
                </c:pt>
                <c:pt idx="10">
                  <c:v>1.226102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5B-4201-8D3C-C88E2CB700EE}"/>
            </c:ext>
          </c:extLst>
        </c:ser>
        <c:ser>
          <c:idx val="3"/>
          <c:order val="4"/>
          <c:tx>
            <c:strRef>
              <c:f>DK!$C$54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DK!$G$15:$Q$15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DK!$G$54:$Q$54</c:f>
              <c:numCache>
                <c:formatCode>0.00</c:formatCode>
                <c:ptCount val="11"/>
                <c:pt idx="0">
                  <c:v>0.114942</c:v>
                </c:pt>
                <c:pt idx="1">
                  <c:v>0.15010399999999999</c:v>
                </c:pt>
                <c:pt idx="2">
                  <c:v>0.215865</c:v>
                </c:pt>
                <c:pt idx="3">
                  <c:v>0.25284299999999998</c:v>
                </c:pt>
                <c:pt idx="4">
                  <c:v>0.18477299999999999</c:v>
                </c:pt>
                <c:pt idx="5">
                  <c:v>0.21348500000000001</c:v>
                </c:pt>
                <c:pt idx="6">
                  <c:v>0.180779</c:v>
                </c:pt>
                <c:pt idx="7">
                  <c:v>0.19761999999999999</c:v>
                </c:pt>
                <c:pt idx="8">
                  <c:v>0.13011400000000001</c:v>
                </c:pt>
                <c:pt idx="9">
                  <c:v>0.11067200000000001</c:v>
                </c:pt>
                <c:pt idx="10">
                  <c:v>0.119437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5B-4201-8D3C-C88E2CB70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country!$C$266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country!$G$244:$Q$244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country!$G$266:$Q$266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F8-4C89-9560-348C7CAEAFDC}"/>
            </c:ext>
          </c:extLst>
        </c:ser>
        <c:ser>
          <c:idx val="0"/>
          <c:order val="1"/>
          <c:tx>
            <c:strRef>
              <c:f>country!$C$245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country!$G$244:$Q$244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country!$G$245:$Q$245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F8-4C89-9560-348C7CAEAFDC}"/>
            </c:ext>
          </c:extLst>
        </c:ser>
        <c:ser>
          <c:idx val="2"/>
          <c:order val="2"/>
          <c:tx>
            <c:strRef>
              <c:f>country!$C$271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country!$G$244:$Q$244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country!$G$271:$Q$271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F8-4C89-9560-348C7CAEAFDC}"/>
            </c:ext>
          </c:extLst>
        </c:ser>
        <c:ser>
          <c:idx val="3"/>
          <c:order val="3"/>
          <c:tx>
            <c:strRef>
              <c:f>country!$C$272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country!$G$244:$Q$244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country!$G$272:$Q$272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F8-4C89-9560-348C7CAEAFDC}"/>
            </c:ext>
          </c:extLst>
        </c:ser>
        <c:ser>
          <c:idx val="4"/>
          <c:order val="4"/>
          <c:tx>
            <c:strRef>
              <c:f>country!$C$273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country!$G$244:$Q$244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F8-4C89-9560-348C7CAEAFDC}"/>
            </c:ext>
          </c:extLst>
        </c:ser>
        <c:ser>
          <c:idx val="5"/>
          <c:order val="5"/>
          <c:tx>
            <c:strRef>
              <c:f>country!$C$279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country!$G$244:$Q$244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country!$G$279:$Q$279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F8-4C89-9560-348C7CAEAFDC}"/>
            </c:ext>
          </c:extLst>
        </c:ser>
        <c:ser>
          <c:idx val="6"/>
          <c:order val="6"/>
          <c:tx>
            <c:strRef>
              <c:f>country!$C$286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country!$G$244:$Q$244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country!$G$286:$Q$286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F8-4C89-9560-348C7CAEAFDC}"/>
            </c:ext>
          </c:extLst>
        </c:ser>
        <c:ser>
          <c:idx val="7"/>
          <c:order val="7"/>
          <c:tx>
            <c:strRef>
              <c:f>country!$C$287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country!$G$244:$Q$244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country!$G$287:$Q$287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F8-4C89-9560-348C7CAEAFDC}"/>
            </c:ext>
          </c:extLst>
        </c:ser>
        <c:ser>
          <c:idx val="8"/>
          <c:order val="8"/>
          <c:tx>
            <c:strRef>
              <c:f>country!$C$288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country!$G$244:$Q$244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F8-4C89-9560-348C7CAEAFDC}"/>
            </c:ext>
          </c:extLst>
        </c:ser>
        <c:ser>
          <c:idx val="9"/>
          <c:order val="9"/>
          <c:tx>
            <c:strRef>
              <c:f>country!$C$291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country!$G$244:$Q$244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country!$G$291:$Q$291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0F8-4C89-9560-348C7CAEAFDC}"/>
            </c:ext>
          </c:extLst>
        </c:ser>
        <c:ser>
          <c:idx val="10"/>
          <c:order val="10"/>
          <c:tx>
            <c:strRef>
              <c:f>country!$C$292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country!$G$244:$Q$244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country!$G$292:$Q$292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F8-4C89-9560-348C7CAEA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DK!$C$84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DK!$G$84:$Q$84</c:f>
              <c:numCache>
                <c:formatCode>0.00</c:formatCode>
                <c:ptCount val="11"/>
                <c:pt idx="0">
                  <c:v>1.006966</c:v>
                </c:pt>
                <c:pt idx="1">
                  <c:v>0.99944199999999994</c:v>
                </c:pt>
                <c:pt idx="2">
                  <c:v>1.183451</c:v>
                </c:pt>
                <c:pt idx="3">
                  <c:v>1.2395929999999999</c:v>
                </c:pt>
                <c:pt idx="4">
                  <c:v>1.1885259999999997</c:v>
                </c:pt>
                <c:pt idx="5">
                  <c:v>1.188547</c:v>
                </c:pt>
                <c:pt idx="6">
                  <c:v>1.1516820000000001</c:v>
                </c:pt>
                <c:pt idx="7">
                  <c:v>0.48072999999999999</c:v>
                </c:pt>
                <c:pt idx="8">
                  <c:v>0.50348999999999999</c:v>
                </c:pt>
                <c:pt idx="9">
                  <c:v>0.53711600000000004</c:v>
                </c:pt>
                <c:pt idx="10">
                  <c:v>0.47528800000000004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7-4283-9D42-41E3AEBD820C}"/>
            </c:ext>
          </c:extLst>
        </c:ser>
        <c:ser>
          <c:idx val="2"/>
          <c:order val="1"/>
          <c:tx>
            <c:strRef>
              <c:f>DK!$C$88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DK!$G$88:$Q$88</c:f>
              <c:numCache>
                <c:formatCode>0.00</c:formatCode>
                <c:ptCount val="11"/>
                <c:pt idx="0">
                  <c:v>1.2933999999999999E-2</c:v>
                </c:pt>
                <c:pt idx="1">
                  <c:v>1.3270000000000001E-2</c:v>
                </c:pt>
                <c:pt idx="2">
                  <c:v>0.30889</c:v>
                </c:pt>
                <c:pt idx="3">
                  <c:v>0.30300700000000003</c:v>
                </c:pt>
                <c:pt idx="4">
                  <c:v>0.29778900000000003</c:v>
                </c:pt>
                <c:pt idx="5">
                  <c:v>0.33413300000000001</c:v>
                </c:pt>
                <c:pt idx="6">
                  <c:v>0.34739700000000001</c:v>
                </c:pt>
                <c:pt idx="7">
                  <c:v>0.29347999999999996</c:v>
                </c:pt>
                <c:pt idx="8">
                  <c:v>0.29352699999999998</c:v>
                </c:pt>
                <c:pt idx="9">
                  <c:v>0.28070000000000001</c:v>
                </c:pt>
                <c:pt idx="10">
                  <c:v>0.24560299999999999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7-4283-9D42-41E3AEBD820C}"/>
            </c:ext>
          </c:extLst>
        </c:ser>
        <c:ser>
          <c:idx val="3"/>
          <c:order val="2"/>
          <c:tx>
            <c:strRef>
              <c:f>DK!$C$89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3.1459999999999999E-3</c:v>
                </c:pt>
                <c:pt idx="3">
                  <c:v>1.4450000000000001E-3</c:v>
                </c:pt>
                <c:pt idx="4">
                  <c:v>5.6169999999999996E-3</c:v>
                </c:pt>
                <c:pt idx="5">
                  <c:v>2.7009999999999998E-3</c:v>
                </c:pt>
                <c:pt idx="6">
                  <c:v>2.6909999999999998E-3</c:v>
                </c:pt>
                <c:pt idx="7">
                  <c:v>2.6879999999999999E-3</c:v>
                </c:pt>
                <c:pt idx="8">
                  <c:v>2.823E-3</c:v>
                </c:pt>
                <c:pt idx="9">
                  <c:v>2.9060000000000002E-3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7-4283-9D42-41E3AEBD820C}"/>
            </c:ext>
          </c:extLst>
        </c:ser>
        <c:ser>
          <c:idx val="0"/>
          <c:order val="3"/>
          <c:tx>
            <c:strRef>
              <c:f>DK!$C$83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DK!$G$83:$Q$83</c:f>
              <c:numCache>
                <c:formatCode>0.00</c:formatCode>
                <c:ptCount val="11"/>
                <c:pt idx="0">
                  <c:v>2.5668E-2</c:v>
                </c:pt>
                <c:pt idx="1">
                  <c:v>3.5734000000000002E-2</c:v>
                </c:pt>
                <c:pt idx="2">
                  <c:v>6.5054000000000001E-2</c:v>
                </c:pt>
                <c:pt idx="3">
                  <c:v>7.4991000000000002E-2</c:v>
                </c:pt>
                <c:pt idx="4">
                  <c:v>5.3959E-2</c:v>
                </c:pt>
                <c:pt idx="5">
                  <c:v>6.6074999999999995E-2</c:v>
                </c:pt>
                <c:pt idx="6">
                  <c:v>7.2650999999999993E-2</c:v>
                </c:pt>
                <c:pt idx="7">
                  <c:v>6.4462000000000005E-2</c:v>
                </c:pt>
                <c:pt idx="8">
                  <c:v>4.6482000000000002E-2</c:v>
                </c:pt>
                <c:pt idx="9">
                  <c:v>4.7558000000000003E-2</c:v>
                </c:pt>
                <c:pt idx="10">
                  <c:v>5.4684999999999997E-2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7-4283-9D42-41E3AEBD820C}"/>
            </c:ext>
          </c:extLst>
        </c:ser>
        <c:ser>
          <c:idx val="5"/>
          <c:order val="4"/>
          <c:tx>
            <c:strRef>
              <c:f>DK!$C$91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DK!$G$91:$Q$91</c:f>
              <c:numCache>
                <c:formatCode>0.00</c:formatCode>
                <c:ptCount val="11"/>
                <c:pt idx="0">
                  <c:v>5.1558000000000007E-2</c:v>
                </c:pt>
                <c:pt idx="1">
                  <c:v>5.2149000000000001E-2</c:v>
                </c:pt>
                <c:pt idx="2">
                  <c:v>0.199988</c:v>
                </c:pt>
                <c:pt idx="3">
                  <c:v>0.23820799999999998</c:v>
                </c:pt>
                <c:pt idx="4">
                  <c:v>0.195581</c:v>
                </c:pt>
                <c:pt idx="5">
                  <c:v>0.22595799999999999</c:v>
                </c:pt>
                <c:pt idx="6">
                  <c:v>0.19955300000000001</c:v>
                </c:pt>
                <c:pt idx="7">
                  <c:v>0.19941400000000001</c:v>
                </c:pt>
                <c:pt idx="8">
                  <c:v>0.21172099999999999</c:v>
                </c:pt>
                <c:pt idx="9">
                  <c:v>0.245199</c:v>
                </c:pt>
                <c:pt idx="10">
                  <c:v>0.26178600000000002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7-4283-9D42-41E3AEBD820C}"/>
            </c:ext>
          </c:extLst>
        </c:ser>
        <c:ser>
          <c:idx val="6"/>
          <c:order val="5"/>
          <c:tx>
            <c:strRef>
              <c:f>DK!$C$92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DK!$G$92:$Q$92</c:f>
              <c:numCache>
                <c:formatCode>0.00</c:formatCode>
                <c:ptCount val="11"/>
                <c:pt idx="0">
                  <c:v>0.10952400000000001</c:v>
                </c:pt>
                <c:pt idx="1">
                  <c:v>0.39524099999999995</c:v>
                </c:pt>
                <c:pt idx="2">
                  <c:v>0.32345299999999999</c:v>
                </c:pt>
                <c:pt idx="3">
                  <c:v>0.33325199999999999</c:v>
                </c:pt>
                <c:pt idx="4">
                  <c:v>0.56113899999999994</c:v>
                </c:pt>
                <c:pt idx="5">
                  <c:v>0.69257000000000002</c:v>
                </c:pt>
                <c:pt idx="6">
                  <c:v>0.91421999999999992</c:v>
                </c:pt>
                <c:pt idx="7">
                  <c:v>1.043644</c:v>
                </c:pt>
                <c:pt idx="8">
                  <c:v>1.051706</c:v>
                </c:pt>
                <c:pt idx="9">
                  <c:v>1.067421</c:v>
                </c:pt>
                <c:pt idx="10">
                  <c:v>0.88721499999999998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7-4283-9D42-41E3AEBD820C}"/>
            </c:ext>
          </c:extLst>
        </c:ser>
        <c:ser>
          <c:idx val="4"/>
          <c:order val="6"/>
          <c:tx>
            <c:strRef>
              <c:f>DK!$C$90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DK!$G$82:$Q$82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DK!$G$90:$Q$90</c:f>
              <c:numCache>
                <c:formatCode>0.00</c:formatCode>
                <c:ptCount val="11"/>
                <c:pt idx="0">
                  <c:v>0.15101600000000001</c:v>
                </c:pt>
                <c:pt idx="1">
                  <c:v>0.33337699999999998</c:v>
                </c:pt>
                <c:pt idx="2">
                  <c:v>0.37722099999999997</c:v>
                </c:pt>
                <c:pt idx="3">
                  <c:v>0.40002300000000002</c:v>
                </c:pt>
                <c:pt idx="4">
                  <c:v>0.47242800000000001</c:v>
                </c:pt>
                <c:pt idx="5">
                  <c:v>0.45914100000000002</c:v>
                </c:pt>
                <c:pt idx="6">
                  <c:v>0.55529099999999998</c:v>
                </c:pt>
                <c:pt idx="7">
                  <c:v>0.60448800000000003</c:v>
                </c:pt>
                <c:pt idx="8">
                  <c:v>0.53594399999999998</c:v>
                </c:pt>
                <c:pt idx="9">
                  <c:v>0.47040199999999999</c:v>
                </c:pt>
                <c:pt idx="10">
                  <c:v>0.32468000000000002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7-4283-9D42-41E3AEBD820C}"/>
            </c:ext>
          </c:extLst>
        </c:ser>
        <c:ser>
          <c:idx val="7"/>
          <c:order val="7"/>
          <c:tx>
            <c:strRef>
              <c:f>DK!$C$98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DK!$G$82:$Q$82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DK!$G$98:$Q$98</c:f>
              <c:numCache>
                <c:formatCode>0.00</c:formatCode>
                <c:ptCount val="11"/>
                <c:pt idx="0">
                  <c:v>3.7859999999999999E-3</c:v>
                </c:pt>
                <c:pt idx="1">
                  <c:v>3.4259999999999998E-3</c:v>
                </c:pt>
                <c:pt idx="2">
                  <c:v>4.6959999999999997E-3</c:v>
                </c:pt>
                <c:pt idx="3">
                  <c:v>1.3358E-2</c:v>
                </c:pt>
                <c:pt idx="4">
                  <c:v>1.732E-3</c:v>
                </c:pt>
                <c:pt idx="5">
                  <c:v>3.3579999999999999E-3</c:v>
                </c:pt>
                <c:pt idx="6">
                  <c:v>9.4359999999999999E-3</c:v>
                </c:pt>
                <c:pt idx="7">
                  <c:v>7.0939999999999996E-3</c:v>
                </c:pt>
                <c:pt idx="8">
                  <c:v>5.2500000000000003E-3</c:v>
                </c:pt>
                <c:pt idx="9">
                  <c:v>6.3759999999999997E-3</c:v>
                </c:pt>
                <c:pt idx="10">
                  <c:v>2.5400000000000002E-3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7-4283-9D42-41E3AEBD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DK!$C$268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DK!$G$268:$Q$268</c:f>
              <c:numCache>
                <c:formatCode>0.00</c:formatCode>
                <c:ptCount val="11"/>
                <c:pt idx="0">
                  <c:v>0.17847199999999999</c:v>
                </c:pt>
                <c:pt idx="1">
                  <c:v>0.19667299999999999</c:v>
                </c:pt>
                <c:pt idx="2">
                  <c:v>0.19559499999999999</c:v>
                </c:pt>
                <c:pt idx="3">
                  <c:v>0.20513799999999999</c:v>
                </c:pt>
                <c:pt idx="4">
                  <c:v>0.19733200000000001</c:v>
                </c:pt>
                <c:pt idx="5">
                  <c:v>0.20317099999999999</c:v>
                </c:pt>
                <c:pt idx="6">
                  <c:v>0.196017</c:v>
                </c:pt>
                <c:pt idx="7">
                  <c:v>3.8391000000000002E-2</c:v>
                </c:pt>
                <c:pt idx="8">
                  <c:v>3.9877000000000003E-2</c:v>
                </c:pt>
                <c:pt idx="9">
                  <c:v>4.2181999999999997E-2</c:v>
                </c:pt>
                <c:pt idx="10">
                  <c:v>4.24E-2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7-4174-B01B-7A2725B9C1A1}"/>
            </c:ext>
          </c:extLst>
        </c:ser>
        <c:ser>
          <c:idx val="0"/>
          <c:order val="1"/>
          <c:tx>
            <c:strRef>
              <c:f>DK!$C$247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DK!$G$246:$Q$246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DK!$G$247:$Q$247</c:f>
              <c:numCache>
                <c:formatCode>0.00</c:formatCode>
                <c:ptCount val="11"/>
                <c:pt idx="0">
                  <c:v>0.37322999999999995</c:v>
                </c:pt>
                <c:pt idx="1">
                  <c:v>0.85246599999999995</c:v>
                </c:pt>
                <c:pt idx="2">
                  <c:v>0.73863699999999999</c:v>
                </c:pt>
                <c:pt idx="3">
                  <c:v>0.76750099999999999</c:v>
                </c:pt>
                <c:pt idx="4">
                  <c:v>1.04243</c:v>
                </c:pt>
                <c:pt idx="5">
                  <c:v>1.1952539999999998</c:v>
                </c:pt>
                <c:pt idx="6">
                  <c:v>1.5009549999999998</c:v>
                </c:pt>
                <c:pt idx="7">
                  <c:v>1.7848129999999998</c:v>
                </c:pt>
                <c:pt idx="8">
                  <c:v>1.7196579999999999</c:v>
                </c:pt>
                <c:pt idx="9">
                  <c:v>1.708623</c:v>
                </c:pt>
                <c:pt idx="10">
                  <c:v>1.375726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7-4174-B01B-7A2725B9C1A1}"/>
            </c:ext>
          </c:extLst>
        </c:ser>
        <c:ser>
          <c:idx val="2"/>
          <c:order val="2"/>
          <c:tx>
            <c:strRef>
              <c:f>DK!$C$273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C7-4174-B01B-7A2725B9C1A1}"/>
            </c:ext>
          </c:extLst>
        </c:ser>
        <c:ser>
          <c:idx val="3"/>
          <c:order val="3"/>
          <c:tx>
            <c:strRef>
              <c:f>DK!$C$274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C7-4174-B01B-7A2725B9C1A1}"/>
            </c:ext>
          </c:extLst>
        </c:ser>
        <c:ser>
          <c:idx val="4"/>
          <c:order val="4"/>
          <c:tx>
            <c:strRef>
              <c:f>DK!$C$275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DK!$G$246:$Q$246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DK!$G$275:$Q$275</c:f>
              <c:numCache>
                <c:formatCode>0.00</c:formatCode>
                <c:ptCount val="11"/>
                <c:pt idx="0">
                  <c:v>0.60287299999999999</c:v>
                </c:pt>
                <c:pt idx="1">
                  <c:v>0.58003899999999997</c:v>
                </c:pt>
                <c:pt idx="2">
                  <c:v>0.59541299999999997</c:v>
                </c:pt>
                <c:pt idx="3">
                  <c:v>0.69449899999999998</c:v>
                </c:pt>
                <c:pt idx="4">
                  <c:v>0.64440600000000003</c:v>
                </c:pt>
                <c:pt idx="5">
                  <c:v>0.61287199999999997</c:v>
                </c:pt>
                <c:pt idx="6">
                  <c:v>0.61262399999999995</c:v>
                </c:pt>
                <c:pt idx="7">
                  <c:v>0.11532199999999999</c:v>
                </c:pt>
                <c:pt idx="8">
                  <c:v>0.124712</c:v>
                </c:pt>
                <c:pt idx="9">
                  <c:v>0.140538</c:v>
                </c:pt>
                <c:pt idx="10">
                  <c:v>0.13872100000000001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C7-4174-B01B-7A2725B9C1A1}"/>
            </c:ext>
          </c:extLst>
        </c:ser>
        <c:ser>
          <c:idx val="5"/>
          <c:order val="5"/>
          <c:tx>
            <c:strRef>
              <c:f>DK!$C$281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DK!$G$246:$Q$246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DK!$G$281:$Q$281</c:f>
              <c:numCache>
                <c:formatCode>0.00</c:formatCode>
                <c:ptCount val="11"/>
                <c:pt idx="0">
                  <c:v>0.20687700000000001</c:v>
                </c:pt>
                <c:pt idx="1">
                  <c:v>0.203461</c:v>
                </c:pt>
                <c:pt idx="2">
                  <c:v>0.19326899999999997</c:v>
                </c:pt>
                <c:pt idx="3">
                  <c:v>0.19170999999999999</c:v>
                </c:pt>
                <c:pt idx="4">
                  <c:v>0.190496</c:v>
                </c:pt>
                <c:pt idx="5">
                  <c:v>0.18855100000000002</c:v>
                </c:pt>
                <c:pt idx="6">
                  <c:v>0.174038</c:v>
                </c:pt>
                <c:pt idx="7">
                  <c:v>0.17376599999999998</c:v>
                </c:pt>
                <c:pt idx="8">
                  <c:v>0.18523099999999998</c:v>
                </c:pt>
                <c:pt idx="9">
                  <c:v>0.17974300000000001</c:v>
                </c:pt>
                <c:pt idx="10">
                  <c:v>0.179645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C7-4174-B01B-7A2725B9C1A1}"/>
            </c:ext>
          </c:extLst>
        </c:ser>
        <c:ser>
          <c:idx val="6"/>
          <c:order val="6"/>
          <c:tx>
            <c:strRef>
              <c:f>DK!$C$288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C7-4174-B01B-7A2725B9C1A1}"/>
            </c:ext>
          </c:extLst>
        </c:ser>
        <c:ser>
          <c:idx val="7"/>
          <c:order val="7"/>
          <c:tx>
            <c:strRef>
              <c:f>DK!$C$289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C7-4174-B01B-7A2725B9C1A1}"/>
            </c:ext>
          </c:extLst>
        </c:ser>
        <c:ser>
          <c:idx val="8"/>
          <c:order val="8"/>
          <c:tx>
            <c:strRef>
              <c:f>DK!$C$290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DK!$G$246:$Q$246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DK!$G$290:$Q$290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0.73995599999999995</c:v>
                </c:pt>
                <c:pt idx="3">
                  <c:v>0.74333899999999997</c:v>
                </c:pt>
                <c:pt idx="4">
                  <c:v>0.70090399999999997</c:v>
                </c:pt>
                <c:pt idx="5">
                  <c:v>0.771949</c:v>
                </c:pt>
                <c:pt idx="6">
                  <c:v>0.768621</c:v>
                </c:pt>
                <c:pt idx="7">
                  <c:v>0.58286700000000002</c:v>
                </c:pt>
                <c:pt idx="8">
                  <c:v>0.58029900000000001</c:v>
                </c:pt>
                <c:pt idx="9">
                  <c:v>0.58529299999999995</c:v>
                </c:pt>
                <c:pt idx="10">
                  <c:v>0.51494300000000004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C7-4174-B01B-7A2725B9C1A1}"/>
            </c:ext>
          </c:extLst>
        </c:ser>
        <c:ser>
          <c:idx val="9"/>
          <c:order val="9"/>
          <c:tx>
            <c:strRef>
              <c:f>DK!$C$293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DK!$G$246:$Q$246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C7-4174-B01B-7A2725B9C1A1}"/>
            </c:ext>
          </c:extLst>
        </c:ser>
        <c:ser>
          <c:idx val="10"/>
          <c:order val="10"/>
          <c:tx>
            <c:strRef>
              <c:f>DK!$C$294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DK!$G$246:$Q$246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DK!$G$294:$Q$294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3.029E-3</c:v>
                </c:pt>
                <c:pt idx="3">
                  <c:v>1.6900000000000001E-3</c:v>
                </c:pt>
                <c:pt idx="4">
                  <c:v>1.2030000000000001E-3</c:v>
                </c:pt>
                <c:pt idx="5">
                  <c:v>6.8599999999999998E-4</c:v>
                </c:pt>
                <c:pt idx="6">
                  <c:v>6.6600000000000003E-4</c:v>
                </c:pt>
                <c:pt idx="7">
                  <c:v>8.4099999999999995E-4</c:v>
                </c:pt>
                <c:pt idx="8">
                  <c:v>1.1659999999999999E-3</c:v>
                </c:pt>
                <c:pt idx="9">
                  <c:v>1.299E-3</c:v>
                </c:pt>
                <c:pt idx="10">
                  <c:v>3.6200000000000002E-4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C7-4174-B01B-7A2725B9C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75B-4595-8A20-CBFE7FA19A2F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75B-4595-8A20-CBFE7FA19A2F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75B-4595-8A20-CBFE7FA19A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422-435E-A563-B553C33A485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422-435E-A563-B553C33A4854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75B-4595-8A20-CBFE7FA19A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75B-4595-8A20-CBFE7FA19A2F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75B-4595-8A20-CBFE7FA19A2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B75B-4595-8A20-CBFE7FA19A2F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B75B-4595-8A20-CBFE7FA19A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B75B-4595-8A20-CBFE7FA19A2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75B-4595-8A20-CBFE7FA19A2F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75B-4595-8A20-CBFE7FA19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(DK!$C$247,DK!$C$268,DK!$C$273:$C$275,DK!$C$274:$C$275,DK!$C$281,DK!$C$288:$C$290,DK!$C$293:$C$294)</c15:sqref>
                  </c15:fullRef>
                </c:ext>
              </c:extLst>
              <c:f>(DK!$C$247,DK!$C$268,DK!$C$273,DK!$C$274:$C$275,DK!$C$281,DK!$C$288:$C$290,DK!$C$293:$C$294)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(DK!$D$247,DK!$D$268,DK!$D$273:$D$275,DK!$D$274:$D$275,DK!$D$281,DK!$D$288:$D$290,DK!$D$293:$D$294)</c15:sqref>
                  </c15:fullRef>
                </c:ext>
              </c:extLst>
              <c:f>(DK!$D$247,DK!$D$268,DK!$D$273,DK!$D$274:$D$275,DK!$D$281,DK!$D$288:$D$290,DK!$D$293:$D$294)</c:f>
              <c:numCache>
                <c:formatCode>General</c:formatCode>
                <c:ptCount val="11"/>
                <c:pt idx="0">
                  <c:v>33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DK!$D$274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DK!$D$275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B75B-4595-8A20-CBFE7FA19A2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FF-47DA-B260-4C3E804D5A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FF-47DA-B260-4C3E804D5AE9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FF-47DA-B260-4C3E804D5A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FF-47DA-B260-4C3E804D5A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EFF-47DA-B260-4C3E804D5A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EFF-47DA-B260-4C3E804D5AE9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EFF-47DA-B260-4C3E804D5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EE!$C$16:$C$21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EE!$E$16:$E$21</c:f>
              <c:numCache>
                <c:formatCode>0%</c:formatCode>
                <c:ptCount val="6"/>
                <c:pt idx="0">
                  <c:v>6.8493150684931503E-2</c:v>
                </c:pt>
                <c:pt idx="1">
                  <c:v>0.24657534246575341</c:v>
                </c:pt>
                <c:pt idx="2">
                  <c:v>5.4794520547945202E-2</c:v>
                </c:pt>
                <c:pt idx="3">
                  <c:v>0.36986301369863012</c:v>
                </c:pt>
                <c:pt idx="4">
                  <c:v>0.26027397260273971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FF-47DA-B260-4C3E804D5AE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57-47F8-9A78-8FE4E6DF145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57-47F8-9A78-8FE4E6DF1458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57-47F8-9A78-8FE4E6DF1458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57-47F8-9A78-8FE4E6DF1458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B57-47F8-9A78-8FE4E6DF1458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57-47F8-9A78-8FE4E6DF1458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57-47F8-9A78-8FE4E6DF1458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57-47F8-9A78-8FE4E6DF1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EE!$C$50:$C$54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EE!$E$50:$E$54</c:f>
              <c:numCache>
                <c:formatCode>0%</c:formatCode>
                <c:ptCount val="5"/>
                <c:pt idx="0">
                  <c:v>0.17808219178082191</c:v>
                </c:pt>
                <c:pt idx="1">
                  <c:v>0</c:v>
                </c:pt>
                <c:pt idx="2">
                  <c:v>0.43835616438356162</c:v>
                </c:pt>
                <c:pt idx="3">
                  <c:v>0.12328767123287671</c:v>
                </c:pt>
                <c:pt idx="4">
                  <c:v>0.26027397260273971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57-47F8-9A78-8FE4E6DF145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FA-4B99-9871-0908976252E9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FA-4B99-9871-0908976252E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FA-4B99-9871-0908976252E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DFA-4B99-9871-0908976252E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DFA-4B99-9871-0908976252E9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DFA-4B99-9871-0908976252E9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DFA-4B99-9871-0908976252E9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DFA-4B99-9871-0908976252E9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DFA-4B99-9871-0908976252E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DFA-4B99-9871-090897625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(EE!$C$83:$C$84,EE!$C$88:$C$92,EE!$C$98)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(EE!$E$83:$E$84,EE!$E$88:$E$92,EE!$E$98)</c:f>
              <c:numCache>
                <c:formatCode>0%</c:formatCode>
                <c:ptCount val="8"/>
                <c:pt idx="0">
                  <c:v>0.15068493150684931</c:v>
                </c:pt>
                <c:pt idx="1">
                  <c:v>0.21917808219178081</c:v>
                </c:pt>
                <c:pt idx="2">
                  <c:v>1.3698630136986301E-2</c:v>
                </c:pt>
                <c:pt idx="3">
                  <c:v>1.3698630136986301E-2</c:v>
                </c:pt>
                <c:pt idx="4">
                  <c:v>0.17808219178082191</c:v>
                </c:pt>
                <c:pt idx="5">
                  <c:v>0.13698630136986301</c:v>
                </c:pt>
                <c:pt idx="6">
                  <c:v>0.26027397260273971</c:v>
                </c:pt>
                <c:pt idx="7">
                  <c:v>2.7397260273972601E-2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DFA-4B99-9871-0908976252E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EE!$C$16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EE!$G$16:$Q$16</c:f>
              <c:numCache>
                <c:formatCode>0.00</c:formatCode>
                <c:ptCount val="11"/>
                <c:pt idx="0">
                  <c:v>0.104561</c:v>
                </c:pt>
                <c:pt idx="1">
                  <c:v>9.1661000000000006E-2</c:v>
                </c:pt>
                <c:pt idx="2">
                  <c:v>9.6460000000000004E-2</c:v>
                </c:pt>
                <c:pt idx="3">
                  <c:v>9.3453999999999995E-2</c:v>
                </c:pt>
                <c:pt idx="4">
                  <c:v>6.7254999999999995E-2</c:v>
                </c:pt>
                <c:pt idx="5">
                  <c:v>5.5938000000000002E-2</c:v>
                </c:pt>
                <c:pt idx="6">
                  <c:v>5.3994E-2</c:v>
                </c:pt>
                <c:pt idx="7">
                  <c:v>5.2114000000000001E-2</c:v>
                </c:pt>
                <c:pt idx="8">
                  <c:v>3.7769999999999998E-2</c:v>
                </c:pt>
                <c:pt idx="9">
                  <c:v>4.2522999999999998E-2</c:v>
                </c:pt>
                <c:pt idx="10">
                  <c:v>4.1149999999999999E-2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0-40A2-821E-6E660F9D9080}"/>
            </c:ext>
          </c:extLst>
        </c:ser>
        <c:ser>
          <c:idx val="1"/>
          <c:order val="1"/>
          <c:tx>
            <c:strRef>
              <c:f>EE!$C$17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EE!$G$17:$Q$17</c:f>
              <c:numCache>
                <c:formatCode>0.00</c:formatCode>
                <c:ptCount val="11"/>
                <c:pt idx="0">
                  <c:v>1.4363000000000001E-2</c:v>
                </c:pt>
                <c:pt idx="1">
                  <c:v>4.2903999999999998E-2</c:v>
                </c:pt>
                <c:pt idx="2">
                  <c:v>3.9834000000000001E-2</c:v>
                </c:pt>
                <c:pt idx="3">
                  <c:v>8.2143999999999995E-2</c:v>
                </c:pt>
                <c:pt idx="4">
                  <c:v>0.101452</c:v>
                </c:pt>
                <c:pt idx="5">
                  <c:v>8.5861999999999994E-2</c:v>
                </c:pt>
                <c:pt idx="6">
                  <c:v>6.2417E-2</c:v>
                </c:pt>
                <c:pt idx="7">
                  <c:v>7.3756000000000002E-2</c:v>
                </c:pt>
                <c:pt idx="8">
                  <c:v>1.3087E-2</c:v>
                </c:pt>
                <c:pt idx="9">
                  <c:v>5.2282000000000002E-2</c:v>
                </c:pt>
                <c:pt idx="10">
                  <c:v>6.3433000000000003E-2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10-40A2-821E-6E660F9D9080}"/>
            </c:ext>
          </c:extLst>
        </c:ser>
        <c:ser>
          <c:idx val="2"/>
          <c:order val="2"/>
          <c:tx>
            <c:strRef>
              <c:f>EE!$C$18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EE!$G$15:$Q$15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EE!$G$18:$Q$18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1.5587E-2</c:v>
                </c:pt>
                <c:pt idx="3">
                  <c:v>1.3169999999999999E-2</c:v>
                </c:pt>
                <c:pt idx="4">
                  <c:v>1.3816999999999999E-2</c:v>
                </c:pt>
                <c:pt idx="5">
                  <c:v>1.3377999999999999E-2</c:v>
                </c:pt>
                <c:pt idx="6">
                  <c:v>1.6965999999999998E-2</c:v>
                </c:pt>
                <c:pt idx="7">
                  <c:v>8.6689999999999996E-3</c:v>
                </c:pt>
                <c:pt idx="8">
                  <c:v>1.333E-3</c:v>
                </c:pt>
                <c:pt idx="9">
                  <c:v>7.7999999999999999E-5</c:v>
                </c:pt>
                <c:pt idx="10">
                  <c:v>3.6900000000000002E-4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10-40A2-821E-6E660F9D9080}"/>
            </c:ext>
          </c:extLst>
        </c:ser>
        <c:ser>
          <c:idx val="3"/>
          <c:order val="3"/>
          <c:tx>
            <c:strRef>
              <c:f>EE!$C$19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EE!$G$19:$Q$19</c:f>
              <c:numCache>
                <c:formatCode>0.00</c:formatCode>
                <c:ptCount val="11"/>
                <c:pt idx="0">
                  <c:v>3.5769000000000002E-2</c:v>
                </c:pt>
                <c:pt idx="1">
                  <c:v>6.4330999999999999E-2</c:v>
                </c:pt>
                <c:pt idx="2">
                  <c:v>8.8473999999999997E-2</c:v>
                </c:pt>
                <c:pt idx="3">
                  <c:v>0.108849</c:v>
                </c:pt>
                <c:pt idx="4">
                  <c:v>0.12414799999999999</c:v>
                </c:pt>
                <c:pt idx="5">
                  <c:v>0.10959000000000001</c:v>
                </c:pt>
                <c:pt idx="6">
                  <c:v>0.105784</c:v>
                </c:pt>
                <c:pt idx="7">
                  <c:v>9.8688999999999999E-2</c:v>
                </c:pt>
                <c:pt idx="8">
                  <c:v>0.101963</c:v>
                </c:pt>
                <c:pt idx="9">
                  <c:v>0.112844</c:v>
                </c:pt>
                <c:pt idx="10">
                  <c:v>0.104744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10-40A2-821E-6E660F9D9080}"/>
            </c:ext>
          </c:extLst>
        </c:ser>
        <c:ser>
          <c:idx val="4"/>
          <c:order val="4"/>
          <c:tx>
            <c:strRef>
              <c:f>EE!$C$20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EE!$G$15:$Q$15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EE!$G$20:$Q$20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1.0801E-2</c:v>
                </c:pt>
                <c:pt idx="4">
                  <c:v>3.1050000000000001E-3</c:v>
                </c:pt>
                <c:pt idx="5">
                  <c:v>7.2223999999999997E-2</c:v>
                </c:pt>
                <c:pt idx="6">
                  <c:v>7.4597999999999998E-2</c:v>
                </c:pt>
                <c:pt idx="7">
                  <c:v>6.7546999999999996E-2</c:v>
                </c:pt>
                <c:pt idx="8">
                  <c:v>8.8109999999999994E-2</c:v>
                </c:pt>
                <c:pt idx="9">
                  <c:v>2.2123E-2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10-40A2-821E-6E660F9D9080}"/>
            </c:ext>
          </c:extLst>
        </c:ser>
        <c:ser>
          <c:idx val="5"/>
          <c:order val="5"/>
          <c:tx>
            <c:strRef>
              <c:f>EE!$C$21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C10-40A2-821E-6E660F9D9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EE!$C$50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EE!$G$50:$Q$50</c:f>
              <c:numCache>
                <c:formatCode>0.00</c:formatCode>
                <c:ptCount val="11"/>
                <c:pt idx="0">
                  <c:v>0.127667</c:v>
                </c:pt>
                <c:pt idx="1">
                  <c:v>0.112566</c:v>
                </c:pt>
                <c:pt idx="2">
                  <c:v>0.123061</c:v>
                </c:pt>
                <c:pt idx="3">
                  <c:v>0.11934</c:v>
                </c:pt>
                <c:pt idx="4">
                  <c:v>9.1309000000000001E-2</c:v>
                </c:pt>
                <c:pt idx="5">
                  <c:v>8.1169000000000005E-2</c:v>
                </c:pt>
                <c:pt idx="6">
                  <c:v>7.4645000000000003E-2</c:v>
                </c:pt>
                <c:pt idx="7">
                  <c:v>6.3445000000000001E-2</c:v>
                </c:pt>
                <c:pt idx="8">
                  <c:v>4.8127000000000003E-2</c:v>
                </c:pt>
                <c:pt idx="9">
                  <c:v>5.1816000000000001E-2</c:v>
                </c:pt>
                <c:pt idx="10">
                  <c:v>5.0106999999999999E-2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3DF-8190-EA7146045AD5}"/>
            </c:ext>
          </c:extLst>
        </c:ser>
        <c:ser>
          <c:idx val="4"/>
          <c:order val="1"/>
          <c:tx>
            <c:strRef>
              <c:f>EE!$C$51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EE!$G$51:$Q$51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6-43DF-8190-EA7146045AD5}"/>
            </c:ext>
          </c:extLst>
        </c:ser>
        <c:ser>
          <c:idx val="1"/>
          <c:order val="2"/>
          <c:tx>
            <c:strRef>
              <c:f>EE!$C$52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EE!$G$52:$Q$52</c:f>
              <c:numCache>
                <c:formatCode>0.00</c:formatCode>
                <c:ptCount val="11"/>
                <c:pt idx="0">
                  <c:v>1.4363000000000001E-2</c:v>
                </c:pt>
                <c:pt idx="1">
                  <c:v>5.4962999999999998E-2</c:v>
                </c:pt>
                <c:pt idx="2">
                  <c:v>5.9330000000000001E-2</c:v>
                </c:pt>
                <c:pt idx="3">
                  <c:v>0.103237</c:v>
                </c:pt>
                <c:pt idx="4">
                  <c:v>0.13673199999999999</c:v>
                </c:pt>
                <c:pt idx="5">
                  <c:v>0.11745899999999999</c:v>
                </c:pt>
                <c:pt idx="6">
                  <c:v>9.1976000000000002E-2</c:v>
                </c:pt>
                <c:pt idx="7">
                  <c:v>8.8662000000000005E-2</c:v>
                </c:pt>
                <c:pt idx="8">
                  <c:v>2.9229000000000002E-2</c:v>
                </c:pt>
                <c:pt idx="9">
                  <c:v>7.2762999999999994E-2</c:v>
                </c:pt>
                <c:pt idx="10">
                  <c:v>7.5646000000000005E-2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F6-43DF-8190-EA7146045AD5}"/>
            </c:ext>
          </c:extLst>
        </c:ser>
        <c:ser>
          <c:idx val="2"/>
          <c:order val="3"/>
          <c:tx>
            <c:strRef>
              <c:f>EE!$C$53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EE!$G$53:$Q$53</c:f>
              <c:numCache>
                <c:formatCode>0.00</c:formatCode>
                <c:ptCount val="11"/>
                <c:pt idx="0">
                  <c:v>1.2663000000000001E-2</c:v>
                </c:pt>
                <c:pt idx="1">
                  <c:v>3.1366999999999999E-2</c:v>
                </c:pt>
                <c:pt idx="2">
                  <c:v>5.7964000000000002E-2</c:v>
                </c:pt>
                <c:pt idx="3">
                  <c:v>7.5039999999999996E-2</c:v>
                </c:pt>
                <c:pt idx="4">
                  <c:v>7.8631000000000006E-2</c:v>
                </c:pt>
                <c:pt idx="5">
                  <c:v>6.6140000000000004E-2</c:v>
                </c:pt>
                <c:pt idx="6">
                  <c:v>7.2539999999999993E-2</c:v>
                </c:pt>
                <c:pt idx="7">
                  <c:v>8.1120999999999999E-2</c:v>
                </c:pt>
                <c:pt idx="8">
                  <c:v>7.6797000000000004E-2</c:v>
                </c:pt>
                <c:pt idx="9">
                  <c:v>8.3148E-2</c:v>
                </c:pt>
                <c:pt idx="10">
                  <c:v>8.3943000000000004E-2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F6-43DF-8190-EA7146045AD5}"/>
            </c:ext>
          </c:extLst>
        </c:ser>
        <c:ser>
          <c:idx val="3"/>
          <c:order val="4"/>
          <c:tx>
            <c:strRef>
              <c:f>EE!$C$54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EE!$G$15:$Q$15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EE!$G$54:$Q$54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1.0801E-2</c:v>
                </c:pt>
                <c:pt idx="4">
                  <c:v>3.1050000000000001E-3</c:v>
                </c:pt>
                <c:pt idx="5">
                  <c:v>7.2223999999999997E-2</c:v>
                </c:pt>
                <c:pt idx="6">
                  <c:v>7.4597999999999998E-2</c:v>
                </c:pt>
                <c:pt idx="7">
                  <c:v>6.7546999999999996E-2</c:v>
                </c:pt>
                <c:pt idx="8">
                  <c:v>8.8109999999999994E-2</c:v>
                </c:pt>
                <c:pt idx="9">
                  <c:v>2.2123E-2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F6-43DF-8190-EA7146045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EE!$C$84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EE!$G$84:$Q$84</c:f>
              <c:numCache>
                <c:formatCode>0.00</c:formatCode>
                <c:ptCount val="11"/>
                <c:pt idx="0">
                  <c:v>0.12235699999999999</c:v>
                </c:pt>
                <c:pt idx="1">
                  <c:v>0.10934300000000001</c:v>
                </c:pt>
                <c:pt idx="2">
                  <c:v>0.131768</c:v>
                </c:pt>
                <c:pt idx="3">
                  <c:v>0.128383</c:v>
                </c:pt>
                <c:pt idx="4">
                  <c:v>0.10008599999999999</c:v>
                </c:pt>
                <c:pt idx="5">
                  <c:v>8.8460999999999984E-2</c:v>
                </c:pt>
                <c:pt idx="6">
                  <c:v>8.6871999999999991E-2</c:v>
                </c:pt>
                <c:pt idx="7">
                  <c:v>7.7535000000000007E-2</c:v>
                </c:pt>
                <c:pt idx="8">
                  <c:v>5.3903E-2</c:v>
                </c:pt>
                <c:pt idx="9">
                  <c:v>4.5857999999999996E-2</c:v>
                </c:pt>
                <c:pt idx="10">
                  <c:v>4.4738999999999994E-2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7-4FF9-BC02-5F816D0B5A4B}"/>
            </c:ext>
          </c:extLst>
        </c:ser>
        <c:ser>
          <c:idx val="2"/>
          <c:order val="1"/>
          <c:tx>
            <c:strRef>
              <c:f>EE!$C$88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1.8699999999999999E-4</c:v>
                </c:pt>
                <c:pt idx="8">
                  <c:v>1.4418E-2</c:v>
                </c:pt>
                <c:pt idx="9">
                  <c:v>1.9028E-2</c:v>
                </c:pt>
                <c:pt idx="10">
                  <c:v>1.0017E-2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7-4FF9-BC02-5F816D0B5A4B}"/>
            </c:ext>
          </c:extLst>
        </c:ser>
        <c:ser>
          <c:idx val="3"/>
          <c:order val="2"/>
          <c:tx>
            <c:strRef>
              <c:f>EE!$C$89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EE!$G$89:$Q$89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2.5500000000000002E-4</c:v>
                </c:pt>
                <c:pt idx="5">
                  <c:v>2.6600000000000001E-4</c:v>
                </c:pt>
                <c:pt idx="6">
                  <c:v>2.5099999999999998E-4</c:v>
                </c:pt>
                <c:pt idx="7">
                  <c:v>2.9E-4</c:v>
                </c:pt>
                <c:pt idx="8">
                  <c:v>2.4000000000000001E-4</c:v>
                </c:pt>
                <c:pt idx="9">
                  <c:v>1.27E-4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27-4FF9-BC02-5F816D0B5A4B}"/>
            </c:ext>
          </c:extLst>
        </c:ser>
        <c:ser>
          <c:idx val="0"/>
          <c:order val="3"/>
          <c:tx>
            <c:strRef>
              <c:f>EE!$C$83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EE!$G$82:$Q$82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EE!$G$83:$Q$83</c:f>
              <c:numCache>
                <c:formatCode>0.00</c:formatCode>
                <c:ptCount val="11"/>
                <c:pt idx="0">
                  <c:v>1.4363000000000001E-2</c:v>
                </c:pt>
                <c:pt idx="1">
                  <c:v>3.2136999999999999E-2</c:v>
                </c:pt>
                <c:pt idx="2">
                  <c:v>3.9834000000000001E-2</c:v>
                </c:pt>
                <c:pt idx="3">
                  <c:v>5.3269999999999998E-2</c:v>
                </c:pt>
                <c:pt idx="4">
                  <c:v>7.9485E-2</c:v>
                </c:pt>
                <c:pt idx="5">
                  <c:v>0.12303699999999999</c:v>
                </c:pt>
                <c:pt idx="6">
                  <c:v>0.10516399999999999</c:v>
                </c:pt>
                <c:pt idx="7">
                  <c:v>8.6462999999999998E-2</c:v>
                </c:pt>
                <c:pt idx="8">
                  <c:v>5.7174000000000003E-2</c:v>
                </c:pt>
                <c:pt idx="9">
                  <c:v>4.4177000000000001E-2</c:v>
                </c:pt>
                <c:pt idx="10">
                  <c:v>3.9823999999999998E-2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27-4FF9-BC02-5F816D0B5A4B}"/>
            </c:ext>
          </c:extLst>
        </c:ser>
        <c:ser>
          <c:idx val="5"/>
          <c:order val="4"/>
          <c:tx>
            <c:strRef>
              <c:f>EE!$C$91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EE!$G$91:$Q$91</c:f>
              <c:numCache>
                <c:formatCode>0.00</c:formatCode>
                <c:ptCount val="11"/>
                <c:pt idx="0">
                  <c:v>1.042E-3</c:v>
                </c:pt>
                <c:pt idx="1">
                  <c:v>1.8270000000000001E-3</c:v>
                </c:pt>
                <c:pt idx="2">
                  <c:v>2.0579999999999999E-3</c:v>
                </c:pt>
                <c:pt idx="3">
                  <c:v>5.4000000000000003E-3</c:v>
                </c:pt>
                <c:pt idx="4">
                  <c:v>2.1069999999999999E-3</c:v>
                </c:pt>
                <c:pt idx="5">
                  <c:v>2.7989999999999998E-3</c:v>
                </c:pt>
                <c:pt idx="6">
                  <c:v>3.7989999999999999E-3</c:v>
                </c:pt>
                <c:pt idx="7">
                  <c:v>5.4429999999999999E-3</c:v>
                </c:pt>
                <c:pt idx="8">
                  <c:v>1.163E-3</c:v>
                </c:pt>
                <c:pt idx="9">
                  <c:v>1.3749999999999999E-3</c:v>
                </c:pt>
                <c:pt idx="10">
                  <c:v>1.7060000000000001E-3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27-4FF9-BC02-5F816D0B5A4B}"/>
            </c:ext>
          </c:extLst>
        </c:ser>
        <c:ser>
          <c:idx val="6"/>
          <c:order val="5"/>
          <c:tx>
            <c:strRef>
              <c:f>EE!$C$92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EE!$G$92:$Q$92</c:f>
              <c:numCache>
                <c:formatCode>0.00</c:formatCode>
                <c:ptCount val="11"/>
                <c:pt idx="0">
                  <c:v>1.2589000000000001E-2</c:v>
                </c:pt>
                <c:pt idx="1">
                  <c:v>4.1190000000000004E-2</c:v>
                </c:pt>
                <c:pt idx="2">
                  <c:v>5.8770999999999997E-2</c:v>
                </c:pt>
                <c:pt idx="3">
                  <c:v>8.2883000000000012E-2</c:v>
                </c:pt>
                <c:pt idx="4">
                  <c:v>9.6041000000000015E-2</c:v>
                </c:pt>
                <c:pt idx="5">
                  <c:v>8.1429999999999989E-2</c:v>
                </c:pt>
                <c:pt idx="6">
                  <c:v>8.1913E-2</c:v>
                </c:pt>
                <c:pt idx="7">
                  <c:v>8.3928000000000003E-2</c:v>
                </c:pt>
                <c:pt idx="8">
                  <c:v>7.9030000000000003E-2</c:v>
                </c:pt>
                <c:pt idx="9">
                  <c:v>8.5309999999999997E-2</c:v>
                </c:pt>
                <c:pt idx="10">
                  <c:v>8.3245000000000013E-2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27-4FF9-BC02-5F816D0B5A4B}"/>
            </c:ext>
          </c:extLst>
        </c:ser>
        <c:ser>
          <c:idx val="4"/>
          <c:order val="6"/>
          <c:tx>
            <c:strRef>
              <c:f>EE!$C$90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EE!$G$90:$Q$90</c:f>
              <c:numCache>
                <c:formatCode>0.00</c:formatCode>
                <c:ptCount val="11"/>
                <c:pt idx="0">
                  <c:v>4.3420000000000004E-3</c:v>
                </c:pt>
                <c:pt idx="1">
                  <c:v>1.4399E-2</c:v>
                </c:pt>
                <c:pt idx="2">
                  <c:v>7.9240000000000005E-3</c:v>
                </c:pt>
                <c:pt idx="3">
                  <c:v>3.8482000000000002E-2</c:v>
                </c:pt>
                <c:pt idx="4">
                  <c:v>3.1802999999999998E-2</c:v>
                </c:pt>
                <c:pt idx="5">
                  <c:v>4.0999000000000001E-2</c:v>
                </c:pt>
                <c:pt idx="6">
                  <c:v>3.576E-2</c:v>
                </c:pt>
                <c:pt idx="7">
                  <c:v>4.6928999999999998E-2</c:v>
                </c:pt>
                <c:pt idx="8">
                  <c:v>3.6334999999999999E-2</c:v>
                </c:pt>
                <c:pt idx="9">
                  <c:v>3.3974999999999998E-2</c:v>
                </c:pt>
                <c:pt idx="10">
                  <c:v>3.0165000000000001E-2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27-4FF9-BC02-5F816D0B5A4B}"/>
            </c:ext>
          </c:extLst>
        </c:ser>
        <c:ser>
          <c:idx val="7"/>
          <c:order val="7"/>
          <c:tx>
            <c:strRef>
              <c:f>EE!$C$98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EE!$G$82:$Q$82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27-4FF9-BC02-5F816D0B5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EE!$C$268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EE!$G$268:$Q$268</c:f>
              <c:numCache>
                <c:formatCode>0.00</c:formatCode>
                <c:ptCount val="11"/>
                <c:pt idx="0">
                  <c:v>9.1795000000000002E-2</c:v>
                </c:pt>
                <c:pt idx="1">
                  <c:v>8.7520999999999988E-2</c:v>
                </c:pt>
                <c:pt idx="2">
                  <c:v>9.1365000000000002E-2</c:v>
                </c:pt>
                <c:pt idx="3">
                  <c:v>9.1332999999999998E-2</c:v>
                </c:pt>
                <c:pt idx="4">
                  <c:v>6.6999000000000003E-2</c:v>
                </c:pt>
                <c:pt idx="5">
                  <c:v>5.5316999999999998E-2</c:v>
                </c:pt>
                <c:pt idx="6">
                  <c:v>5.3338000000000003E-2</c:v>
                </c:pt>
                <c:pt idx="7">
                  <c:v>5.3085E-2</c:v>
                </c:pt>
                <c:pt idx="8">
                  <c:v>3.4372E-2</c:v>
                </c:pt>
                <c:pt idx="9">
                  <c:v>3.9306000000000001E-2</c:v>
                </c:pt>
                <c:pt idx="10">
                  <c:v>3.6989000000000001E-2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E-49E8-A0E5-248C06391340}"/>
            </c:ext>
          </c:extLst>
        </c:ser>
        <c:ser>
          <c:idx val="0"/>
          <c:order val="1"/>
          <c:tx>
            <c:strRef>
              <c:f>EE!$C$247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EE!$G$247:$Q$247</c:f>
              <c:numCache>
                <c:formatCode>0.00</c:formatCode>
                <c:ptCount val="11"/>
                <c:pt idx="0">
                  <c:v>1.3994000000000001E-2</c:v>
                </c:pt>
                <c:pt idx="1">
                  <c:v>4.3368000000000004E-2</c:v>
                </c:pt>
                <c:pt idx="2">
                  <c:v>7.7330999999999997E-2</c:v>
                </c:pt>
                <c:pt idx="3">
                  <c:v>0.132351</c:v>
                </c:pt>
                <c:pt idx="4">
                  <c:v>0.12625700000000001</c:v>
                </c:pt>
                <c:pt idx="5">
                  <c:v>0.16143099999999999</c:v>
                </c:pt>
                <c:pt idx="6">
                  <c:v>0.16584000000000002</c:v>
                </c:pt>
                <c:pt idx="7">
                  <c:v>0.157637</c:v>
                </c:pt>
                <c:pt idx="8">
                  <c:v>0.18083399999999997</c:v>
                </c:pt>
                <c:pt idx="9">
                  <c:v>0.124501</c:v>
                </c:pt>
                <c:pt idx="10">
                  <c:v>9.4478999999999994E-2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E-49E8-A0E5-248C06391340}"/>
            </c:ext>
          </c:extLst>
        </c:ser>
        <c:ser>
          <c:idx val="2"/>
          <c:order val="2"/>
          <c:tx>
            <c:strRef>
              <c:f>EE!$C$273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EE!$G$273:$Q$273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E-49E8-A0E5-248C06391340}"/>
            </c:ext>
          </c:extLst>
        </c:ser>
        <c:ser>
          <c:idx val="3"/>
          <c:order val="3"/>
          <c:tx>
            <c:strRef>
              <c:f>EE!$C$274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1.3849999999999999E-3</c:v>
                </c:pt>
                <c:pt idx="5">
                  <c:v>4.5529999999999998E-3</c:v>
                </c:pt>
                <c:pt idx="6">
                  <c:v>6.0700000000000001E-4</c:v>
                </c:pt>
                <c:pt idx="7">
                  <c:v>6.5600000000000001E-4</c:v>
                </c:pt>
                <c:pt idx="8">
                  <c:v>7.6999999999999996E-4</c:v>
                </c:pt>
                <c:pt idx="9">
                  <c:v>1.1689999999999999E-3</c:v>
                </c:pt>
                <c:pt idx="10">
                  <c:v>1.4660000000000001E-3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0E-49E8-A0E5-248C06391340}"/>
            </c:ext>
          </c:extLst>
        </c:ser>
        <c:ser>
          <c:idx val="4"/>
          <c:order val="4"/>
          <c:tx>
            <c:strRef>
              <c:f>EE!$C$275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EE!$G$275:$Q$275</c:f>
              <c:numCache>
                <c:formatCode>0.00</c:formatCode>
                <c:ptCount val="11"/>
                <c:pt idx="0">
                  <c:v>4.9919999999999999E-3</c:v>
                </c:pt>
                <c:pt idx="1">
                  <c:v>3.9189999999999997E-3</c:v>
                </c:pt>
                <c:pt idx="2">
                  <c:v>9.1470000000000006E-3</c:v>
                </c:pt>
                <c:pt idx="3">
                  <c:v>9.1959999999999993E-3</c:v>
                </c:pt>
                <c:pt idx="4">
                  <c:v>8.6499999999999997E-3</c:v>
                </c:pt>
                <c:pt idx="5">
                  <c:v>8.9429999999999996E-3</c:v>
                </c:pt>
                <c:pt idx="6">
                  <c:v>8.1440000000000002E-3</c:v>
                </c:pt>
                <c:pt idx="7">
                  <c:v>7.3730000000000002E-3</c:v>
                </c:pt>
                <c:pt idx="8">
                  <c:v>9.587E-3</c:v>
                </c:pt>
                <c:pt idx="9">
                  <c:v>8.1239999999999993E-3</c:v>
                </c:pt>
                <c:pt idx="10">
                  <c:v>7.4910000000000003E-3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0E-49E8-A0E5-248C06391340}"/>
            </c:ext>
          </c:extLst>
        </c:ser>
        <c:ser>
          <c:idx val="5"/>
          <c:order val="5"/>
          <c:tx>
            <c:strRef>
              <c:f>EE!$C$281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EE!$G$246:$Q$246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EE!$G$281:$Q$281</c:f>
              <c:numCache>
                <c:formatCode>0.00</c:formatCode>
                <c:ptCount val="11"/>
                <c:pt idx="0">
                  <c:v>1.1724E-2</c:v>
                </c:pt>
                <c:pt idx="1">
                  <c:v>3.8909999999999999E-3</c:v>
                </c:pt>
                <c:pt idx="2">
                  <c:v>5.1000000000000004E-3</c:v>
                </c:pt>
                <c:pt idx="3">
                  <c:v>2.4220000000000001E-3</c:v>
                </c:pt>
                <c:pt idx="4">
                  <c:v>2.3479999999999998E-3</c:v>
                </c:pt>
                <c:pt idx="5">
                  <c:v>3.4020000000000001E-3</c:v>
                </c:pt>
                <c:pt idx="6">
                  <c:v>4.4039999999999999E-3</c:v>
                </c:pt>
                <c:pt idx="7">
                  <c:v>4.359E-3</c:v>
                </c:pt>
                <c:pt idx="8">
                  <c:v>3.6129999999999999E-3</c:v>
                </c:pt>
                <c:pt idx="9">
                  <c:v>4.4770000000000001E-3</c:v>
                </c:pt>
                <c:pt idx="10">
                  <c:v>6.7060000000000002E-3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0E-49E8-A0E5-248C06391340}"/>
            </c:ext>
          </c:extLst>
        </c:ser>
        <c:ser>
          <c:idx val="6"/>
          <c:order val="6"/>
          <c:tx>
            <c:strRef>
              <c:f>EE!$C$288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EE!$G$246:$Q$246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0E-49E8-A0E5-248C06391340}"/>
            </c:ext>
          </c:extLst>
        </c:ser>
        <c:ser>
          <c:idx val="7"/>
          <c:order val="7"/>
          <c:tx>
            <c:strRef>
              <c:f>EE!$C$289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EE!$G$246:$Q$246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4.1399999999999998E-4</c:v>
                </c:pt>
                <c:pt idx="8">
                  <c:v>2.5000000000000001E-5</c:v>
                </c:pt>
                <c:pt idx="9">
                  <c:v>4.1060000000000003E-3</c:v>
                </c:pt>
                <c:pt idx="10">
                  <c:v>2.1738E-2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0E-49E8-A0E5-248C06391340}"/>
            </c:ext>
          </c:extLst>
        </c:ser>
        <c:ser>
          <c:idx val="8"/>
          <c:order val="8"/>
          <c:tx>
            <c:strRef>
              <c:f>EE!$C$290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EE!$G$246:$Q$246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EE!$G$290:$Q$290</c:f>
              <c:numCache>
                <c:formatCode>0.00</c:formatCode>
                <c:ptCount val="11"/>
                <c:pt idx="0">
                  <c:v>3.1426999999999997E-2</c:v>
                </c:pt>
                <c:pt idx="1">
                  <c:v>4.8259000000000003E-2</c:v>
                </c:pt>
                <c:pt idx="2">
                  <c:v>5.6624000000000001E-2</c:v>
                </c:pt>
                <c:pt idx="3">
                  <c:v>6.9218000000000002E-2</c:v>
                </c:pt>
                <c:pt idx="4">
                  <c:v>9.1995999999999994E-2</c:v>
                </c:pt>
                <c:pt idx="5">
                  <c:v>9.3197000000000002E-2</c:v>
                </c:pt>
                <c:pt idx="6">
                  <c:v>7.2877000000000011E-2</c:v>
                </c:pt>
                <c:pt idx="7">
                  <c:v>6.1886000000000004E-2</c:v>
                </c:pt>
                <c:pt idx="8">
                  <c:v>1.2990999999999999E-2</c:v>
                </c:pt>
                <c:pt idx="9">
                  <c:v>2.5356E-2</c:v>
                </c:pt>
                <c:pt idx="10">
                  <c:v>4.0113999999999997E-2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0E-49E8-A0E5-248C06391340}"/>
            </c:ext>
          </c:extLst>
        </c:ser>
        <c:ser>
          <c:idx val="9"/>
          <c:order val="9"/>
          <c:tx>
            <c:strRef>
              <c:f>EE!$C$293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EE!$G$246:$Q$246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1.0120000000000001E-3</c:v>
                </c:pt>
                <c:pt idx="7">
                  <c:v>1.4758E-2</c:v>
                </c:pt>
                <c:pt idx="8">
                  <c:v>0</c:v>
                </c:pt>
                <c:pt idx="9">
                  <c:v>2.2606000000000001E-2</c:v>
                </c:pt>
                <c:pt idx="10">
                  <c:v>7.1299999999999998E-4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0E-49E8-A0E5-248C06391340}"/>
            </c:ext>
          </c:extLst>
        </c:ser>
        <c:ser>
          <c:idx val="10"/>
          <c:order val="10"/>
          <c:tx>
            <c:strRef>
              <c:f>EE!$C$294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EE!$G$246:$Q$246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EE!$G$294:$Q$294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7.1000000000000005E-5</c:v>
                </c:pt>
                <c:pt idx="9">
                  <c:v>2.05E-4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0E-49E8-A0E5-248C0639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1BF-4950-B9BB-1D858F158266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1BF-4950-B9BB-1D858F158266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1BF-4950-B9BB-1D858F1582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548-49C1-AD62-75DBB3B4CB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548-49C1-AD62-75DBB3B4CBCC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1BF-4950-B9BB-1D858F15826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CA10-4392-968F-CAE468250DFE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CA10-4392-968F-CAE468250DFE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CA10-4392-968F-CAE468250DFE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CA10-4392-968F-CAE468250DFE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CA10-4392-968F-CAE468250DF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1BF-4950-B9BB-1D858F158266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1BF-4950-B9BB-1D858F158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(country!$C$245,country!$C$266,country!$C$271:$C$273,country!$C$272:$C$273,country!$C$279,country!$C$286:$C$288,country!$C$291:$C$292)</c15:sqref>
                  </c15:fullRef>
                </c:ext>
              </c:extLst>
              <c:f>(country!$C$245,country!$C$266,country!$C$271,country!$C$272:$C$273,country!$C$279,country!$C$286:$C$288,country!$C$291:$C$292)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(country!$D$245,country!$D$266,country!$D$271:$D$273,country!$D$272:$D$273,country!$D$279,country!$D$286:$D$288,country!$D$291:$D$292)</c15:sqref>
                  </c15:fullRef>
                </c:ext>
              </c:extLst>
              <c:f>(country!$D$245,country!$D$266,country!$D$271,country!$D$272:$D$273,country!$D$279,country!$D$286:$D$288,country!$D$291:$D$292)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country!$D$272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country!$D$273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0-C1BF-4950-B9BB-1D858F15826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FF-4172-92DB-D28415A41A78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FF-4172-92DB-D28415A41A78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EFF-4172-92DB-D28415A41A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79A-4DC7-8517-9746ED02B6B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79A-4DC7-8517-9746ED02B6B4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EFF-4172-92DB-D28415A41A7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EFF-4172-92DB-D28415A41A78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EFF-4172-92DB-D28415A41A78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EFF-4172-92DB-D28415A41A78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EFF-4172-92DB-D28415A41A7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EFF-4172-92DB-D28415A41A7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EFF-4172-92DB-D28415A41A78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EFF-4172-92DB-D28415A41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(EE!$C$247,EE!$C$268,EE!$C$273:$C$275,EE!$C$274:$C$275,EE!$C$281,EE!$C$288:$C$290,EE!$C$293:$C$294)</c15:sqref>
                  </c15:fullRef>
                </c:ext>
              </c:extLst>
              <c:f>(EE!$C$247,EE!$C$268,EE!$C$273,EE!$C$274:$C$275,EE!$C$281,EE!$C$288:$C$290,EE!$C$293:$C$294)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(EE!$D$247,EE!$D$268,EE!$D$273:$D$275,EE!$D$274:$D$275,EE!$D$281,EE!$D$288:$D$290,EE!$D$293:$D$294)</c15:sqref>
                  </c15:fullRef>
                </c:ext>
              </c:extLst>
              <c:f>(EE!$D$247,EE!$D$268,EE!$D$273,EE!$D$274:$D$275,EE!$D$281,EE!$D$288:$D$290,EE!$D$293:$D$294)</c:f>
              <c:numCache>
                <c:formatCode>General</c:formatCode>
                <c:ptCount val="11"/>
                <c:pt idx="0">
                  <c:v>39</c:v>
                </c:pt>
                <c:pt idx="1">
                  <c:v>9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9</c:v>
                </c:pt>
                <c:pt idx="9">
                  <c:v>3</c:v>
                </c:pt>
                <c:pt idx="1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EE!$D$274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EE!$D$275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7EFF-4172-92DB-D28415A41A7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EF-4004-90A6-D0FE6FB207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EF-4004-90A6-D0FE6FB2077E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EF-4004-90A6-D0FE6FB207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1EF-4004-90A6-D0FE6FB2077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1EF-4004-90A6-D0FE6FB2077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1EF-4004-90A6-D0FE6FB2077E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1EF-4004-90A6-D0FE6FB20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FI!$C$16:$C$21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FI!$E$16:$E$21</c:f>
              <c:numCache>
                <c:formatCode>0%</c:formatCode>
                <c:ptCount val="6"/>
                <c:pt idx="0">
                  <c:v>0.28767123287671231</c:v>
                </c:pt>
                <c:pt idx="1">
                  <c:v>6.8493150684931503E-2</c:v>
                </c:pt>
                <c:pt idx="2">
                  <c:v>2.7397260273972601E-2</c:v>
                </c:pt>
                <c:pt idx="3">
                  <c:v>0.35616438356164382</c:v>
                </c:pt>
                <c:pt idx="4">
                  <c:v>0.26027397260273971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EF-4004-90A6-D0FE6FB2077E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87-47D2-8451-809ADFB8099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87-47D2-8451-809ADFB8099C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87-47D2-8451-809ADFB8099C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187-47D2-8451-809ADFB8099C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187-47D2-8451-809ADFB8099C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187-47D2-8451-809ADFB8099C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187-47D2-8451-809ADFB8099C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187-47D2-8451-809ADFB80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FI!$C$50:$C$54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FI!$E$50:$E$54</c:f>
              <c:numCache>
                <c:formatCode>0%</c:formatCode>
                <c:ptCount val="5"/>
                <c:pt idx="0">
                  <c:v>0.32876712328767121</c:v>
                </c:pt>
                <c:pt idx="1">
                  <c:v>0</c:v>
                </c:pt>
                <c:pt idx="2">
                  <c:v>0.32876712328767121</c:v>
                </c:pt>
                <c:pt idx="3">
                  <c:v>8.2191780821917804E-2</c:v>
                </c:pt>
                <c:pt idx="4">
                  <c:v>0.26027397260273971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87-47D2-8451-809ADFB8099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93-4B75-A628-8B4E8861923A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93-4B75-A628-8B4E8861923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93-4B75-A628-8B4E8861923A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B93-4B75-A628-8B4E8861923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B93-4B75-A628-8B4E8861923A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B93-4B75-A628-8B4E8861923A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B93-4B75-A628-8B4E8861923A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B93-4B75-A628-8B4E8861923A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B93-4B75-A628-8B4E8861923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9B93-4B75-A628-8B4E88619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(FI!$C$83:$C$84,FI!$C$88:$C$92,FI!$C$98)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(FI!$E$83:$E$84,FI!$E$88:$E$92,FI!$E$98)</c:f>
              <c:numCache>
                <c:formatCode>0%</c:formatCode>
                <c:ptCount val="8"/>
                <c:pt idx="0">
                  <c:v>9.5890410958904104E-2</c:v>
                </c:pt>
                <c:pt idx="1">
                  <c:v>0.31506849315068491</c:v>
                </c:pt>
                <c:pt idx="2">
                  <c:v>1.3698630136986301E-2</c:v>
                </c:pt>
                <c:pt idx="3">
                  <c:v>1.3698630136986301E-2</c:v>
                </c:pt>
                <c:pt idx="4">
                  <c:v>8.2191780821917804E-2</c:v>
                </c:pt>
                <c:pt idx="5">
                  <c:v>9.5890410958904104E-2</c:v>
                </c:pt>
                <c:pt idx="6">
                  <c:v>0.35616438356164382</c:v>
                </c:pt>
                <c:pt idx="7">
                  <c:v>2.7397260273972601E-2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93-4B75-A628-8B4E8861923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FI!$G$16:$Q$16</c:f>
              <c:numCache>
                <c:formatCode>0.00</c:formatCode>
                <c:ptCount val="11"/>
                <c:pt idx="0">
                  <c:v>1.827563</c:v>
                </c:pt>
                <c:pt idx="1">
                  <c:v>1.5881799999999999</c:v>
                </c:pt>
                <c:pt idx="2">
                  <c:v>1.6158410000000001</c:v>
                </c:pt>
                <c:pt idx="3">
                  <c:v>2.0205470000000001</c:v>
                </c:pt>
                <c:pt idx="4">
                  <c:v>2.0883609999999999</c:v>
                </c:pt>
                <c:pt idx="5">
                  <c:v>2.0596570000000001</c:v>
                </c:pt>
                <c:pt idx="6">
                  <c:v>2.1730160000000001</c:v>
                </c:pt>
                <c:pt idx="7">
                  <c:v>2.1915149999999999</c:v>
                </c:pt>
                <c:pt idx="8">
                  <c:v>2.2761849999999999</c:v>
                </c:pt>
                <c:pt idx="9">
                  <c:v>2.3251200000000001</c:v>
                </c:pt>
                <c:pt idx="10">
                  <c:v>2.2264179999999998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5-4615-8CF6-0C7A4CA75E68}"/>
            </c:ext>
          </c:extLst>
        </c:ser>
        <c:ser>
          <c:idx val="1"/>
          <c:order val="1"/>
          <c:tx>
            <c:strRef>
              <c:f>FI!$C$17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FI!$G$17:$Q$17</c:f>
              <c:numCache>
                <c:formatCode>0.00</c:formatCode>
                <c:ptCount val="11"/>
                <c:pt idx="0">
                  <c:v>3.2272000000000002E-2</c:v>
                </c:pt>
                <c:pt idx="1">
                  <c:v>2.8192999999999999E-2</c:v>
                </c:pt>
                <c:pt idx="2">
                  <c:v>1.9573E-2</c:v>
                </c:pt>
                <c:pt idx="3">
                  <c:v>6.4522999999999997E-2</c:v>
                </c:pt>
                <c:pt idx="4">
                  <c:v>3.3600999999999999E-2</c:v>
                </c:pt>
                <c:pt idx="5">
                  <c:v>2.8618000000000001E-2</c:v>
                </c:pt>
                <c:pt idx="6">
                  <c:v>2.0778000000000001E-2</c:v>
                </c:pt>
                <c:pt idx="7">
                  <c:v>2.1198000000000002E-2</c:v>
                </c:pt>
                <c:pt idx="8">
                  <c:v>2.1165E-2</c:v>
                </c:pt>
                <c:pt idx="9">
                  <c:v>3.9171999999999998E-2</c:v>
                </c:pt>
                <c:pt idx="10">
                  <c:v>2.9527999999999999E-2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5-4615-8CF6-0C7A4CA75E68}"/>
            </c:ext>
          </c:extLst>
        </c:ser>
        <c:ser>
          <c:idx val="2"/>
          <c:order val="2"/>
          <c:tx>
            <c:strRef>
              <c:f>FI!$C$18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FI!$G$15:$Q$15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FI!$G$18:$Q$18</c:f>
              <c:numCache>
                <c:formatCode>0.00</c:formatCode>
                <c:ptCount val="11"/>
                <c:pt idx="0">
                  <c:v>1.8730000000000001E-3</c:v>
                </c:pt>
                <c:pt idx="1">
                  <c:v>2.8500000000000001E-2</c:v>
                </c:pt>
                <c:pt idx="2">
                  <c:v>0</c:v>
                </c:pt>
                <c:pt idx="3">
                  <c:v>2.6570000000000001E-3</c:v>
                </c:pt>
                <c:pt idx="4">
                  <c:v>0</c:v>
                </c:pt>
                <c:pt idx="5">
                  <c:v>0</c:v>
                </c:pt>
                <c:pt idx="6">
                  <c:v>8.7604000000000001E-2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35-4615-8CF6-0C7A4CA75E68}"/>
            </c:ext>
          </c:extLst>
        </c:ser>
        <c:ser>
          <c:idx val="3"/>
          <c:order val="3"/>
          <c:tx>
            <c:strRef>
              <c:f>FI!$C$19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FI!$G$19:$Q$19</c:f>
              <c:numCache>
                <c:formatCode>0.00</c:formatCode>
                <c:ptCount val="11"/>
                <c:pt idx="0">
                  <c:v>5.2026000000000003E-2</c:v>
                </c:pt>
                <c:pt idx="1">
                  <c:v>7.3290999999999995E-2</c:v>
                </c:pt>
                <c:pt idx="2">
                  <c:v>6.5772999999999998E-2</c:v>
                </c:pt>
                <c:pt idx="3">
                  <c:v>0.32017899999999999</c:v>
                </c:pt>
                <c:pt idx="4">
                  <c:v>0.31193900000000002</c:v>
                </c:pt>
                <c:pt idx="5">
                  <c:v>0.293512</c:v>
                </c:pt>
                <c:pt idx="6">
                  <c:v>0.35508099999999998</c:v>
                </c:pt>
                <c:pt idx="7">
                  <c:v>0.43004599999999998</c:v>
                </c:pt>
                <c:pt idx="8">
                  <c:v>0.476352</c:v>
                </c:pt>
                <c:pt idx="9">
                  <c:v>0.58352899999999996</c:v>
                </c:pt>
                <c:pt idx="10">
                  <c:v>0.57697200000000004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35-4615-8CF6-0C7A4CA75E68}"/>
            </c:ext>
          </c:extLst>
        </c:ser>
        <c:ser>
          <c:idx val="4"/>
          <c:order val="4"/>
          <c:tx>
            <c:strRef>
              <c:f>FI!$C$20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FI!$G$15:$Q$15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FI!$G$20:$Q$20</c:f>
              <c:numCache>
                <c:formatCode>0.00</c:formatCode>
                <c:ptCount val="11"/>
                <c:pt idx="0">
                  <c:v>0.255243</c:v>
                </c:pt>
                <c:pt idx="1">
                  <c:v>0.31423800000000002</c:v>
                </c:pt>
                <c:pt idx="2">
                  <c:v>0.36152200000000001</c:v>
                </c:pt>
                <c:pt idx="3">
                  <c:v>0.35271400000000003</c:v>
                </c:pt>
                <c:pt idx="4">
                  <c:v>0.300483</c:v>
                </c:pt>
                <c:pt idx="5">
                  <c:v>0.29297699999999999</c:v>
                </c:pt>
                <c:pt idx="6">
                  <c:v>0.26218900000000001</c:v>
                </c:pt>
                <c:pt idx="7">
                  <c:v>0.28509600000000002</c:v>
                </c:pt>
                <c:pt idx="8">
                  <c:v>0.19735900000000001</c:v>
                </c:pt>
                <c:pt idx="9">
                  <c:v>0.20715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35-4615-8CF6-0C7A4CA75E68}"/>
            </c:ext>
          </c:extLst>
        </c:ser>
        <c:ser>
          <c:idx val="5"/>
          <c:order val="5"/>
          <c:tx>
            <c:strRef>
              <c:f>FI!$C$21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FI!$G$21:$Q$21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35-4615-8CF6-0C7A4CA75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FI!$G$50:$Q$50</c:f>
              <c:numCache>
                <c:formatCode>0.00</c:formatCode>
                <c:ptCount val="11"/>
                <c:pt idx="0">
                  <c:v>1.827563</c:v>
                </c:pt>
                <c:pt idx="1">
                  <c:v>1.5881799999999999</c:v>
                </c:pt>
                <c:pt idx="2">
                  <c:v>1.6158410000000001</c:v>
                </c:pt>
                <c:pt idx="3">
                  <c:v>2.2516259999999999</c:v>
                </c:pt>
                <c:pt idx="4">
                  <c:v>2.282451</c:v>
                </c:pt>
                <c:pt idx="5">
                  <c:v>2.224599</c:v>
                </c:pt>
                <c:pt idx="6">
                  <c:v>2.3237749999999999</c:v>
                </c:pt>
                <c:pt idx="7">
                  <c:v>2.3766129999999999</c:v>
                </c:pt>
                <c:pt idx="8">
                  <c:v>2.4784809999999999</c:v>
                </c:pt>
                <c:pt idx="9">
                  <c:v>2.5661529999999999</c:v>
                </c:pt>
                <c:pt idx="10">
                  <c:v>2.4994999999999998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6-43AC-9D00-B6CD42498185}"/>
            </c:ext>
          </c:extLst>
        </c:ser>
        <c:ser>
          <c:idx val="4"/>
          <c:order val="1"/>
          <c:tx>
            <c:strRef>
              <c:f>FI!$C$51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FI!$G$51:$Q$51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6-43AC-9D00-B6CD42498185}"/>
            </c:ext>
          </c:extLst>
        </c:ser>
        <c:ser>
          <c:idx val="1"/>
          <c:order val="2"/>
          <c:tx>
            <c:strRef>
              <c:f>FI!$C$52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FI!$G$52:$Q$52</c:f>
              <c:numCache>
                <c:formatCode>0.00</c:formatCode>
                <c:ptCount val="11"/>
                <c:pt idx="0">
                  <c:v>7.4370000000000006E-2</c:v>
                </c:pt>
                <c:pt idx="1">
                  <c:v>0.111461</c:v>
                </c:pt>
                <c:pt idx="2">
                  <c:v>6.9527000000000005E-2</c:v>
                </c:pt>
                <c:pt idx="3">
                  <c:v>0.13656599999999999</c:v>
                </c:pt>
                <c:pt idx="4">
                  <c:v>8.1236000000000003E-2</c:v>
                </c:pt>
                <c:pt idx="5">
                  <c:v>7.6645000000000005E-2</c:v>
                </c:pt>
                <c:pt idx="6">
                  <c:v>0.21656600000000001</c:v>
                </c:pt>
                <c:pt idx="7">
                  <c:v>7.6415999999999998E-2</c:v>
                </c:pt>
                <c:pt idx="8">
                  <c:v>0.12034499999999999</c:v>
                </c:pt>
                <c:pt idx="9">
                  <c:v>0.114842</c:v>
                </c:pt>
                <c:pt idx="10">
                  <c:v>9.0635999999999994E-2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6-43AC-9D00-B6CD42498185}"/>
            </c:ext>
          </c:extLst>
        </c:ser>
        <c:ser>
          <c:idx val="2"/>
          <c:order val="3"/>
          <c:tx>
            <c:strRef>
              <c:f>FI!$C$53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FI!$G$53:$Q$53</c:f>
              <c:numCache>
                <c:formatCode>0.00</c:formatCode>
                <c:ptCount val="11"/>
                <c:pt idx="0">
                  <c:v>1.1801000000000001E-2</c:v>
                </c:pt>
                <c:pt idx="1">
                  <c:v>1.8523000000000001E-2</c:v>
                </c:pt>
                <c:pt idx="2">
                  <c:v>1.5819E-2</c:v>
                </c:pt>
                <c:pt idx="3">
                  <c:v>1.9713999999999999E-2</c:v>
                </c:pt>
                <c:pt idx="4">
                  <c:v>7.0213999999999999E-2</c:v>
                </c:pt>
                <c:pt idx="5">
                  <c:v>8.0543000000000003E-2</c:v>
                </c:pt>
                <c:pt idx="6">
                  <c:v>9.6138000000000001E-2</c:v>
                </c:pt>
                <c:pt idx="7">
                  <c:v>0.18973000000000001</c:v>
                </c:pt>
                <c:pt idx="8">
                  <c:v>0.174876</c:v>
                </c:pt>
                <c:pt idx="9">
                  <c:v>0.26682600000000001</c:v>
                </c:pt>
                <c:pt idx="10">
                  <c:v>0.242782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06-43AC-9D00-B6CD42498185}"/>
            </c:ext>
          </c:extLst>
        </c:ser>
        <c:ser>
          <c:idx val="3"/>
          <c:order val="4"/>
          <c:tx>
            <c:strRef>
              <c:f>FI!$C$54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FI!$G$15:$Q$15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FI!$G$54:$Q$54</c:f>
              <c:numCache>
                <c:formatCode>0.00</c:formatCode>
                <c:ptCount val="11"/>
                <c:pt idx="0">
                  <c:v>0.255243</c:v>
                </c:pt>
                <c:pt idx="1">
                  <c:v>0.31423800000000002</c:v>
                </c:pt>
                <c:pt idx="2">
                  <c:v>0.36152200000000001</c:v>
                </c:pt>
                <c:pt idx="3">
                  <c:v>0.35271400000000003</c:v>
                </c:pt>
                <c:pt idx="4">
                  <c:v>0.300483</c:v>
                </c:pt>
                <c:pt idx="5">
                  <c:v>0.29297699999999999</c:v>
                </c:pt>
                <c:pt idx="6">
                  <c:v>0.26218900000000001</c:v>
                </c:pt>
                <c:pt idx="7">
                  <c:v>0.28509600000000002</c:v>
                </c:pt>
                <c:pt idx="8">
                  <c:v>0.19735900000000001</c:v>
                </c:pt>
                <c:pt idx="9">
                  <c:v>0.20715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06-43AC-9D00-B6CD42498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FI!$C$84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FI!$G$84:$Q$84</c:f>
              <c:numCache>
                <c:formatCode>0.00</c:formatCode>
                <c:ptCount val="11"/>
                <c:pt idx="0">
                  <c:v>1.5289120000000003</c:v>
                </c:pt>
                <c:pt idx="1">
                  <c:v>1.3448319999999998</c:v>
                </c:pt>
                <c:pt idx="2">
                  <c:v>1.3480810000000001</c:v>
                </c:pt>
                <c:pt idx="3">
                  <c:v>1.7790219999999999</c:v>
                </c:pt>
                <c:pt idx="4">
                  <c:v>1.726394</c:v>
                </c:pt>
                <c:pt idx="5">
                  <c:v>1.6729149999999999</c:v>
                </c:pt>
                <c:pt idx="6">
                  <c:v>1.7066160000000001</c:v>
                </c:pt>
                <c:pt idx="7">
                  <c:v>1.568848</c:v>
                </c:pt>
                <c:pt idx="8">
                  <c:v>1.6494169999999999</c:v>
                </c:pt>
                <c:pt idx="9">
                  <c:v>1.750175</c:v>
                </c:pt>
                <c:pt idx="10">
                  <c:v>1.6706890000000001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C-44CA-AF54-FFF7E6C916A4}"/>
            </c:ext>
          </c:extLst>
        </c:ser>
        <c:ser>
          <c:idx val="2"/>
          <c:order val="1"/>
          <c:tx>
            <c:strRef>
              <c:f>FI!$C$88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FI!$G$88:$Q$88</c:f>
              <c:numCache>
                <c:formatCode>0.00</c:formatCode>
                <c:ptCount val="11"/>
                <c:pt idx="0">
                  <c:v>1.2880000000000001E-3</c:v>
                </c:pt>
                <c:pt idx="1">
                  <c:v>9.19E-4</c:v>
                </c:pt>
                <c:pt idx="2">
                  <c:v>2.0609999999999999E-3</c:v>
                </c:pt>
                <c:pt idx="3">
                  <c:v>1.217E-3</c:v>
                </c:pt>
                <c:pt idx="4">
                  <c:v>1.41E-3</c:v>
                </c:pt>
                <c:pt idx="5">
                  <c:v>1.5560000000000001E-3</c:v>
                </c:pt>
                <c:pt idx="6">
                  <c:v>1.183E-3</c:v>
                </c:pt>
                <c:pt idx="7">
                  <c:v>1.3190000000000001E-3</c:v>
                </c:pt>
                <c:pt idx="8">
                  <c:v>1.5319999999999999E-3</c:v>
                </c:pt>
                <c:pt idx="9">
                  <c:v>4.2499999999999998E-4</c:v>
                </c:pt>
                <c:pt idx="10">
                  <c:v>8.7500000000000002E-4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C-44CA-AF54-FFF7E6C916A4}"/>
            </c:ext>
          </c:extLst>
        </c:ser>
        <c:ser>
          <c:idx val="3"/>
          <c:order val="2"/>
          <c:tx>
            <c:strRef>
              <c:f>FI!$C$89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FI!$G$89:$Q$89</c:f>
              <c:numCache>
                <c:formatCode>0.00</c:formatCode>
                <c:ptCount val="11"/>
                <c:pt idx="0">
                  <c:v>1.3134E-2</c:v>
                </c:pt>
                <c:pt idx="1">
                  <c:v>1.5956000000000001E-2</c:v>
                </c:pt>
                <c:pt idx="2">
                  <c:v>1.7905000000000001E-2</c:v>
                </c:pt>
                <c:pt idx="3">
                  <c:v>2.1434999999999999E-2</c:v>
                </c:pt>
                <c:pt idx="4">
                  <c:v>1.6816999999999999E-2</c:v>
                </c:pt>
                <c:pt idx="5">
                  <c:v>1.5864E-2</c:v>
                </c:pt>
                <c:pt idx="6">
                  <c:v>1.5748999999999999E-2</c:v>
                </c:pt>
                <c:pt idx="7">
                  <c:v>2.2041999999999999E-2</c:v>
                </c:pt>
                <c:pt idx="8">
                  <c:v>1.5134999999999999E-2</c:v>
                </c:pt>
                <c:pt idx="9">
                  <c:v>3.5104000000000003E-2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7C-44CA-AF54-FFF7E6C916A4}"/>
            </c:ext>
          </c:extLst>
        </c:ser>
        <c:ser>
          <c:idx val="0"/>
          <c:order val="3"/>
          <c:tx>
            <c:strRef>
              <c:f>FI!$C$83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FI!$G$82:$Q$82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FI!$G$83:$Q$83</c:f>
              <c:numCache>
                <c:formatCode>0.00</c:formatCode>
                <c:ptCount val="11"/>
                <c:pt idx="0">
                  <c:v>0.16545399999999999</c:v>
                </c:pt>
                <c:pt idx="1">
                  <c:v>0.22146399999999999</c:v>
                </c:pt>
                <c:pt idx="2">
                  <c:v>0.25309799999999999</c:v>
                </c:pt>
                <c:pt idx="3">
                  <c:v>0.25170900000000002</c:v>
                </c:pt>
                <c:pt idx="4">
                  <c:v>0.21845500000000001</c:v>
                </c:pt>
                <c:pt idx="5">
                  <c:v>0.198379</c:v>
                </c:pt>
                <c:pt idx="6">
                  <c:v>0.19036800000000001</c:v>
                </c:pt>
                <c:pt idx="7">
                  <c:v>0.196654</c:v>
                </c:pt>
                <c:pt idx="8">
                  <c:v>0.12623500000000001</c:v>
                </c:pt>
                <c:pt idx="9">
                  <c:v>0.15064</c:v>
                </c:pt>
                <c:pt idx="10">
                  <c:v>2.8653000000000001E-2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7C-44CA-AF54-FFF7E6C916A4}"/>
            </c:ext>
          </c:extLst>
        </c:ser>
        <c:ser>
          <c:idx val="5"/>
          <c:order val="4"/>
          <c:tx>
            <c:strRef>
              <c:f>FI!$C$91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FI!$G$91:$Q$91</c:f>
              <c:numCache>
                <c:formatCode>0.00</c:formatCode>
                <c:ptCount val="11"/>
                <c:pt idx="0">
                  <c:v>5.9313999999999999E-2</c:v>
                </c:pt>
                <c:pt idx="1">
                  <c:v>4.5227999999999997E-2</c:v>
                </c:pt>
                <c:pt idx="2">
                  <c:v>7.2478000000000001E-2</c:v>
                </c:pt>
                <c:pt idx="3">
                  <c:v>9.5079999999999998E-2</c:v>
                </c:pt>
                <c:pt idx="4">
                  <c:v>5.0979999999999998E-2</c:v>
                </c:pt>
                <c:pt idx="5">
                  <c:v>4.6679999999999999E-2</c:v>
                </c:pt>
                <c:pt idx="6">
                  <c:v>8.9645000000000002E-2</c:v>
                </c:pt>
                <c:pt idx="7">
                  <c:v>5.6248999999999993E-2</c:v>
                </c:pt>
                <c:pt idx="8">
                  <c:v>3.8002000000000001E-2</c:v>
                </c:pt>
                <c:pt idx="9">
                  <c:v>4.4429999999999997E-2</c:v>
                </c:pt>
                <c:pt idx="10">
                  <c:v>1.8370000000000001E-2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7C-44CA-AF54-FFF7E6C916A4}"/>
            </c:ext>
          </c:extLst>
        </c:ser>
        <c:ser>
          <c:idx val="6"/>
          <c:order val="5"/>
          <c:tx>
            <c:strRef>
              <c:f>FI!$C$92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FI!$G$92:$Q$92</c:f>
              <c:numCache>
                <c:formatCode>0.00</c:formatCode>
                <c:ptCount val="11"/>
                <c:pt idx="0">
                  <c:v>5.0366000000000008E-2</c:v>
                </c:pt>
                <c:pt idx="1">
                  <c:v>0.11118299999999999</c:v>
                </c:pt>
                <c:pt idx="2">
                  <c:v>6.1498999999999998E-2</c:v>
                </c:pt>
                <c:pt idx="3">
                  <c:v>0.101773</c:v>
                </c:pt>
                <c:pt idx="4">
                  <c:v>0.11366199999999997</c:v>
                </c:pt>
                <c:pt idx="5">
                  <c:v>0.145289</c:v>
                </c:pt>
                <c:pt idx="6">
                  <c:v>0.162775</c:v>
                </c:pt>
                <c:pt idx="7">
                  <c:v>0.24839999999999998</c:v>
                </c:pt>
                <c:pt idx="8">
                  <c:v>0.24340900000000001</c:v>
                </c:pt>
                <c:pt idx="9">
                  <c:v>0.31148700000000001</c:v>
                </c:pt>
                <c:pt idx="10">
                  <c:v>0.256913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7C-44CA-AF54-FFF7E6C916A4}"/>
            </c:ext>
          </c:extLst>
        </c:ser>
        <c:ser>
          <c:idx val="4"/>
          <c:order val="6"/>
          <c:tx>
            <c:strRef>
              <c:f>FI!$C$90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FI!$G$90:$Q$90</c:f>
              <c:numCache>
                <c:formatCode>0.00</c:formatCode>
                <c:ptCount val="11"/>
                <c:pt idx="0">
                  <c:v>0.35050900000000001</c:v>
                </c:pt>
                <c:pt idx="1">
                  <c:v>0.29281999999999997</c:v>
                </c:pt>
                <c:pt idx="2">
                  <c:v>0.307587</c:v>
                </c:pt>
                <c:pt idx="3">
                  <c:v>0.51038400000000006</c:v>
                </c:pt>
                <c:pt idx="4">
                  <c:v>0.60666600000000004</c:v>
                </c:pt>
                <c:pt idx="5">
                  <c:v>0.59408099999999997</c:v>
                </c:pt>
                <c:pt idx="6">
                  <c:v>0.73233199999999998</c:v>
                </c:pt>
                <c:pt idx="7">
                  <c:v>0.83434299999999995</c:v>
                </c:pt>
                <c:pt idx="8">
                  <c:v>0.8973310000000001</c:v>
                </c:pt>
                <c:pt idx="9">
                  <c:v>0.86270999999999998</c:v>
                </c:pt>
                <c:pt idx="10">
                  <c:v>0.8574179999999999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7C-44CA-AF54-FFF7E6C916A4}"/>
            </c:ext>
          </c:extLst>
        </c:ser>
        <c:ser>
          <c:idx val="7"/>
          <c:order val="7"/>
          <c:tx>
            <c:strRef>
              <c:f>FI!$C$98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FI!$G$82:$Q$82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FI!$G$98:$Q$98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7C-44CA-AF54-FFF7E6C91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FI!$C$268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FI!$G$268:$Q$268</c:f>
              <c:numCache>
                <c:formatCode>0.00</c:formatCode>
                <c:ptCount val="11"/>
                <c:pt idx="0">
                  <c:v>0.195303</c:v>
                </c:pt>
                <c:pt idx="1">
                  <c:v>0.160968</c:v>
                </c:pt>
                <c:pt idx="2">
                  <c:v>0.14061999999999999</c:v>
                </c:pt>
                <c:pt idx="3">
                  <c:v>0.14083599999999999</c:v>
                </c:pt>
                <c:pt idx="4">
                  <c:v>0.16814499999999999</c:v>
                </c:pt>
                <c:pt idx="5">
                  <c:v>0.18829200000000001</c:v>
                </c:pt>
                <c:pt idx="6">
                  <c:v>0.193605</c:v>
                </c:pt>
                <c:pt idx="7">
                  <c:v>0.16204200000000002</c:v>
                </c:pt>
                <c:pt idx="8">
                  <c:v>0.15779199999999999</c:v>
                </c:pt>
                <c:pt idx="9">
                  <c:v>0.15065200000000001</c:v>
                </c:pt>
                <c:pt idx="10">
                  <c:v>0.176038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C-4EE4-BF4F-BB507DC9ACC1}"/>
            </c:ext>
          </c:extLst>
        </c:ser>
        <c:ser>
          <c:idx val="0"/>
          <c:order val="1"/>
          <c:tx>
            <c:strRef>
              <c:f>FI!$C$247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FI!$G$247:$Q$247</c:f>
              <c:numCache>
                <c:formatCode>0.00</c:formatCode>
                <c:ptCount val="11"/>
                <c:pt idx="0">
                  <c:v>0.30914200000000003</c:v>
                </c:pt>
                <c:pt idx="1">
                  <c:v>0.41602899999999998</c:v>
                </c:pt>
                <c:pt idx="2">
                  <c:v>0.434166</c:v>
                </c:pt>
                <c:pt idx="3">
                  <c:v>0.68671300000000002</c:v>
                </c:pt>
                <c:pt idx="4">
                  <c:v>0.62326500000000007</c:v>
                </c:pt>
                <c:pt idx="5">
                  <c:v>0.59706199999999998</c:v>
                </c:pt>
                <c:pt idx="6">
                  <c:v>0.7152710000000001</c:v>
                </c:pt>
                <c:pt idx="7">
                  <c:v>0.7253679999999999</c:v>
                </c:pt>
                <c:pt idx="8">
                  <c:v>0.66354999999999997</c:v>
                </c:pt>
                <c:pt idx="9">
                  <c:v>0.79175100000000009</c:v>
                </c:pt>
                <c:pt idx="10">
                  <c:v>0.57298199999999999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C-4EE4-BF4F-BB507DC9ACC1}"/>
            </c:ext>
          </c:extLst>
        </c:ser>
        <c:ser>
          <c:idx val="2"/>
          <c:order val="2"/>
          <c:tx>
            <c:strRef>
              <c:f>FI!$C$273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FI!$G$273:$Q$273</c:f>
              <c:numCache>
                <c:formatCode>0.00</c:formatCode>
                <c:ptCount val="11"/>
                <c:pt idx="0">
                  <c:v>0.15336900000000001</c:v>
                </c:pt>
                <c:pt idx="1">
                  <c:v>0.12825600000000001</c:v>
                </c:pt>
                <c:pt idx="2">
                  <c:v>0.122854</c:v>
                </c:pt>
                <c:pt idx="3">
                  <c:v>0.101079</c:v>
                </c:pt>
                <c:pt idx="4">
                  <c:v>9.4407000000000005E-2</c:v>
                </c:pt>
                <c:pt idx="5">
                  <c:v>0.12188</c:v>
                </c:pt>
                <c:pt idx="6">
                  <c:v>0.12621199999999999</c:v>
                </c:pt>
                <c:pt idx="7">
                  <c:v>0.101621</c:v>
                </c:pt>
                <c:pt idx="8">
                  <c:v>9.9340999999999999E-2</c:v>
                </c:pt>
                <c:pt idx="9">
                  <c:v>0.113223</c:v>
                </c:pt>
                <c:pt idx="10">
                  <c:v>0.10826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6C-4EE4-BF4F-BB507DC9ACC1}"/>
            </c:ext>
          </c:extLst>
        </c:ser>
        <c:ser>
          <c:idx val="3"/>
          <c:order val="3"/>
          <c:tx>
            <c:strRef>
              <c:f>FI!$C$274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6C-4EE4-BF4F-BB507DC9ACC1}"/>
            </c:ext>
          </c:extLst>
        </c:ser>
        <c:ser>
          <c:idx val="4"/>
          <c:order val="4"/>
          <c:tx>
            <c:strRef>
              <c:f>FI!$C$275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FI!$G$275:$Q$275</c:f>
              <c:numCache>
                <c:formatCode>0.00</c:formatCode>
                <c:ptCount val="11"/>
                <c:pt idx="0">
                  <c:v>9.3950999999999993E-2</c:v>
                </c:pt>
                <c:pt idx="1">
                  <c:v>6.7355999999999999E-2</c:v>
                </c:pt>
                <c:pt idx="2">
                  <c:v>7.1889000000000008E-2</c:v>
                </c:pt>
                <c:pt idx="3">
                  <c:v>8.4498999999999991E-2</c:v>
                </c:pt>
                <c:pt idx="4">
                  <c:v>0.17615400000000001</c:v>
                </c:pt>
                <c:pt idx="5">
                  <c:v>0.21551699999999999</c:v>
                </c:pt>
                <c:pt idx="6">
                  <c:v>0.27718999999999999</c:v>
                </c:pt>
                <c:pt idx="7">
                  <c:v>0.27762399999999998</c:v>
                </c:pt>
                <c:pt idx="8">
                  <c:v>0.30540400000000001</c:v>
                </c:pt>
                <c:pt idx="9">
                  <c:v>0.280968</c:v>
                </c:pt>
                <c:pt idx="10">
                  <c:v>0.28154899999999999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6C-4EE4-BF4F-BB507DC9ACC1}"/>
            </c:ext>
          </c:extLst>
        </c:ser>
        <c:ser>
          <c:idx val="5"/>
          <c:order val="5"/>
          <c:tx>
            <c:strRef>
              <c:f>FI!$C$281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FI!$G$281:$Q$281</c:f>
              <c:numCache>
                <c:formatCode>0.00</c:formatCode>
                <c:ptCount val="11"/>
                <c:pt idx="0">
                  <c:v>0.56664800000000004</c:v>
                </c:pt>
                <c:pt idx="1">
                  <c:v>0.52977699999999994</c:v>
                </c:pt>
                <c:pt idx="2">
                  <c:v>0.52105500000000005</c:v>
                </c:pt>
                <c:pt idx="3">
                  <c:v>0.96897</c:v>
                </c:pt>
                <c:pt idx="4">
                  <c:v>0.93683399999999994</c:v>
                </c:pt>
                <c:pt idx="5">
                  <c:v>0.88286200000000004</c:v>
                </c:pt>
                <c:pt idx="6">
                  <c:v>0.84737200000000001</c:v>
                </c:pt>
                <c:pt idx="7">
                  <c:v>0.87435700000000005</c:v>
                </c:pt>
                <c:pt idx="8">
                  <c:v>0.93537800000000004</c:v>
                </c:pt>
                <c:pt idx="9">
                  <c:v>1.0303660000000001</c:v>
                </c:pt>
                <c:pt idx="10">
                  <c:v>0.90386999999999995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6C-4EE4-BF4F-BB507DC9ACC1}"/>
            </c:ext>
          </c:extLst>
        </c:ser>
        <c:ser>
          <c:idx val="6"/>
          <c:order val="6"/>
          <c:tx>
            <c:strRef>
              <c:f>FI!$C$288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FI!$G$246:$Q$246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FI!$G$288:$Q$288</c:f>
              <c:numCache>
                <c:formatCode>0.00</c:formatCode>
                <c:ptCount val="11"/>
                <c:pt idx="0">
                  <c:v>9.4810000000000005E-2</c:v>
                </c:pt>
                <c:pt idx="1">
                  <c:v>8.6409E-2</c:v>
                </c:pt>
                <c:pt idx="2">
                  <c:v>9.3368999999999994E-2</c:v>
                </c:pt>
                <c:pt idx="3">
                  <c:v>6.5404000000000004E-2</c:v>
                </c:pt>
                <c:pt idx="4">
                  <c:v>6.7599999999999993E-2</c:v>
                </c:pt>
                <c:pt idx="5">
                  <c:v>7.4361999999999998E-2</c:v>
                </c:pt>
                <c:pt idx="6">
                  <c:v>7.8737000000000001E-2</c:v>
                </c:pt>
                <c:pt idx="7">
                  <c:v>6.6212999999999994E-2</c:v>
                </c:pt>
                <c:pt idx="8">
                  <c:v>7.1498999999999993E-2</c:v>
                </c:pt>
                <c:pt idx="9">
                  <c:v>6.9753999999999997E-2</c:v>
                </c:pt>
                <c:pt idx="10">
                  <c:v>6.7252999999999993E-2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6C-4EE4-BF4F-BB507DC9ACC1}"/>
            </c:ext>
          </c:extLst>
        </c:ser>
        <c:ser>
          <c:idx val="7"/>
          <c:order val="7"/>
          <c:tx>
            <c:strRef>
              <c:f>FI!$C$289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FI!$G$246:$Q$246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FI!$G$289:$Q$289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6C-4EE4-BF4F-BB507DC9ACC1}"/>
            </c:ext>
          </c:extLst>
        </c:ser>
        <c:ser>
          <c:idx val="8"/>
          <c:order val="8"/>
          <c:tx>
            <c:strRef>
              <c:f>FI!$C$290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FI!$G$246:$Q$246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FI!$G$290:$Q$290</c:f>
              <c:numCache>
                <c:formatCode>0.00</c:formatCode>
                <c:ptCount val="11"/>
                <c:pt idx="0">
                  <c:v>0.238847</c:v>
                </c:pt>
                <c:pt idx="1">
                  <c:v>0.19944999999999999</c:v>
                </c:pt>
                <c:pt idx="2">
                  <c:v>0.20405699999999999</c:v>
                </c:pt>
                <c:pt idx="3">
                  <c:v>0.17263200000000001</c:v>
                </c:pt>
                <c:pt idx="4">
                  <c:v>0.14141999999999999</c:v>
                </c:pt>
                <c:pt idx="5">
                  <c:v>0.14467099999999999</c:v>
                </c:pt>
                <c:pt idx="6">
                  <c:v>0.1363</c:v>
                </c:pt>
                <c:pt idx="7">
                  <c:v>0.111404</c:v>
                </c:pt>
                <c:pt idx="8">
                  <c:v>0.112068</c:v>
                </c:pt>
                <c:pt idx="9">
                  <c:v>0.100843</c:v>
                </c:pt>
                <c:pt idx="10">
                  <c:v>9.7693000000000002E-2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6C-4EE4-BF4F-BB507DC9ACC1}"/>
            </c:ext>
          </c:extLst>
        </c:ser>
        <c:ser>
          <c:idx val="9"/>
          <c:order val="9"/>
          <c:tx>
            <c:strRef>
              <c:f>FI!$C$293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FI!$G$246:$Q$246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FI!$G$293:$Q$293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6C-4EE4-BF4F-BB507DC9ACC1}"/>
            </c:ext>
          </c:extLst>
        </c:ser>
        <c:ser>
          <c:idx val="10"/>
          <c:order val="10"/>
          <c:tx>
            <c:strRef>
              <c:f>FI!$C$294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FI!$G$246:$Q$246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FI!$G$294:$Q$294</c:f>
              <c:numCache>
                <c:formatCode>0.00</c:formatCode>
                <c:ptCount val="11"/>
                <c:pt idx="0">
                  <c:v>0.31904700000000003</c:v>
                </c:pt>
                <c:pt idx="1">
                  <c:v>0.27177899999999999</c:v>
                </c:pt>
                <c:pt idx="2">
                  <c:v>0.29147099999999998</c:v>
                </c:pt>
                <c:pt idx="3">
                  <c:v>0.45676299999999997</c:v>
                </c:pt>
                <c:pt idx="4">
                  <c:v>0.45174199999999998</c:v>
                </c:pt>
                <c:pt idx="5">
                  <c:v>0.40994000000000003</c:v>
                </c:pt>
                <c:pt idx="6">
                  <c:v>0.494869</c:v>
                </c:pt>
                <c:pt idx="7">
                  <c:v>0.60922600000000005</c:v>
                </c:pt>
                <c:pt idx="8">
                  <c:v>0.62602899999999995</c:v>
                </c:pt>
                <c:pt idx="9">
                  <c:v>0.61741400000000002</c:v>
                </c:pt>
                <c:pt idx="10">
                  <c:v>0.62527299999999997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6C-4EE4-BF4F-BB507DC9A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9-4A01-AA62-4AB6FCFC7A2C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D9-4A01-AA62-4AB6FCFC7A2C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D9-4A01-AA62-4AB6FCFC7A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D64-4DCE-8E7D-452C9CE9F60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D64-4DCE-8E7D-452C9CE9F604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0D9-4A01-AA62-4AB6FCFC7A2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0D9-4A01-AA62-4AB6FCFC7A2C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0D9-4A01-AA62-4AB6FCFC7A2C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0D9-4A01-AA62-4AB6FCFC7A2C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0D9-4A01-AA62-4AB6FCFC7A2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0D9-4A01-AA62-4AB6FCFC7A2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0D9-4A01-AA62-4AB6FCFC7A2C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0D9-4A01-AA62-4AB6FCFC7A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(FI!$C$247,FI!$C$268,FI!$C$273:$C$275,FI!$C$274:$C$275,FI!$C$281,FI!$C$288:$C$290,FI!$C$293:$C$294)</c15:sqref>
                  </c15:fullRef>
                </c:ext>
              </c:extLst>
              <c:f>(FI!$C$247,FI!$C$268,FI!$C$273,FI!$C$274:$C$275,FI!$C$281,FI!$C$288:$C$290,FI!$C$293:$C$294)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(FI!$D$247,FI!$D$268,FI!$D$273:$D$275,FI!$D$274:$D$275,FI!$D$281,FI!$D$288:$D$290,FI!$D$293:$D$294)</c15:sqref>
                  </c15:fullRef>
                </c:ext>
              </c:extLst>
              <c:f>(FI!$D$247,FI!$D$268,FI!$D$273,FI!$D$274:$D$275,FI!$D$281,FI!$D$288:$D$290,FI!$D$293:$D$294)</c:f>
              <c:numCache>
                <c:formatCode>General</c:formatCode>
                <c:ptCount val="11"/>
                <c:pt idx="0">
                  <c:v>49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FI!$D$274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FI!$D$275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20D9-4A01-AA62-4AB6FCFC7A2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07-4778-9503-F17CE9B6C5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07-4778-9503-F17CE9B6C5D4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07-4778-9503-F17CE9B6C5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07-4778-9503-F17CE9B6C5D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E07-4778-9503-F17CE9B6C5D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E07-4778-9503-F17CE9B6C5D4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07-4778-9503-F17CE9B6C5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FR!$C$16:$C$21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FR!$E$16:$E$21</c:f>
              <c:numCache>
                <c:formatCode>0%</c:formatCode>
                <c:ptCount val="6"/>
                <c:pt idx="0">
                  <c:v>0.54054054054054057</c:v>
                </c:pt>
                <c:pt idx="1">
                  <c:v>6.3063063063063057E-2</c:v>
                </c:pt>
                <c:pt idx="2">
                  <c:v>2.7027027027027029E-2</c:v>
                </c:pt>
                <c:pt idx="3">
                  <c:v>0.1891891891891892</c:v>
                </c:pt>
                <c:pt idx="4">
                  <c:v>0.17117117117117117</c:v>
                </c:pt>
                <c:pt idx="5">
                  <c:v>9.0090090090090089E-3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07-4778-9503-F17CE9B6C5D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25-4A7A-85C2-37FAC04EC4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25-4A7A-85C2-37FAC04EC421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25-4A7A-85C2-37FAC04EC4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525-4A7A-85C2-37FAC04EC42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525-4A7A-85C2-37FAC04EC42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525-4A7A-85C2-37FAC04EC421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525-4A7A-85C2-37FAC04EC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'EU27'!$C$16:$C$21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'EU27'!$E$16:$E$21</c:f>
              <c:numCache>
                <c:formatCode>0%</c:formatCode>
                <c:ptCount val="6"/>
                <c:pt idx="0">
                  <c:v>0.27644492911668483</c:v>
                </c:pt>
                <c:pt idx="1">
                  <c:v>0.17993456924754633</c:v>
                </c:pt>
                <c:pt idx="2">
                  <c:v>3.8167938931297711E-2</c:v>
                </c:pt>
                <c:pt idx="3">
                  <c:v>0.28244274809160308</c:v>
                </c:pt>
                <c:pt idx="4">
                  <c:v>0.20719738276990185</c:v>
                </c:pt>
                <c:pt idx="5">
                  <c:v>1.5812431842966195E-2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25-4A7A-85C2-37FAC04EC42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C2-4572-B90B-A69497E1E8E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C2-4572-B90B-A69497E1E8E7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C2-4572-B90B-A69497E1E8E7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C2-4572-B90B-A69497E1E8E7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AC2-4572-B90B-A69497E1E8E7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C2-4572-B90B-A69497E1E8E7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2-4572-B90B-A69497E1E8E7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C2-4572-B90B-A69497E1E8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FR!$C$50:$C$54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FR!$E$50:$E$54</c:f>
              <c:numCache>
                <c:formatCode>0%</c:formatCode>
                <c:ptCount val="5"/>
                <c:pt idx="0">
                  <c:v>0.5495495495495496</c:v>
                </c:pt>
                <c:pt idx="1">
                  <c:v>0</c:v>
                </c:pt>
                <c:pt idx="2">
                  <c:v>0.13513513513513514</c:v>
                </c:pt>
                <c:pt idx="3">
                  <c:v>0.14414414414414414</c:v>
                </c:pt>
                <c:pt idx="4">
                  <c:v>0.17117117117117117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C2-4572-B90B-A69497E1E8E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1A-460F-8F51-C8937BB52EDB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1A-460F-8F51-C8937BB52ED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1A-460F-8F51-C8937BB52ED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1A-460F-8F51-C8937BB52EDB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1A-460F-8F51-C8937BB52EDB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61A-460F-8F51-C8937BB52EDB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61A-460F-8F51-C8937BB52EDB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61A-460F-8F51-C8937BB52ED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61A-460F-8F51-C8937BB52ED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61A-460F-8F51-C8937BB52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(FR!$C$83:$C$84,FR!$C$88:$C$92,FR!$C$98)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(FR!$E$83:$E$84,FR!$E$88:$E$92,FR!$E$98)</c:f>
              <c:numCache>
                <c:formatCode>0%</c:formatCode>
                <c:ptCount val="8"/>
                <c:pt idx="0">
                  <c:v>9.0090090090090086E-2</c:v>
                </c:pt>
                <c:pt idx="1">
                  <c:v>0.46846846846846846</c:v>
                </c:pt>
                <c:pt idx="2">
                  <c:v>0</c:v>
                </c:pt>
                <c:pt idx="3">
                  <c:v>3.6036036036036036E-2</c:v>
                </c:pt>
                <c:pt idx="4">
                  <c:v>0.17117117117117117</c:v>
                </c:pt>
                <c:pt idx="5">
                  <c:v>9.0090090090090086E-2</c:v>
                </c:pt>
                <c:pt idx="6">
                  <c:v>0.12612612612612611</c:v>
                </c:pt>
                <c:pt idx="7">
                  <c:v>1.8018018018018018E-2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61A-460F-8F51-C8937BB52ED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 </a:t>
            </a:r>
            <a:r>
              <a:rPr lang="fr-FR" b="1"/>
              <a:t>by type (€2018bn)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440813782270653E-2"/>
          <c:y val="0.10466447126301177"/>
          <c:w val="0.68027031870576826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FR!$C$16</c:f>
              <c:strCache>
                <c:ptCount val="1"/>
                <c:pt idx="0">
                  <c:v>Support to energy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FR!$G$16:$Q$16</c:f>
              <c:numCache>
                <c:formatCode>0.00</c:formatCode>
                <c:ptCount val="11"/>
                <c:pt idx="0">
                  <c:v>5.566592</c:v>
                </c:pt>
                <c:pt idx="1">
                  <c:v>5.2288379999999997</c:v>
                </c:pt>
                <c:pt idx="2">
                  <c:v>4.7985090000000001</c:v>
                </c:pt>
                <c:pt idx="3">
                  <c:v>5.9046459999999996</c:v>
                </c:pt>
                <c:pt idx="4">
                  <c:v>5.7770429999999999</c:v>
                </c:pt>
                <c:pt idx="5">
                  <c:v>5.8436149999999998</c:v>
                </c:pt>
                <c:pt idx="6">
                  <c:v>5.7616630000000004</c:v>
                </c:pt>
                <c:pt idx="7">
                  <c:v>6.2705830000000002</c:v>
                </c:pt>
                <c:pt idx="8">
                  <c:v>7.0678429999999999</c:v>
                </c:pt>
                <c:pt idx="9">
                  <c:v>7.5528320000000004</c:v>
                </c:pt>
                <c:pt idx="10">
                  <c:v>9.8732679999999995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0-43CC-A992-A43745D22F2D}"/>
            </c:ext>
          </c:extLst>
        </c:ser>
        <c:ser>
          <c:idx val="1"/>
          <c:order val="1"/>
          <c:tx>
            <c:strRef>
              <c:f>FR!$C$17</c:f>
              <c:strCache>
                <c:ptCount val="1"/>
                <c:pt idx="0">
                  <c:v>Support to energy efficiency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FR!$G$17:$Q$17</c:f>
              <c:numCache>
                <c:formatCode>0.00</c:formatCode>
                <c:ptCount val="11"/>
                <c:pt idx="0">
                  <c:v>2.3067169999999999</c:v>
                </c:pt>
                <c:pt idx="1">
                  <c:v>3.0579869999999998</c:v>
                </c:pt>
                <c:pt idx="2">
                  <c:v>2.9753470000000002</c:v>
                </c:pt>
                <c:pt idx="3">
                  <c:v>2.5652020000000002</c:v>
                </c:pt>
                <c:pt idx="4">
                  <c:v>1.645497</c:v>
                </c:pt>
                <c:pt idx="5">
                  <c:v>1.4649589999999999</c:v>
                </c:pt>
                <c:pt idx="6">
                  <c:v>2.4788939999999999</c:v>
                </c:pt>
                <c:pt idx="7">
                  <c:v>3.1316700000000002</c:v>
                </c:pt>
                <c:pt idx="8">
                  <c:v>3.7940930000000002</c:v>
                </c:pt>
                <c:pt idx="9">
                  <c:v>3.862749</c:v>
                </c:pt>
                <c:pt idx="10">
                  <c:v>4.2521579999999997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0-43CC-A992-A43745D22F2D}"/>
            </c:ext>
          </c:extLst>
        </c:ser>
        <c:ser>
          <c:idx val="2"/>
          <c:order val="2"/>
          <c:tx>
            <c:strRef>
              <c:f>FR!$C$18</c:f>
              <c:strCache>
                <c:ptCount val="1"/>
                <c:pt idx="0">
                  <c:v>Support to infrastructure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FR!$G$15:$Q$15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FR!$G$18:$Q$18</c:f>
              <c:numCache>
                <c:formatCode>0.00</c:formatCode>
                <c:ptCount val="11"/>
                <c:pt idx="0">
                  <c:v>1.1708E-2</c:v>
                </c:pt>
                <c:pt idx="1">
                  <c:v>1.119E-2</c:v>
                </c:pt>
                <c:pt idx="2">
                  <c:v>0.12998799999999999</c:v>
                </c:pt>
                <c:pt idx="3">
                  <c:v>0.191441</c:v>
                </c:pt>
                <c:pt idx="4">
                  <c:v>0.207256</c:v>
                </c:pt>
                <c:pt idx="5">
                  <c:v>0.27043</c:v>
                </c:pt>
                <c:pt idx="6">
                  <c:v>0.329899</c:v>
                </c:pt>
                <c:pt idx="7">
                  <c:v>0.38690799999999997</c:v>
                </c:pt>
                <c:pt idx="8">
                  <c:v>0.44312400000000002</c:v>
                </c:pt>
                <c:pt idx="9">
                  <c:v>0.76753099999999996</c:v>
                </c:pt>
                <c:pt idx="10">
                  <c:v>0.74383200000000005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0-43CC-A992-A43745D22F2D}"/>
            </c:ext>
          </c:extLst>
        </c:ser>
        <c:ser>
          <c:idx val="3"/>
          <c:order val="3"/>
          <c:tx>
            <c:strRef>
              <c:f>FR!$C$19</c:f>
              <c:strCache>
                <c:ptCount val="1"/>
                <c:pt idx="0">
                  <c:v>Support to production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FR!$G$19:$Q$19</c:f>
              <c:numCache>
                <c:formatCode>0.00</c:formatCode>
                <c:ptCount val="11"/>
                <c:pt idx="0">
                  <c:v>2.2172710000000002</c:v>
                </c:pt>
                <c:pt idx="1">
                  <c:v>3.3031959999999998</c:v>
                </c:pt>
                <c:pt idx="2">
                  <c:v>3.3606389999999999</c:v>
                </c:pt>
                <c:pt idx="3">
                  <c:v>4.2878280000000002</c:v>
                </c:pt>
                <c:pt idx="4">
                  <c:v>5.5220960000000003</c:v>
                </c:pt>
                <c:pt idx="5">
                  <c:v>5.9748939999999999</c:v>
                </c:pt>
                <c:pt idx="6">
                  <c:v>6.6217180000000004</c:v>
                </c:pt>
                <c:pt idx="7">
                  <c:v>7.1994499999999997</c:v>
                </c:pt>
                <c:pt idx="8">
                  <c:v>7.4031890000000002</c:v>
                </c:pt>
                <c:pt idx="9">
                  <c:v>8.1355170000000001</c:v>
                </c:pt>
                <c:pt idx="10">
                  <c:v>8.4085000000000001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D0-43CC-A992-A43745D22F2D}"/>
            </c:ext>
          </c:extLst>
        </c:ser>
        <c:ser>
          <c:idx val="4"/>
          <c:order val="4"/>
          <c:tx>
            <c:strRef>
              <c:f>FR!$C$20</c:f>
              <c:strCache>
                <c:ptCount val="1"/>
                <c:pt idx="0">
                  <c:v>Support to R&amp;D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FR!$G$15:$Q$15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FR!$G$20:$Q$20</c:f>
              <c:numCache>
                <c:formatCode>0.00</c:formatCode>
                <c:ptCount val="11"/>
                <c:pt idx="0">
                  <c:v>1.2023680000000001</c:v>
                </c:pt>
                <c:pt idx="1">
                  <c:v>1.3877630000000001</c:v>
                </c:pt>
                <c:pt idx="2">
                  <c:v>1.285059</c:v>
                </c:pt>
                <c:pt idx="3">
                  <c:v>1.4376880000000001</c:v>
                </c:pt>
                <c:pt idx="4">
                  <c:v>1.422121</c:v>
                </c:pt>
                <c:pt idx="5">
                  <c:v>1.4557469999999999</c:v>
                </c:pt>
                <c:pt idx="6">
                  <c:v>1.4192149999999999</c:v>
                </c:pt>
                <c:pt idx="7">
                  <c:v>1.378692</c:v>
                </c:pt>
                <c:pt idx="8">
                  <c:v>1.2538689999999999</c:v>
                </c:pt>
                <c:pt idx="9">
                  <c:v>1.2465200000000001</c:v>
                </c:pt>
                <c:pt idx="10">
                  <c:v>1.2738149999999999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D0-43CC-A992-A43745D22F2D}"/>
            </c:ext>
          </c:extLst>
        </c:ser>
        <c:ser>
          <c:idx val="5"/>
          <c:order val="5"/>
          <c:tx>
            <c:strRef>
              <c:f>FR!$C$21</c:f>
              <c:strCache>
                <c:ptCount val="1"/>
                <c:pt idx="0">
                  <c:v>Support to industry restructuring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FR!$G$21:$Q$21</c:f>
              <c:numCache>
                <c:formatCode>0.00</c:formatCode>
                <c:ptCount val="11"/>
                <c:pt idx="0">
                  <c:v>0.60419500000000004</c:v>
                </c:pt>
                <c:pt idx="1">
                  <c:v>0.57758399999999999</c:v>
                </c:pt>
                <c:pt idx="2">
                  <c:v>0.53789500000000001</c:v>
                </c:pt>
                <c:pt idx="3">
                  <c:v>0.48505500000000001</c:v>
                </c:pt>
                <c:pt idx="4">
                  <c:v>0.41026600000000002</c:v>
                </c:pt>
                <c:pt idx="5">
                  <c:v>0.38164399999999998</c:v>
                </c:pt>
                <c:pt idx="6">
                  <c:v>0.36406100000000002</c:v>
                </c:pt>
                <c:pt idx="7">
                  <c:v>0.32317099999999999</c:v>
                </c:pt>
                <c:pt idx="8">
                  <c:v>0.312031</c:v>
                </c:pt>
                <c:pt idx="9">
                  <c:v>0.28041300000000002</c:v>
                </c:pt>
                <c:pt idx="10">
                  <c:v>0.27393000000000001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D0-43CC-A992-A43745D22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453374946254301"/>
          <c:y val="0.19485948847151502"/>
          <c:w val="0.26703245614221494"/>
          <c:h val="0.75031399448655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Energy subsidies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3539134937298161E-2"/>
          <c:y val="0.10466447126301177"/>
          <c:w val="0.67866453241094948"/>
          <c:h val="0.82498191144690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FR!$C$50</c:f>
              <c:strCache>
                <c:ptCount val="1"/>
                <c:pt idx="0">
                  <c:v>Tax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FR!$G$50:$Q$50</c:f>
              <c:numCache>
                <c:formatCode>0.00</c:formatCode>
                <c:ptCount val="11"/>
                <c:pt idx="0">
                  <c:v>7.8672050000000002</c:v>
                </c:pt>
                <c:pt idx="1">
                  <c:v>8.1845169999999996</c:v>
                </c:pt>
                <c:pt idx="2">
                  <c:v>7.807385</c:v>
                </c:pt>
                <c:pt idx="3">
                  <c:v>8.2823060000000002</c:v>
                </c:pt>
                <c:pt idx="4">
                  <c:v>7.1250169999999997</c:v>
                </c:pt>
                <c:pt idx="5">
                  <c:v>6.6650489999999998</c:v>
                </c:pt>
                <c:pt idx="6">
                  <c:v>7.1740830000000004</c:v>
                </c:pt>
                <c:pt idx="7">
                  <c:v>8.2790970000000002</c:v>
                </c:pt>
                <c:pt idx="8">
                  <c:v>9.995908</c:v>
                </c:pt>
                <c:pt idx="9">
                  <c:v>10.400562000000001</c:v>
                </c:pt>
                <c:pt idx="10">
                  <c:v>12.67807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C-4657-BC91-095763CD5CA1}"/>
            </c:ext>
          </c:extLst>
        </c:ser>
        <c:ser>
          <c:idx val="4"/>
          <c:order val="1"/>
          <c:tx>
            <c:strRef>
              <c:f>FR!$C$51</c:f>
              <c:strCache>
                <c:ptCount val="1"/>
                <c:pt idx="0">
                  <c:v>Under-pricing of goods/services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FR!$G$51:$Q$51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C-4657-BC91-095763CD5CA1}"/>
            </c:ext>
          </c:extLst>
        </c:ser>
        <c:ser>
          <c:idx val="1"/>
          <c:order val="2"/>
          <c:tx>
            <c:strRef>
              <c:f>FR!$C$52</c:f>
              <c:strCache>
                <c:ptCount val="1"/>
                <c:pt idx="0">
                  <c:v>Direct transfers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FR!$G$52:$Q$52</c:f>
              <c:numCache>
                <c:formatCode>0.00</c:formatCode>
                <c:ptCount val="11"/>
                <c:pt idx="0">
                  <c:v>0.822079</c:v>
                </c:pt>
                <c:pt idx="1">
                  <c:v>1.0495859999999999</c:v>
                </c:pt>
                <c:pt idx="2">
                  <c:v>1.046057</c:v>
                </c:pt>
                <c:pt idx="3">
                  <c:v>1.144614</c:v>
                </c:pt>
                <c:pt idx="4">
                  <c:v>1.126026</c:v>
                </c:pt>
                <c:pt idx="5">
                  <c:v>1.4769749999999999</c:v>
                </c:pt>
                <c:pt idx="6">
                  <c:v>1.7303409999999999</c:v>
                </c:pt>
                <c:pt idx="7">
                  <c:v>1.7058610000000001</c:v>
                </c:pt>
                <c:pt idx="8">
                  <c:v>1.7676320000000001</c:v>
                </c:pt>
                <c:pt idx="9">
                  <c:v>2.1266780000000001</c:v>
                </c:pt>
                <c:pt idx="10">
                  <c:v>2.8579599999999998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6C-4657-BC91-095763CD5CA1}"/>
            </c:ext>
          </c:extLst>
        </c:ser>
        <c:ser>
          <c:idx val="2"/>
          <c:order val="3"/>
          <c:tx>
            <c:strRef>
              <c:f>FR!$C$53</c:f>
              <c:strCache>
                <c:ptCount val="1"/>
                <c:pt idx="0">
                  <c:v>Income or price supports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FR!$G$53:$Q$53</c:f>
              <c:numCache>
                <c:formatCode>0.00</c:formatCode>
                <c:ptCount val="11"/>
                <c:pt idx="0">
                  <c:v>2.0171990000000002</c:v>
                </c:pt>
                <c:pt idx="1">
                  <c:v>2.9446919999999999</c:v>
                </c:pt>
                <c:pt idx="2">
                  <c:v>2.9489359999999998</c:v>
                </c:pt>
                <c:pt idx="3">
                  <c:v>4.0072520000000003</c:v>
                </c:pt>
                <c:pt idx="4">
                  <c:v>5.311115</c:v>
                </c:pt>
                <c:pt idx="5">
                  <c:v>5.7935179999999997</c:v>
                </c:pt>
                <c:pt idx="6">
                  <c:v>6.6518110000000004</c:v>
                </c:pt>
                <c:pt idx="7">
                  <c:v>7.3268240000000002</c:v>
                </c:pt>
                <c:pt idx="8">
                  <c:v>7.2567399999999997</c:v>
                </c:pt>
                <c:pt idx="9">
                  <c:v>8.0718019999999999</c:v>
                </c:pt>
                <c:pt idx="10">
                  <c:v>8.0156580000000002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6C-4657-BC91-095763CD5CA1}"/>
            </c:ext>
          </c:extLst>
        </c:ser>
        <c:ser>
          <c:idx val="3"/>
          <c:order val="4"/>
          <c:tx>
            <c:strRef>
              <c:f>FR!$C$54</c:f>
              <c:strCache>
                <c:ptCount val="1"/>
                <c:pt idx="0">
                  <c:v>RD&amp;D budgets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FR!$G$15:$Q$15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FR!$G$54:$Q$54</c:f>
              <c:numCache>
                <c:formatCode>0.00</c:formatCode>
                <c:ptCount val="11"/>
                <c:pt idx="0">
                  <c:v>1.2023680000000001</c:v>
                </c:pt>
                <c:pt idx="1">
                  <c:v>1.3877630000000001</c:v>
                </c:pt>
                <c:pt idx="2">
                  <c:v>1.285059</c:v>
                </c:pt>
                <c:pt idx="3">
                  <c:v>1.4376880000000001</c:v>
                </c:pt>
                <c:pt idx="4">
                  <c:v>1.422121</c:v>
                </c:pt>
                <c:pt idx="5">
                  <c:v>1.4557469999999999</c:v>
                </c:pt>
                <c:pt idx="6">
                  <c:v>1.4192149999999999</c:v>
                </c:pt>
                <c:pt idx="7">
                  <c:v>1.378692</c:v>
                </c:pt>
                <c:pt idx="8">
                  <c:v>1.2538689999999999</c:v>
                </c:pt>
                <c:pt idx="9">
                  <c:v>1.2465200000000001</c:v>
                </c:pt>
                <c:pt idx="10">
                  <c:v>1.2738149999999999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6C-4657-BC91-095763CD5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03384"/>
        <c:axId val="458910600"/>
      </c:barChart>
      <c:catAx>
        <c:axId val="458903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10600"/>
        <c:crosses val="autoZero"/>
        <c:auto val="1"/>
        <c:lblAlgn val="ctr"/>
        <c:lblOffset val="100"/>
        <c:noMultiLvlLbl val="0"/>
      </c:catAx>
      <c:valAx>
        <c:axId val="4589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03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9010414693966"/>
          <c:y val="0.18465634140319248"/>
          <c:w val="0.25316872293697518"/>
          <c:h val="0.75801402303393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sz="1400" b="1"/>
              <a:t> by category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4154996280306E-2"/>
          <c:y val="0.10940194944223751"/>
          <c:w val="0.66847370046728749"/>
          <c:h val="0.822451683908369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FR!$C$84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FR!$G$84:$Q$84</c:f>
              <c:numCache>
                <c:formatCode>0.00</c:formatCode>
                <c:ptCount val="11"/>
                <c:pt idx="0">
                  <c:v>6.7765149999999998</c:v>
                </c:pt>
                <c:pt idx="1">
                  <c:v>6.973071</c:v>
                </c:pt>
                <c:pt idx="2">
                  <c:v>6.5240910000000003</c:v>
                </c:pt>
                <c:pt idx="3">
                  <c:v>7.8582970000000003</c:v>
                </c:pt>
                <c:pt idx="4">
                  <c:v>7.563877999999999</c:v>
                </c:pt>
                <c:pt idx="5">
                  <c:v>7.4161659999999996</c:v>
                </c:pt>
                <c:pt idx="6">
                  <c:v>7.4210449999999994</c:v>
                </c:pt>
                <c:pt idx="7">
                  <c:v>7.9489990000000006</c:v>
                </c:pt>
                <c:pt idx="8">
                  <c:v>8.1513540000000013</c:v>
                </c:pt>
                <c:pt idx="9">
                  <c:v>8.6523259999999986</c:v>
                </c:pt>
                <c:pt idx="10">
                  <c:v>10.914937999999999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0-4A81-AA5A-40211D003677}"/>
            </c:ext>
          </c:extLst>
        </c:ser>
        <c:ser>
          <c:idx val="2"/>
          <c:order val="1"/>
          <c:tx>
            <c:strRef>
              <c:f>FR!$C$88</c:f>
              <c:strCache>
                <c:ptCount val="1"/>
                <c:pt idx="0">
                  <c:v>Heating &amp; cooling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FR!$G$88:$Q$88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0-4A81-AA5A-40211D003677}"/>
            </c:ext>
          </c:extLst>
        </c:ser>
        <c:ser>
          <c:idx val="3"/>
          <c:order val="2"/>
          <c:tx>
            <c:strRef>
              <c:f>FR!$C$89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FR!$G$89:$Q$89</c:f>
              <c:numCache>
                <c:formatCode>0.00</c:formatCode>
                <c:ptCount val="11"/>
                <c:pt idx="0">
                  <c:v>0.72116800000000003</c:v>
                </c:pt>
                <c:pt idx="1">
                  <c:v>0.70222099999999998</c:v>
                </c:pt>
                <c:pt idx="2">
                  <c:v>0.78511399999999998</c:v>
                </c:pt>
                <c:pt idx="3">
                  <c:v>0.90958499999999998</c:v>
                </c:pt>
                <c:pt idx="4">
                  <c:v>1.007789</c:v>
                </c:pt>
                <c:pt idx="5">
                  <c:v>1.1592009999999999</c:v>
                </c:pt>
                <c:pt idx="6">
                  <c:v>1.155424</c:v>
                </c:pt>
                <c:pt idx="7">
                  <c:v>1.1888909999999999</c:v>
                </c:pt>
                <c:pt idx="8">
                  <c:v>1.18174</c:v>
                </c:pt>
                <c:pt idx="9">
                  <c:v>1.548103</c:v>
                </c:pt>
                <c:pt idx="10">
                  <c:v>1.5308569999999999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00-4A81-AA5A-40211D003677}"/>
            </c:ext>
          </c:extLst>
        </c:ser>
        <c:ser>
          <c:idx val="0"/>
          <c:order val="3"/>
          <c:tx>
            <c:strRef>
              <c:f>FR!$C$83</c:f>
              <c:strCache>
                <c:ptCount val="1"/>
                <c:pt idx="0">
                  <c:v>All energies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FR!$G$82:$Q$82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FR!$G$83:$Q$83</c:f>
              <c:numCache>
                <c:formatCode>0.00</c:formatCode>
                <c:ptCount val="11"/>
                <c:pt idx="0">
                  <c:v>2.5104500000000001</c:v>
                </c:pt>
                <c:pt idx="1">
                  <c:v>3.306006</c:v>
                </c:pt>
                <c:pt idx="2">
                  <c:v>3.2824499999999999</c:v>
                </c:pt>
                <c:pt idx="3">
                  <c:v>2.9345349999999999</c:v>
                </c:pt>
                <c:pt idx="4">
                  <c:v>1.95289</c:v>
                </c:pt>
                <c:pt idx="5">
                  <c:v>1.7585</c:v>
                </c:pt>
                <c:pt idx="6">
                  <c:v>2.7750650000000001</c:v>
                </c:pt>
                <c:pt idx="7">
                  <c:v>3.4252479999999998</c:v>
                </c:pt>
                <c:pt idx="8">
                  <c:v>4.1061490000000003</c:v>
                </c:pt>
                <c:pt idx="9">
                  <c:v>4.184723</c:v>
                </c:pt>
                <c:pt idx="10">
                  <c:v>4.6251540000000002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00-4A81-AA5A-40211D003677}"/>
            </c:ext>
          </c:extLst>
        </c:ser>
        <c:ser>
          <c:idx val="5"/>
          <c:order val="4"/>
          <c:tx>
            <c:strRef>
              <c:f>FR!$C$91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FR!$G$91:$Q$91</c:f>
              <c:numCache>
                <c:formatCode>0.00</c:formatCode>
                <c:ptCount val="11"/>
                <c:pt idx="0">
                  <c:v>0.957264</c:v>
                </c:pt>
                <c:pt idx="1">
                  <c:v>0.78747199999999995</c:v>
                </c:pt>
                <c:pt idx="2">
                  <c:v>0.50766</c:v>
                </c:pt>
                <c:pt idx="3">
                  <c:v>0.44458799999999998</c:v>
                </c:pt>
                <c:pt idx="4">
                  <c:v>0.43801400000000001</c:v>
                </c:pt>
                <c:pt idx="5">
                  <c:v>0.46862500000000001</c:v>
                </c:pt>
                <c:pt idx="6">
                  <c:v>0.34748099999999998</c:v>
                </c:pt>
                <c:pt idx="7">
                  <c:v>0.29937000000000002</c:v>
                </c:pt>
                <c:pt idx="8">
                  <c:v>0.20605300000000001</c:v>
                </c:pt>
                <c:pt idx="9">
                  <c:v>0.20869099999999999</c:v>
                </c:pt>
                <c:pt idx="10">
                  <c:v>0.25283800000000001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00-4A81-AA5A-40211D003677}"/>
            </c:ext>
          </c:extLst>
        </c:ser>
        <c:ser>
          <c:idx val="6"/>
          <c:order val="5"/>
          <c:tx>
            <c:strRef>
              <c:f>FR!$C$92</c:f>
              <c:strCache>
                <c:ptCount val="1"/>
                <c:pt idx="0">
                  <c:v>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FR!$G$92:$Q$92</c:f>
              <c:numCache>
                <c:formatCode>0.00</c:formatCode>
                <c:ptCount val="11"/>
                <c:pt idx="0">
                  <c:v>0.14440599999999998</c:v>
                </c:pt>
                <c:pt idx="1">
                  <c:v>0.98021800000000003</c:v>
                </c:pt>
                <c:pt idx="2">
                  <c:v>1.2504279999999999</c:v>
                </c:pt>
                <c:pt idx="3">
                  <c:v>2.0323869999999999</c:v>
                </c:pt>
                <c:pt idx="4">
                  <c:v>3.2916479999999999</c:v>
                </c:pt>
                <c:pt idx="5">
                  <c:v>3.7696019999999999</c:v>
                </c:pt>
                <c:pt idx="6">
                  <c:v>4.3315130000000002</c:v>
                </c:pt>
                <c:pt idx="7">
                  <c:v>4.8027469999999992</c:v>
                </c:pt>
                <c:pt idx="8">
                  <c:v>4.9912199999999993</c:v>
                </c:pt>
                <c:pt idx="9">
                  <c:v>5.1179330000000007</c:v>
                </c:pt>
                <c:pt idx="10">
                  <c:v>5.2150280000000002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00-4A81-AA5A-40211D003677}"/>
            </c:ext>
          </c:extLst>
        </c:ser>
        <c:ser>
          <c:idx val="4"/>
          <c:order val="6"/>
          <c:tx>
            <c:strRef>
              <c:f>FR!$C$90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FR!$G$90:$Q$90</c:f>
              <c:numCache>
                <c:formatCode>0.00</c:formatCode>
                <c:ptCount val="11"/>
                <c:pt idx="0">
                  <c:v>0.77005599999999996</c:v>
                </c:pt>
                <c:pt idx="1">
                  <c:v>0.78517199999999998</c:v>
                </c:pt>
                <c:pt idx="2">
                  <c:v>0.71180399999999999</c:v>
                </c:pt>
                <c:pt idx="3">
                  <c:v>0.66442400000000001</c:v>
                </c:pt>
                <c:pt idx="4">
                  <c:v>0.70905399999999996</c:v>
                </c:pt>
                <c:pt idx="5">
                  <c:v>0.79713299999999998</c:v>
                </c:pt>
                <c:pt idx="6">
                  <c:v>0.92232400000000003</c:v>
                </c:pt>
                <c:pt idx="7">
                  <c:v>1.005125</c:v>
                </c:pt>
                <c:pt idx="8">
                  <c:v>1.622557</c:v>
                </c:pt>
                <c:pt idx="9">
                  <c:v>2.1177999999999999</c:v>
                </c:pt>
                <c:pt idx="10">
                  <c:v>2.2703479999999998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00-4A81-AA5A-40211D003677}"/>
            </c:ext>
          </c:extLst>
        </c:ser>
        <c:ser>
          <c:idx val="7"/>
          <c:order val="7"/>
          <c:tx>
            <c:strRef>
              <c:f>FR!$C$98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FR!$G$82:$Q$82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FR!$G$98:$Q$98</c:f>
              <c:numCache>
                <c:formatCode>0.00</c:formatCode>
                <c:ptCount val="11"/>
                <c:pt idx="0">
                  <c:v>2.8992E-2</c:v>
                </c:pt>
                <c:pt idx="1">
                  <c:v>3.2398000000000003E-2</c:v>
                </c:pt>
                <c:pt idx="2">
                  <c:v>2.589E-2</c:v>
                </c:pt>
                <c:pt idx="3">
                  <c:v>2.8043999999999999E-2</c:v>
                </c:pt>
                <c:pt idx="4">
                  <c:v>2.1006E-2</c:v>
                </c:pt>
                <c:pt idx="5">
                  <c:v>2.2061999999999998E-2</c:v>
                </c:pt>
                <c:pt idx="6">
                  <c:v>2.2598E-2</c:v>
                </c:pt>
                <c:pt idx="7">
                  <c:v>2.0094000000000001E-2</c:v>
                </c:pt>
                <c:pt idx="8">
                  <c:v>1.5076000000000001E-2</c:v>
                </c:pt>
                <c:pt idx="9">
                  <c:v>1.5986E-2</c:v>
                </c:pt>
                <c:pt idx="10">
                  <c:v>1.634E-2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00-4A81-AA5A-40211D003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7634248"/>
        <c:axId val="1067631952"/>
      </c:barChart>
      <c:catAx>
        <c:axId val="1067634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1952"/>
        <c:crosses val="autoZero"/>
        <c:auto val="1"/>
        <c:lblAlgn val="ctr"/>
        <c:lblOffset val="100"/>
        <c:noMultiLvlLbl val="0"/>
      </c:catAx>
      <c:valAx>
        <c:axId val="10676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7634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894806396117307"/>
          <c:y val="0.18087963862308185"/>
          <c:w val="0.14891818829839307"/>
          <c:h val="0.75066000331219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400" b="1" i="0" u="none" strike="noStrike" baseline="0">
                <a:effectLst/>
              </a:rPr>
              <a:t>Energy subsidies</a:t>
            </a:r>
            <a:r>
              <a:rPr lang="fr-FR" b="1"/>
              <a:t> by sector (€2018bn)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64275238299265E-2"/>
          <c:y val="0.13409865268453425"/>
          <c:w val="0.66993768553678257"/>
          <c:h val="0.777040363603964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FR!$C$268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FR!$G$246:$Q$246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FR!$G$268:$Q$268</c:f>
              <c:numCache>
                <c:formatCode>0.00</c:formatCode>
                <c:ptCount val="11"/>
                <c:pt idx="0">
                  <c:v>0.61057700000000004</c:v>
                </c:pt>
                <c:pt idx="1">
                  <c:v>0.57889100000000004</c:v>
                </c:pt>
                <c:pt idx="2">
                  <c:v>0.54089200000000004</c:v>
                </c:pt>
                <c:pt idx="3">
                  <c:v>1.0442340000000001</c:v>
                </c:pt>
                <c:pt idx="4">
                  <c:v>0.823994</c:v>
                </c:pt>
                <c:pt idx="5">
                  <c:v>0.86579600000000001</c:v>
                </c:pt>
                <c:pt idx="6">
                  <c:v>0.85214299999999998</c:v>
                </c:pt>
                <c:pt idx="7">
                  <c:v>0.86251999999999995</c:v>
                </c:pt>
                <c:pt idx="8">
                  <c:v>0.88375000000000004</c:v>
                </c:pt>
                <c:pt idx="9">
                  <c:v>0.94496400000000003</c:v>
                </c:pt>
                <c:pt idx="10">
                  <c:v>0.98399999999999999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8-47AA-9CA7-BC6137DF3380}"/>
            </c:ext>
          </c:extLst>
        </c:ser>
        <c:ser>
          <c:idx val="0"/>
          <c:order val="1"/>
          <c:tx>
            <c:strRef>
              <c:f>FR!$C$247</c:f>
              <c:strCache>
                <c:ptCount val="1"/>
                <c:pt idx="0">
                  <c:v>Energy sector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FR!$G$246:$Q$246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FR!$G$247:$Q$247</c:f>
              <c:numCache>
                <c:formatCode>0.00</c:formatCode>
                <c:ptCount val="11"/>
                <c:pt idx="0">
                  <c:v>4.0306829999999998</c:v>
                </c:pt>
                <c:pt idx="1">
                  <c:v>5.2798010000000009</c:v>
                </c:pt>
                <c:pt idx="2">
                  <c:v>5.3620679999999998</c:v>
                </c:pt>
                <c:pt idx="3">
                  <c:v>6.5522960000000001</c:v>
                </c:pt>
                <c:pt idx="4">
                  <c:v>7.7011480000000008</c:v>
                </c:pt>
                <c:pt idx="5">
                  <c:v>8.2660650000000011</c:v>
                </c:pt>
                <c:pt idx="6">
                  <c:v>8.9609510000000014</c:v>
                </c:pt>
                <c:pt idx="7">
                  <c:v>9.6467359999999989</c:v>
                </c:pt>
                <c:pt idx="8">
                  <c:v>9.6277319999999982</c:v>
                </c:pt>
                <c:pt idx="9">
                  <c:v>10.809315999999999</c:v>
                </c:pt>
                <c:pt idx="10">
                  <c:v>11.132135000000002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8-47AA-9CA7-BC6137DF3380}"/>
            </c:ext>
          </c:extLst>
        </c:ser>
        <c:ser>
          <c:idx val="2"/>
          <c:order val="2"/>
          <c:tx>
            <c:strRef>
              <c:f>FR!$C$273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FR!$G$273:$Q$273</c:f>
              <c:numCache>
                <c:formatCode>0.00</c:formatCode>
                <c:ptCount val="11"/>
                <c:pt idx="0">
                  <c:v>0.27066899999999999</c:v>
                </c:pt>
                <c:pt idx="1">
                  <c:v>0.25661699999999998</c:v>
                </c:pt>
                <c:pt idx="2">
                  <c:v>0.23977599999999999</c:v>
                </c:pt>
                <c:pt idx="3">
                  <c:v>0.46290700000000001</c:v>
                </c:pt>
                <c:pt idx="4">
                  <c:v>0.41108899999999998</c:v>
                </c:pt>
                <c:pt idx="5">
                  <c:v>0.398561</c:v>
                </c:pt>
                <c:pt idx="6">
                  <c:v>0.323131</c:v>
                </c:pt>
                <c:pt idx="7">
                  <c:v>0.416684</c:v>
                </c:pt>
                <c:pt idx="8">
                  <c:v>0.43502000000000002</c:v>
                </c:pt>
                <c:pt idx="9">
                  <c:v>0.37069200000000002</c:v>
                </c:pt>
                <c:pt idx="10">
                  <c:v>0.43225000000000002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D8-47AA-9CA7-BC6137DF3380}"/>
            </c:ext>
          </c:extLst>
        </c:ser>
        <c:ser>
          <c:idx val="3"/>
          <c:order val="3"/>
          <c:tx>
            <c:strRef>
              <c:f>FR!$C$274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FR!$G$274:$Q$274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D8-47AA-9CA7-BC6137DF3380}"/>
            </c:ext>
          </c:extLst>
        </c:ser>
        <c:ser>
          <c:idx val="4"/>
          <c:order val="4"/>
          <c:tx>
            <c:strRef>
              <c:f>FR!$C$275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FR!$G$246:$Q$246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FR!$G$275:$Q$275</c:f>
              <c:numCache>
                <c:formatCode>0.00</c:formatCode>
                <c:ptCount val="11"/>
                <c:pt idx="0">
                  <c:v>0.14065800000000001</c:v>
                </c:pt>
                <c:pt idx="1">
                  <c:v>0.13336300000000001</c:v>
                </c:pt>
                <c:pt idx="2">
                  <c:v>0.12461</c:v>
                </c:pt>
                <c:pt idx="3">
                  <c:v>0.24696399999999999</c:v>
                </c:pt>
                <c:pt idx="4">
                  <c:v>0.126836</c:v>
                </c:pt>
                <c:pt idx="5">
                  <c:v>0.115664</c:v>
                </c:pt>
                <c:pt idx="6">
                  <c:v>0.210202</c:v>
                </c:pt>
                <c:pt idx="7">
                  <c:v>0.39726099999999998</c:v>
                </c:pt>
                <c:pt idx="8">
                  <c:v>1.0829599999999999</c:v>
                </c:pt>
                <c:pt idx="9">
                  <c:v>1.1147819999999999</c:v>
                </c:pt>
                <c:pt idx="10">
                  <c:v>1.7983819999999999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D8-47AA-9CA7-BC6137DF3380}"/>
            </c:ext>
          </c:extLst>
        </c:ser>
        <c:ser>
          <c:idx val="5"/>
          <c:order val="5"/>
          <c:tx>
            <c:strRef>
              <c:f>FR!$C$281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FR!$G$246:$Q$246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FR!$G$281:$Q$281</c:f>
              <c:numCache>
                <c:formatCode>0.00</c:formatCode>
                <c:ptCount val="11"/>
                <c:pt idx="0">
                  <c:v>2.9384200000000003</c:v>
                </c:pt>
                <c:pt idx="1">
                  <c:v>2.6052239999999998</c:v>
                </c:pt>
                <c:pt idx="2">
                  <c:v>2.4136620000000004</c:v>
                </c:pt>
                <c:pt idx="3">
                  <c:v>2.5207040000000003</c:v>
                </c:pt>
                <c:pt idx="4">
                  <c:v>2.5564430000000002</c:v>
                </c:pt>
                <c:pt idx="5">
                  <c:v>2.631294</c:v>
                </c:pt>
                <c:pt idx="6">
                  <c:v>2.6306970000000001</c:v>
                </c:pt>
                <c:pt idx="7">
                  <c:v>2.803267</c:v>
                </c:pt>
                <c:pt idx="8">
                  <c:v>2.8321700000000001</c:v>
                </c:pt>
                <c:pt idx="9">
                  <c:v>3.2753709999999998</c:v>
                </c:pt>
                <c:pt idx="10">
                  <c:v>4.3703099999999999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D8-47AA-9CA7-BC6137DF3380}"/>
            </c:ext>
          </c:extLst>
        </c:ser>
        <c:ser>
          <c:idx val="6"/>
          <c:order val="6"/>
          <c:tx>
            <c:strRef>
              <c:f>FR!$C$288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FR!$G$246:$Q$246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FR!$G$288:$Q$288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D8-47AA-9CA7-BC6137DF3380}"/>
            </c:ext>
          </c:extLst>
        </c:ser>
        <c:ser>
          <c:idx val="7"/>
          <c:order val="7"/>
          <c:tx>
            <c:strRef>
              <c:f>FR!$C$289</c:f>
              <c:strCache>
                <c:ptCount val="1"/>
                <c:pt idx="0">
                  <c:v>Business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FR!$G$246:$Q$246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FR!$G$289:$Q$289</c:f>
              <c:numCache>
                <c:formatCode>0.00</c:formatCode>
                <c:ptCount val="11"/>
                <c:pt idx="0">
                  <c:v>2.0726999999999999E-2</c:v>
                </c:pt>
                <c:pt idx="1">
                  <c:v>9.8040000000000002E-3</c:v>
                </c:pt>
                <c:pt idx="2">
                  <c:v>9.7020000000000006E-3</c:v>
                </c:pt>
                <c:pt idx="3">
                  <c:v>1.6018000000000001E-2</c:v>
                </c:pt>
                <c:pt idx="4">
                  <c:v>0.11928800000000001</c:v>
                </c:pt>
                <c:pt idx="5">
                  <c:v>0.10893899999999999</c:v>
                </c:pt>
                <c:pt idx="6">
                  <c:v>0.10935599999999999</c:v>
                </c:pt>
                <c:pt idx="7">
                  <c:v>0.105036</c:v>
                </c:pt>
                <c:pt idx="8">
                  <c:v>0.10482900000000001</c:v>
                </c:pt>
                <c:pt idx="9">
                  <c:v>0.104144</c:v>
                </c:pt>
                <c:pt idx="10">
                  <c:v>0.104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CD8-47AA-9CA7-BC6137DF3380}"/>
            </c:ext>
          </c:extLst>
        </c:ser>
        <c:ser>
          <c:idx val="8"/>
          <c:order val="8"/>
          <c:tx>
            <c:strRef>
              <c:f>FR!$C$290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FR!$G$246:$Q$246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FR!$G$290:$Q$290</c:f>
              <c:numCache>
                <c:formatCode>0.00</c:formatCode>
                <c:ptCount val="11"/>
                <c:pt idx="0">
                  <c:v>3.5700270000000001</c:v>
                </c:pt>
                <c:pt idx="1">
                  <c:v>4.4501520000000001</c:v>
                </c:pt>
                <c:pt idx="2">
                  <c:v>4.0487700000000002</c:v>
                </c:pt>
                <c:pt idx="3">
                  <c:v>3.4805579999999998</c:v>
                </c:pt>
                <c:pt idx="4">
                  <c:v>2.6586060000000002</c:v>
                </c:pt>
                <c:pt idx="5">
                  <c:v>2.4732620000000001</c:v>
                </c:pt>
                <c:pt idx="6">
                  <c:v>3.3840269999999997</c:v>
                </c:pt>
                <c:pt idx="7">
                  <c:v>3.9737140000000002</c:v>
                </c:pt>
                <c:pt idx="8">
                  <c:v>4.7832659999999994</c:v>
                </c:pt>
                <c:pt idx="9">
                  <c:v>4.7077990000000005</c:v>
                </c:pt>
                <c:pt idx="10">
                  <c:v>5.4961060000000002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D8-47AA-9CA7-BC6137DF3380}"/>
            </c:ext>
          </c:extLst>
        </c:ser>
        <c:ser>
          <c:idx val="9"/>
          <c:order val="9"/>
          <c:tx>
            <c:strRef>
              <c:f>FR!$C$293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FR!$G$246:$Q$246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FR!$G$293:$Q$293</c:f>
              <c:numCache>
                <c:formatCode>0.00</c:formatCode>
                <c:ptCount val="11"/>
                <c:pt idx="0">
                  <c:v>7.5271000000000005E-2</c:v>
                </c:pt>
                <c:pt idx="1">
                  <c:v>1.4161999999999999E-2</c:v>
                </c:pt>
                <c:pt idx="2">
                  <c:v>2.4795000000000001E-2</c:v>
                </c:pt>
                <c:pt idx="3">
                  <c:v>7.0482000000000003E-2</c:v>
                </c:pt>
                <c:pt idx="4">
                  <c:v>8.1284999999999996E-2</c:v>
                </c:pt>
                <c:pt idx="5">
                  <c:v>7.3325000000000001E-2</c:v>
                </c:pt>
                <c:pt idx="6">
                  <c:v>7.2903999999999997E-2</c:v>
                </c:pt>
                <c:pt idx="7">
                  <c:v>6.0755999999999998E-2</c:v>
                </c:pt>
                <c:pt idx="8">
                  <c:v>8.2219E-2</c:v>
                </c:pt>
                <c:pt idx="9">
                  <c:v>5.3093000000000001E-2</c:v>
                </c:pt>
                <c:pt idx="10">
                  <c:v>9.1999999999999998E-2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D8-47AA-9CA7-BC6137DF3380}"/>
            </c:ext>
          </c:extLst>
        </c:ser>
        <c:ser>
          <c:idx val="10"/>
          <c:order val="10"/>
          <c:tx>
            <c:strRef>
              <c:f>FR!$C$294</c:f>
              <c:strCache>
                <c:ptCount val="1"/>
                <c:pt idx="0">
                  <c:v>Cross sectors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FR!$G$246:$Q$246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FR!$G$294:$Q$294</c:f>
              <c:numCache>
                <c:formatCode>0.00</c:formatCode>
                <c:ptCount val="11"/>
                <c:pt idx="0">
                  <c:v>0.25181900000000002</c:v>
                </c:pt>
                <c:pt idx="1">
                  <c:v>0.23854400000000001</c:v>
                </c:pt>
                <c:pt idx="2">
                  <c:v>0.323162</c:v>
                </c:pt>
                <c:pt idx="3">
                  <c:v>0.47769699999999998</c:v>
                </c:pt>
                <c:pt idx="4">
                  <c:v>0.50558999999999998</c:v>
                </c:pt>
                <c:pt idx="5">
                  <c:v>0.45838299999999998</c:v>
                </c:pt>
                <c:pt idx="6">
                  <c:v>0.43203900000000001</c:v>
                </c:pt>
                <c:pt idx="7">
                  <c:v>0.42449999999999999</c:v>
                </c:pt>
                <c:pt idx="8">
                  <c:v>0.44220300000000001</c:v>
                </c:pt>
                <c:pt idx="9">
                  <c:v>0.46540100000000001</c:v>
                </c:pt>
                <c:pt idx="10">
                  <c:v>0.41632000000000002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CD8-47AA-9CA7-BC6137DF3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58931920"/>
        <c:axId val="458930280"/>
      </c:barChart>
      <c:catAx>
        <c:axId val="45893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0280"/>
        <c:crosses val="autoZero"/>
        <c:auto val="1"/>
        <c:lblAlgn val="ctr"/>
        <c:lblOffset val="100"/>
        <c:noMultiLvlLbl val="0"/>
      </c:catAx>
      <c:valAx>
        <c:axId val="45893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893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61956160939399"/>
          <c:y val="0.11446804933220756"/>
          <c:w val="0.14907776006930634"/>
          <c:h val="0.82879423820611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5447108196661711"/>
          <c:w val="0.43630350602421786"/>
          <c:h val="0.5650868767978622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46-43F9-8884-8F02DE497CDF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46-43F9-8884-8F02DE497CDF}"/>
              </c:ext>
            </c:extLst>
          </c:dPt>
          <c:dPt>
            <c:idx val="2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46-43F9-8884-8F02DE497C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/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6C4-496A-B793-C86B7175129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6C4-496A-B793-C86B71751294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46-43F9-8884-8F02DE497CD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46-43F9-8884-8F02DE497CDF}"/>
              </c:ext>
            </c:extLst>
          </c:dPt>
          <c:dPt>
            <c:idx val="9"/>
            <c:bubble3D val="0"/>
            <c:spPr>
              <a:solidFill>
                <a:schemeClr val="accent4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46-43F9-8884-8F02DE497CDF}"/>
              </c:ext>
            </c:extLst>
          </c:dPt>
          <c:dPt>
            <c:idx val="1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46-43F9-8884-8F02DE497CDF}"/>
              </c:ext>
            </c:extLst>
          </c:dPt>
          <c:dPt>
            <c:idx val="11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46-43F9-8884-8F02DE497CD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46-43F9-8884-8F02DE497CD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B46-43F9-8884-8F02DE497CDF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B46-43F9-8884-8F02DE497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(FR!$C$247,FR!$C$268,FR!$C$273:$C$275,FR!$C$274:$C$275,FR!$C$281,FR!$C$288:$C$290,FR!$C$293:$C$294)</c15:sqref>
                  </c15:fullRef>
                </c:ext>
              </c:extLst>
              <c:f>(FR!$C$247,FR!$C$268,FR!$C$273,FR!$C$274:$C$275,FR!$C$281,FR!$C$288:$C$290,FR!$C$293:$C$294)</c:f>
              <c:strCache>
                <c:ptCount val="11"/>
                <c:pt idx="0">
                  <c:v>Energy sector</c:v>
                </c:pt>
                <c:pt idx="1">
                  <c:v>Agriculture</c:v>
                </c:pt>
                <c:pt idx="2">
                  <c:v>Construction</c:v>
                </c:pt>
                <c:pt idx="3">
                  <c:v>Mining</c:v>
                </c:pt>
                <c:pt idx="4">
                  <c:v>Industry</c:v>
                </c:pt>
                <c:pt idx="5">
                  <c:v>Transport</c:v>
                </c:pt>
                <c:pt idx="6">
                  <c:v>Services</c:v>
                </c:pt>
                <c:pt idx="7">
                  <c:v>Business</c:v>
                </c:pt>
                <c:pt idx="8">
                  <c:v>Households</c:v>
                </c:pt>
                <c:pt idx="9">
                  <c:v>Public</c:v>
                </c:pt>
                <c:pt idx="10">
                  <c:v>Cross sectors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(FR!$D$247,FR!$D$268,FR!$D$273:$D$275,FR!$D$274:$D$275,FR!$D$281,FR!$D$288:$D$290,FR!$D$293:$D$294)</c15:sqref>
                  </c15:fullRef>
                </c:ext>
              </c:extLst>
              <c:f>(FR!$D$247,FR!$D$268,FR!$D$273,FR!$D$274:$D$275,FR!$D$281,FR!$D$288:$D$290,FR!$D$293:$D$294)</c:f>
              <c:numCache>
                <c:formatCode>General</c:formatCode>
                <c:ptCount val="11"/>
                <c:pt idx="0">
                  <c:v>45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12</c:v>
                </c:pt>
                <c:pt idx="5">
                  <c:v>24</c:v>
                </c:pt>
                <c:pt idx="6">
                  <c:v>0</c:v>
                </c:pt>
                <c:pt idx="7">
                  <c:v>3</c:v>
                </c:pt>
                <c:pt idx="8">
                  <c:v>16</c:v>
                </c:pt>
                <c:pt idx="9">
                  <c:v>4</c:v>
                </c:pt>
                <c:pt idx="10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FR!$D$274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FR!$D$275</c15:sqref>
                  <c15:spPr xmlns:c15="http://schemas.microsoft.com/office/drawing/2012/chart"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6-6B46-43F9-8884-8F02DE497CD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types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749749627926965"/>
          <c:y val="0.29379646245225893"/>
          <c:w val="0.43615257671918106"/>
          <c:h val="0.517649002213626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43E-44DE-A64B-AE2FA6247C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43E-44DE-A64B-AE2FA6247C69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43E-44DE-A64B-AE2FA6247C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43E-44DE-A64B-AE2FA6247C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43E-44DE-A64B-AE2FA6247C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43E-44DE-A64B-AE2FA6247C69}"/>
              </c:ext>
            </c:extLst>
          </c:dPt>
          <c:dLbls>
            <c:dLbl>
              <c:idx val="0"/>
              <c:layout>
                <c:manualLayout>
                  <c:x val="7.6239995501639971E-2"/>
                  <c:y val="0.108896795118730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43E-44DE-A64B-AE2FA6247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DE!$C$16:$C$21</c:f>
              <c:strCache>
                <c:ptCount val="6"/>
                <c:pt idx="0">
                  <c:v>Support to energy demand</c:v>
                </c:pt>
                <c:pt idx="1">
                  <c:v>Support to energy efficiency</c:v>
                </c:pt>
                <c:pt idx="2">
                  <c:v>Support to infrastructure</c:v>
                </c:pt>
                <c:pt idx="3">
                  <c:v>Support to production</c:v>
                </c:pt>
                <c:pt idx="4">
                  <c:v>Support to R&amp;D</c:v>
                </c:pt>
                <c:pt idx="5">
                  <c:v>Support to industry restructuring</c:v>
                </c:pt>
              </c:strCache>
            </c:strRef>
          </c:cat>
          <c:val>
            <c:numRef>
              <c:f>DE!$E$16:$E$21</c:f>
              <c:numCache>
                <c:formatCode>0%</c:formatCode>
                <c:ptCount val="6"/>
                <c:pt idx="0">
                  <c:v>0.42424242424242425</c:v>
                </c:pt>
                <c:pt idx="1">
                  <c:v>6.8181818181818177E-2</c:v>
                </c:pt>
                <c:pt idx="2">
                  <c:v>5.3030303030303032E-2</c:v>
                </c:pt>
                <c:pt idx="3">
                  <c:v>0.30303030303030304</c:v>
                </c:pt>
                <c:pt idx="4">
                  <c:v>0.14393939393939395</c:v>
                </c:pt>
                <c:pt idx="5">
                  <c:v>7.575757575757576E-3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3E-44DE-A64B-AE2FA6247C6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layout>
        <c:manualLayout>
          <c:xMode val="edge"/>
          <c:yMode val="edge"/>
          <c:x val="0.12834990593855286"/>
          <c:y val="2.41992878041623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288362380564213"/>
          <c:y val="0.32678298610747275"/>
          <c:w val="0.44729885614786485"/>
          <c:h val="0.5207966145740553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EF-4A60-BFE2-07589152E05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EF-4A60-BFE2-07589152E05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0EF-4A60-BFE2-07589152E059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0EF-4A60-BFE2-07589152E059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0EF-4A60-BFE2-07589152E059}"/>
              </c:ext>
            </c:extLst>
          </c:dPt>
          <c:dLbls>
            <c:dLbl>
              <c:idx val="0"/>
              <c:layout>
                <c:manualLayout>
                  <c:x val="5.7536266986884195E-2"/>
                  <c:y val="-1.760905488702027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0EF-4A60-BFE2-07589152E059}"/>
                </c:ext>
              </c:extLst>
            </c:dLbl>
            <c:dLbl>
              <c:idx val="2"/>
              <c:layout>
                <c:manualLayout>
                  <c:x val="-6.162323259372534E-2"/>
                  <c:y val="-3.75992252283566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0EF-4A60-BFE2-07589152E059}"/>
                </c:ext>
              </c:extLst>
            </c:dLbl>
            <c:dLbl>
              <c:idx val="4"/>
              <c:layout>
                <c:manualLayout>
                  <c:x val="4.5546208004640348E-2"/>
                  <c:y val="-6.70933324528434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0EF-4A60-BFE2-07589152E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DE!$C$50:$C$54</c:f>
              <c:strCache>
                <c:ptCount val="5"/>
                <c:pt idx="0">
                  <c:v>Tax expenditures</c:v>
                </c:pt>
                <c:pt idx="1">
                  <c:v>Under-pricing of goods/services</c:v>
                </c:pt>
                <c:pt idx="2">
                  <c:v>Direct transfers</c:v>
                </c:pt>
                <c:pt idx="3">
                  <c:v>Income or price supports</c:v>
                </c:pt>
                <c:pt idx="4">
                  <c:v>RD&amp;D budgets</c:v>
                </c:pt>
              </c:strCache>
            </c:strRef>
          </c:cat>
          <c:val>
            <c:numRef>
              <c:f>DE!$E$50:$E$54</c:f>
              <c:numCache>
                <c:formatCode>0%</c:formatCode>
                <c:ptCount val="5"/>
                <c:pt idx="0">
                  <c:v>0.54545454545454541</c:v>
                </c:pt>
                <c:pt idx="1">
                  <c:v>0</c:v>
                </c:pt>
                <c:pt idx="2">
                  <c:v>0.15909090909090909</c:v>
                </c:pt>
                <c:pt idx="3">
                  <c:v>0.15151515151515152</c:v>
                </c:pt>
                <c:pt idx="4">
                  <c:v>0.14393939393939395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F-4A60-BFE2-07589152E05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fr-FR" sz="1600" b="1"/>
              <a:t>Interventions distribution by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21374934795047"/>
          <c:y val="0.26104465964413359"/>
          <c:w val="0.4295191077419081"/>
          <c:h val="0.5158345807447809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92-4F03-ADD8-054E772B5DCD}"/>
              </c:ext>
            </c:extLst>
          </c:dPt>
          <c:dPt>
            <c:idx val="1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92-4F03-ADD8-054E772B5DC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92-4F03-ADD8-054E772B5DC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B92-4F03-ADD8-054E772B5DC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B92-4F03-ADD8-054E772B5DCD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B92-4F03-ADD8-054E772B5DCD}"/>
              </c:ext>
            </c:extLst>
          </c:dPt>
          <c:dPt>
            <c:idx val="6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B92-4F03-ADD8-054E772B5DCD}"/>
              </c:ext>
            </c:extLst>
          </c:dPt>
          <c:dPt>
            <c:idx val="7"/>
            <c:bubble3D val="0"/>
            <c:spPr>
              <a:solidFill>
                <a:schemeClr val="accent1">
                  <a:lumMod val="50000"/>
                  <a:lumOff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B92-4F03-ADD8-054E772B5DCD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B92-4F03-ADD8-054E772B5DC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Calibri" panose="020F0502020204030204" pitchFamily="34" charset="0"/>
                      <a:ea typeface="+mn-ea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B92-4F03-ADD8-054E772B5D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alibri" panose="020F0502020204030204" pitchFamily="34" charset="0"/>
                    <a:ea typeface="+mn-ea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(DE!$C$83:$C$84,DE!$C$88:$C$92,DE!$C$98)</c:f>
              <c:strCache>
                <c:ptCount val="8"/>
                <c:pt idx="0">
                  <c:v>All energies</c:v>
                </c:pt>
                <c:pt idx="1">
                  <c:v>Fossil fuels</c:v>
                </c:pt>
                <c:pt idx="2">
                  <c:v>Heating &amp; cooling</c:v>
                </c:pt>
                <c:pt idx="3">
                  <c:v>Nuclear</c:v>
                </c:pt>
                <c:pt idx="4">
                  <c:v>Electricity</c:v>
                </c:pt>
                <c:pt idx="5">
                  <c:v>Bioenergy</c:v>
                </c:pt>
                <c:pt idx="6">
                  <c:v>RES</c:v>
                </c:pt>
                <c:pt idx="7">
                  <c:v>Hydrogen</c:v>
                </c:pt>
              </c:strCache>
            </c:strRef>
          </c:cat>
          <c:val>
            <c:numRef>
              <c:f>(DE!$E$83:$E$84,DE!$E$88:$E$92,DE!$E$98)</c:f>
              <c:numCache>
                <c:formatCode>0%</c:formatCode>
                <c:ptCount val="8"/>
                <c:pt idx="0">
                  <c:v>5.3030303030303032E-2</c:v>
                </c:pt>
                <c:pt idx="1">
                  <c:v>0.46969696969696972</c:v>
                </c:pt>
                <c:pt idx="2">
                  <c:v>3.0303030303030304E-2</c:v>
                </c:pt>
                <c:pt idx="3">
                  <c:v>5.3030303030303032E-2</c:v>
                </c:pt>
                <c:pt idx="4">
                  <c:v>6.8181818181818177E-2</c:v>
                </c:pt>
                <c:pt idx="5">
                  <c:v>3.787878787878788E-2</c:v>
                </c:pt>
                <c:pt idx="6">
                  <c:v>0.27272727272727271</c:v>
                </c:pt>
                <c:pt idx="7">
                  <c:v>1.5151515151515152E-2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B92-4F03-ADD8-054E772B5DC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3" Type="http://schemas.openxmlformats.org/officeDocument/2006/relationships/chart" Target="../charts/chart99.xml"/><Relationship Id="rId7" Type="http://schemas.openxmlformats.org/officeDocument/2006/relationships/chart" Target="../charts/chart103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3" Type="http://schemas.openxmlformats.org/officeDocument/2006/relationships/chart" Target="../charts/chart107.xml"/><Relationship Id="rId7" Type="http://schemas.openxmlformats.org/officeDocument/2006/relationships/chart" Target="../charts/chart111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5" Type="http://schemas.openxmlformats.org/officeDocument/2006/relationships/chart" Target="../charts/chart109.xml"/><Relationship Id="rId4" Type="http://schemas.openxmlformats.org/officeDocument/2006/relationships/chart" Target="../charts/chart10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3" Type="http://schemas.openxmlformats.org/officeDocument/2006/relationships/chart" Target="../charts/chart123.xml"/><Relationship Id="rId7" Type="http://schemas.openxmlformats.org/officeDocument/2006/relationships/chart" Target="../charts/chart127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6.xml"/><Relationship Id="rId3" Type="http://schemas.openxmlformats.org/officeDocument/2006/relationships/chart" Target="../charts/chart131.xml"/><Relationship Id="rId7" Type="http://schemas.openxmlformats.org/officeDocument/2006/relationships/chart" Target="../charts/chart135.xml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Relationship Id="rId6" Type="http://schemas.openxmlformats.org/officeDocument/2006/relationships/chart" Target="../charts/chart134.xml"/><Relationship Id="rId5" Type="http://schemas.openxmlformats.org/officeDocument/2006/relationships/chart" Target="../charts/chart133.xml"/><Relationship Id="rId4" Type="http://schemas.openxmlformats.org/officeDocument/2006/relationships/chart" Target="../charts/chart132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2.xml"/><Relationship Id="rId3" Type="http://schemas.openxmlformats.org/officeDocument/2006/relationships/chart" Target="../charts/chart147.xml"/><Relationship Id="rId7" Type="http://schemas.openxmlformats.org/officeDocument/2006/relationships/chart" Target="../charts/chart151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0.xml"/><Relationship Id="rId3" Type="http://schemas.openxmlformats.org/officeDocument/2006/relationships/chart" Target="../charts/chart155.xml"/><Relationship Id="rId7" Type="http://schemas.openxmlformats.org/officeDocument/2006/relationships/chart" Target="../charts/chart159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Relationship Id="rId6" Type="http://schemas.openxmlformats.org/officeDocument/2006/relationships/chart" Target="../charts/chart158.xml"/><Relationship Id="rId5" Type="http://schemas.openxmlformats.org/officeDocument/2006/relationships/chart" Target="../charts/chart157.xml"/><Relationship Id="rId4" Type="http://schemas.openxmlformats.org/officeDocument/2006/relationships/chart" Target="../charts/chart156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3" Type="http://schemas.openxmlformats.org/officeDocument/2006/relationships/chart" Target="../charts/chart163.xml"/><Relationship Id="rId7" Type="http://schemas.openxmlformats.org/officeDocument/2006/relationships/chart" Target="../charts/chart167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5" Type="http://schemas.openxmlformats.org/officeDocument/2006/relationships/chart" Target="../charts/chart165.xml"/><Relationship Id="rId4" Type="http://schemas.openxmlformats.org/officeDocument/2006/relationships/chart" Target="../charts/chart164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4.xml"/><Relationship Id="rId3" Type="http://schemas.openxmlformats.org/officeDocument/2006/relationships/chart" Target="../charts/chart179.xml"/><Relationship Id="rId7" Type="http://schemas.openxmlformats.org/officeDocument/2006/relationships/chart" Target="../charts/chart183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Relationship Id="rId6" Type="http://schemas.openxmlformats.org/officeDocument/2006/relationships/chart" Target="../charts/chart182.xml"/><Relationship Id="rId5" Type="http://schemas.openxmlformats.org/officeDocument/2006/relationships/chart" Target="../charts/chart181.xml"/><Relationship Id="rId4" Type="http://schemas.openxmlformats.org/officeDocument/2006/relationships/chart" Target="../charts/chart18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2.xml"/><Relationship Id="rId3" Type="http://schemas.openxmlformats.org/officeDocument/2006/relationships/chart" Target="../charts/chart187.xml"/><Relationship Id="rId7" Type="http://schemas.openxmlformats.org/officeDocument/2006/relationships/chart" Target="../charts/chart191.xml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Relationship Id="rId6" Type="http://schemas.openxmlformats.org/officeDocument/2006/relationships/chart" Target="../charts/chart190.xml"/><Relationship Id="rId5" Type="http://schemas.openxmlformats.org/officeDocument/2006/relationships/chart" Target="../charts/chart189.xml"/><Relationship Id="rId4" Type="http://schemas.openxmlformats.org/officeDocument/2006/relationships/chart" Target="../charts/chart188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0.xml"/><Relationship Id="rId3" Type="http://schemas.openxmlformats.org/officeDocument/2006/relationships/chart" Target="../charts/chart195.xml"/><Relationship Id="rId7" Type="http://schemas.openxmlformats.org/officeDocument/2006/relationships/chart" Target="../charts/chart199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5" Type="http://schemas.openxmlformats.org/officeDocument/2006/relationships/chart" Target="../charts/chart197.xml"/><Relationship Id="rId4" Type="http://schemas.openxmlformats.org/officeDocument/2006/relationships/chart" Target="../charts/chart196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8.xml"/><Relationship Id="rId3" Type="http://schemas.openxmlformats.org/officeDocument/2006/relationships/chart" Target="../charts/chart203.xml"/><Relationship Id="rId7" Type="http://schemas.openxmlformats.org/officeDocument/2006/relationships/chart" Target="../charts/chart207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chart" Target="../charts/chart206.xml"/><Relationship Id="rId5" Type="http://schemas.openxmlformats.org/officeDocument/2006/relationships/chart" Target="../charts/chart205.xml"/><Relationship Id="rId4" Type="http://schemas.openxmlformats.org/officeDocument/2006/relationships/chart" Target="../charts/chart204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3" Type="http://schemas.openxmlformats.org/officeDocument/2006/relationships/chart" Target="../charts/chart211.xml"/><Relationship Id="rId7" Type="http://schemas.openxmlformats.org/officeDocument/2006/relationships/chart" Target="../charts/chart215.xml"/><Relationship Id="rId2" Type="http://schemas.openxmlformats.org/officeDocument/2006/relationships/chart" Target="../charts/chart210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5" Type="http://schemas.openxmlformats.org/officeDocument/2006/relationships/chart" Target="../charts/chart213.xml"/><Relationship Id="rId4" Type="http://schemas.openxmlformats.org/officeDocument/2006/relationships/chart" Target="../charts/chart212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4.xml"/><Relationship Id="rId3" Type="http://schemas.openxmlformats.org/officeDocument/2006/relationships/chart" Target="../charts/chart219.xml"/><Relationship Id="rId7" Type="http://schemas.openxmlformats.org/officeDocument/2006/relationships/chart" Target="../charts/chart223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Relationship Id="rId6" Type="http://schemas.openxmlformats.org/officeDocument/2006/relationships/chart" Target="../charts/chart222.xml"/><Relationship Id="rId5" Type="http://schemas.openxmlformats.org/officeDocument/2006/relationships/chart" Target="../charts/chart221.xml"/><Relationship Id="rId4" Type="http://schemas.openxmlformats.org/officeDocument/2006/relationships/chart" Target="../charts/chart220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3" Type="http://schemas.openxmlformats.org/officeDocument/2006/relationships/chart" Target="../charts/chart227.xml"/><Relationship Id="rId7" Type="http://schemas.openxmlformats.org/officeDocument/2006/relationships/chart" Target="../charts/chart231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5" Type="http://schemas.openxmlformats.org/officeDocument/2006/relationships/chart" Target="../charts/chart229.xml"/><Relationship Id="rId4" Type="http://schemas.openxmlformats.org/officeDocument/2006/relationships/chart" Target="../charts/chart22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20</xdr:row>
      <xdr:rowOff>67236</xdr:rowOff>
    </xdr:from>
    <xdr:to>
      <xdr:col>4</xdr:col>
      <xdr:colOff>734787</xdr:colOff>
      <xdr:row>42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5017B7F-3B3D-48C1-B671-917975697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53</xdr:row>
      <xdr:rowOff>49917</xdr:rowOff>
    </xdr:from>
    <xdr:to>
      <xdr:col>4</xdr:col>
      <xdr:colOff>721180</xdr:colOff>
      <xdr:row>74</xdr:row>
      <xdr:rowOff>146813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1CD07675-DBC2-4064-93BD-A141F8A5D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97</xdr:row>
      <xdr:rowOff>42523</xdr:rowOff>
    </xdr:from>
    <xdr:to>
      <xdr:col>4</xdr:col>
      <xdr:colOff>663348</xdr:colOff>
      <xdr:row>222</xdr:row>
      <xdr:rowOff>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E41F461-59B3-4572-BA9B-6ABE2A23F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2</xdr:row>
      <xdr:rowOff>48243</xdr:rowOff>
    </xdr:from>
    <xdr:to>
      <xdr:col>25</xdr:col>
      <xdr:colOff>351311</xdr:colOff>
      <xdr:row>7</xdr:row>
      <xdr:rowOff>34636</xdr:rowOff>
    </xdr:to>
    <xdr:sp macro="" textlink="">
      <xdr:nvSpPr>
        <xdr:cNvPr id="12" name="Bulle narrative : rectangle à coins arrondis 11">
          <a:extLst>
            <a:ext uri="{FF2B5EF4-FFF2-40B4-BE49-F238E27FC236}">
              <a16:creationId xmlns:a16="http://schemas.microsoft.com/office/drawing/2014/main" id="{C0BFC9F2-FB7B-4400-A891-FCE12354465E}"/>
            </a:ext>
          </a:extLst>
        </xdr:cNvPr>
        <xdr:cNvSpPr/>
      </xdr:nvSpPr>
      <xdr:spPr>
        <a:xfrm>
          <a:off x="17448686" y="495300"/>
          <a:ext cx="42672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20</xdr:row>
      <xdr:rowOff>68034</xdr:rowOff>
    </xdr:from>
    <xdr:to>
      <xdr:col>20</xdr:col>
      <xdr:colOff>693965</xdr:colOff>
      <xdr:row>42</xdr:row>
      <xdr:rowOff>27213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C5D6906B-CE72-4172-A195-28D08FDC55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53</xdr:row>
      <xdr:rowOff>51028</xdr:rowOff>
    </xdr:from>
    <xdr:to>
      <xdr:col>20</xdr:col>
      <xdr:colOff>721179</xdr:colOff>
      <xdr:row>74</xdr:row>
      <xdr:rowOff>136072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3970B9E1-4237-4582-9887-5421F2304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97</xdr:row>
      <xdr:rowOff>50344</xdr:rowOff>
    </xdr:from>
    <xdr:to>
      <xdr:col>20</xdr:col>
      <xdr:colOff>693965</xdr:colOff>
      <xdr:row>222</xdr:row>
      <xdr:rowOff>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709F88CC-DF34-4641-8A1E-E15FE0899C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296</xdr:row>
      <xdr:rowOff>1703</xdr:rowOff>
    </xdr:from>
    <xdr:to>
      <xdr:col>20</xdr:col>
      <xdr:colOff>693966</xdr:colOff>
      <xdr:row>315</xdr:row>
      <xdr:rowOff>89437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EBAA5995-5CC2-41AD-BF16-C308275EC6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296</xdr:row>
      <xdr:rowOff>0</xdr:rowOff>
    </xdr:from>
    <xdr:to>
      <xdr:col>4</xdr:col>
      <xdr:colOff>816429</xdr:colOff>
      <xdr:row>315</xdr:row>
      <xdr:rowOff>81643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1CFE4075-3C6E-40CC-92C3-2D331AC49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93043CA-32F8-4878-A25D-5F6BF14A0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C33BD218-0CAB-421A-9E17-0CB06624E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73E64A9C-4F97-4726-A4CB-7A0FB61BE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2A71AB89-F3AE-44CD-8276-2DC6E1FC4E5B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1FB56A2-1384-465D-8336-7B398EA8E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31654E43-DCA2-494B-912A-3E262B839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DF590769-C0E2-4378-A9D2-ECC1409E5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C8F3A3BA-A1A7-49A6-B767-A41BDFD57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B6ABB345-AD4C-466D-BBCC-C331EF695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1EA7726-B568-40A6-86F9-5DAEE3D2E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66D09E6D-5D41-4D34-9C23-673B68ED0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292985D-6AA2-430D-A047-51C262F1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5699946D-6AB0-4CD8-87C9-D19622DDB565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45355705-86F6-49E6-8E04-560350C72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A9DB0D59-CFC3-4850-AB33-8CFD4F620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E59AFD92-59A5-4098-B9C4-56124B544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5E2E7AB2-F52C-44C2-9273-9BE064675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22588501-1B10-4B19-8501-D876104AB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593816B-3D56-4871-9984-B2BC6A6DB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9416EFB-9CED-40E4-A7D5-66C5A6D20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BBDE2822-EF5C-4FD3-A7C5-88BEF5436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3419E9D4-F8CA-470B-977C-7074AD78CDB6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A04BFD5C-0862-4B5D-8169-CF580B642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87BC2DFB-7472-47D4-B78B-C9AD7DC59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1A533E70-24AF-4712-9B95-9DF3968CA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4E7B5122-517B-44E6-A8B7-3DB82FB7A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CC86B00E-20D6-424B-A406-54C46CA1C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E671B30-3253-44D5-A908-F9D2E580C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317BF78D-8CD9-45DE-849D-E83806D69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A2D3CAE2-8F2D-4338-AE74-7A591B5E6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706A62C1-D165-42B0-B507-9F41D1F6F917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C3A80FE2-DA3C-4B7C-8D59-78564822E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4B527288-B855-446A-BD8C-D0F3DFFFA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CB82A1C0-C748-45C9-A2B4-F3C024B58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AB6AA0A8-700A-427F-AFDC-20B2E756D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7E99CBED-31A8-4512-9422-1FCD9D99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4637CDB-BE7B-4692-9BEA-D6599BD0E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D1086D25-0366-41E4-B140-0BE361C12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575E78B9-834A-48BD-A16A-5852C1611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D2191F3A-C6D2-4D60-A4FD-1346EA67410E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81CCFFFF-5E22-46C7-B26A-C780CBEE2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432FAAFF-E3F8-48E2-9AF7-EF3393ABF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6EC09E45-A47F-4FE9-A3B8-E3310D7B6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9C1A8999-2F9B-46B1-8F29-9A1338D12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3FEB19C0-7AA6-403E-B67A-E37A3085A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9C7BE75-5353-401B-8E14-D3247D0BF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CD2C011D-8E7D-4508-91A0-CDF30A555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46281050-5562-4AF3-BA28-F027B2443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B1AD31C0-9DE0-4A64-BA6A-E08EE21FFCED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E72B0830-BF09-4E31-9728-5A5A9F10A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C1AD89D6-285D-4372-BF9A-FB74C42F9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6B28110-546A-4E82-910C-F46E45AE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9E84CB31-57C0-4671-BB09-75647CA90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F39B62E9-5DD3-4248-A42B-DB34B084C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D69CFB91-55F8-482D-A174-68B5F684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E371254-92ED-4C84-98CE-2C5EB5B65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D2EE770-20E7-4071-8C76-718EDB323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40AB3A7C-9949-40AD-934D-CFD9EE4CC815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F6F5357E-0065-4E12-A335-AC10D6409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66D57637-CEAB-469D-9E68-AD952A6B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750D8D46-F894-4815-913D-88B98140B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363BF06D-24B3-4BF7-8DA9-5D93928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664F3BDF-CE94-40A3-9CCC-DE88B493B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9FCC67D-80D5-415E-B5AE-7744883AA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8F675258-4B34-49DF-8E9D-4DAB89B9A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F7AC8FC5-CB66-4C03-B459-4D9E964D3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4E76E120-8EB5-4D4C-9E92-A760E0FFD9B9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5AB4B913-572C-435F-9326-7F0AFE8FE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B871071A-B653-49FF-A0FC-BEEDDCCFD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F317CE99-E1BE-4BC5-AE6A-31573C6F4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1849CCC6-2882-4522-A81F-813D0C011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8049D259-5250-4254-9958-C1D2C6144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F1C96B1-7063-48BA-A99E-3D4D6D14B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3D80F487-0D46-4011-829E-9D0725307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5C2C2151-58C7-45CB-A29A-7992E9C37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67E7419E-104C-4804-B946-44A954D56365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4FE159AE-7F2B-440B-96EA-E4E9187EF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B8039D54-D25D-4A54-99C7-01003F01B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5531B1A0-B224-43AB-956A-5169867C3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2E8E36E0-0AA6-48F3-91B2-2023918E5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CD7E891-8665-45A8-B786-36DA5E029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5CDCAAE-88BA-4596-B318-CFE461C99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3FCF37C-0CBE-4BCC-80E9-287EE9F65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333936A3-7294-40CC-AE1E-5CF07DCFF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6FEB11FA-CB6E-4B61-97A1-144537995EE8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58F6CC49-711A-4B1A-89D1-09BB97893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D9D6E609-8E97-4841-885D-7FE1B171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3113564D-9C8A-424A-9CF0-936358D28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FCDF1222-FCAA-430A-8B96-A4C22F331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8D01A605-421D-498F-982C-3E3C7A5E5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90909A5-9253-4539-B258-86350E4FB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8410178C-4878-4F1E-A1DE-5E79B5249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9B42E9A-439D-40DE-9CC8-389A14D8F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5EA98B67-FCEF-4412-B87A-3751532F9076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66911D22-25A9-4058-9A9F-2E9EF1E30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93C1C0EE-78F4-4036-9BE5-CE108AE22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4A6E1D8F-0C4C-4EB4-A5F6-625E05769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617BEE84-4623-45F6-B4A7-A0B432EFA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27CF74A1-6FC2-4EE9-B851-C60E2E391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58FC0D8-D810-46A7-BC2D-B919C152D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69C34F9-B6DB-4016-8532-C09CEF16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93E9CC26-F28D-4C5C-B418-07126A5B2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3AE4C30D-6C82-489B-A8E7-1B83B87F4AEA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AB214757-A5C0-47FF-AE3C-7C85CABC2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A9B790FE-2020-4B1F-A040-22F2191F8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276C1C1A-3858-4522-9207-2756C10FB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C5B192B8-8F1F-40E6-846F-FFB5A1027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4019D2F6-5551-4FBC-9337-56B2063F6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1F0F31D-EE34-48F0-891C-DC3CFAF7F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4EE3B12A-BEAA-4BC4-81D1-07DC6176F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F06E848D-DD37-4DFA-B250-9E12C1A0F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B81D64F5-26B3-41FD-B9D7-100DCF3041FF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87D2F39E-E55C-455A-84ED-6E680FC94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C23709CD-BC2C-4CAA-8278-67E1936BF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63AB71F4-943F-4045-A534-26ED45192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77EAED50-40A2-4D43-87FF-0E95C7FD6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55DA097B-1100-49E7-9433-D053D67D6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1B0FE1B-DE84-4644-AC26-1CD47E3C1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31C07872-D2EA-4F48-A99F-3B87CC0B6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43F1D217-A6B4-498D-8970-78CF5AF7F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736D7D12-5D6A-4DB6-A6D4-4963A77495BC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311DD426-3F19-4668-96BE-CE1E6A44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28AA751A-D0F8-4811-9A91-13B74B1C0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3F8EF30C-5988-4995-A822-4DD9B9564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AFECEEA9-12E7-4608-8E12-891737063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CA0429C2-A819-419B-8509-4F890CD44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4C4972D-5858-4F66-893D-04814FCDC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AD97E5F-99AC-4BB4-9B71-6F75E54A4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39CA142-6395-4D64-85EA-E2348FA9D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5AB6E35E-DB4B-40C3-A5C3-3F3C24B806DB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F7B94C25-0C6A-42AD-A726-56C51BA56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7CFD24B8-FD55-43F7-AC65-4EF9AAEA2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BCEC4CC0-07E2-46E4-A54C-207A51802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4768076D-B556-45E9-8878-DEE126095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10AE6A77-07A4-4A69-AE5C-5657FEB4F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FD753EE-2754-4843-B97D-DA18F0960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4F4274F-FFBE-40A8-8A09-2399EE301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B06AB3AB-7902-4503-8B43-6B1CB605D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7ADE966E-13EC-4703-9B47-604CB3589582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DF9EC8D8-6AB6-4D28-85D7-CB05DDFE9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7D74F981-5E63-4EBF-8C83-35EA93A94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3B9B2007-2746-4506-8A8B-9C26509B1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E1C9CEC3-C3FC-43C5-B89E-7DEF86E74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C67FA923-3217-43F5-A19D-6EF89C4E7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970C2AD-B5F1-44A5-9CAB-1C0404CB5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11F2EBB5-633D-4F60-A01E-AC7915986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AFF6EF8E-C502-4AB1-B694-339D31CC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1740E02C-9EC0-47FE-BB21-9518FE3F910F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15BAAAC-110E-403A-92BC-5C085C195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A3FDA873-8229-4302-B18A-CEB0BDC99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D9EF84A4-202B-4CEC-9E70-DE547B516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4D240155-D4DA-4EB5-90BE-40ED2D8AD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D8DB9E45-F461-4704-A758-A31FD13CD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8D9B75D-6B43-4133-AF8F-F1D4ED905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27441138-2C57-4497-8735-FB23EE905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224BA376-F06F-46E3-BF66-573F4C54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BB296A68-CF54-4A5A-96A9-7A5C02E7FF59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23B9B94F-7955-4DD8-B04C-26FBC1C29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772877D4-BBB6-494E-856D-041AD9F93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EDE1F973-16EA-4D4B-A64B-F94A16EA8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41BAC851-A67C-4277-8D39-4342E7A68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8D5A5BFD-EE7D-43F3-A232-E4305FECD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197F60E-701D-4F7C-BCF5-C651D7269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95FE9D43-FC0A-426E-99F0-646C038D1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5B3299E0-0203-4767-980E-14C1CB264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7DAD02AF-6089-48E7-808C-3910C68BAC6A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741BCD69-10C8-404A-83EE-C6FBBC197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69753321-573F-4E1E-BCD6-F8AE5A2A3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BE1D2B99-8AEF-491C-B42C-A43FE189F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78C64A8A-DD5C-4A88-8AC8-FC41AA665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11399AA8-6C65-4DB9-B0BB-135F497A1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C438BDA-ACF0-4EA6-85C3-6CA80017D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FE78E427-E9E6-4240-98EC-43C2865DF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5D2264AB-9CF5-4796-8E01-94587A499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F8E22A0A-536F-4560-9F9B-A570F67772B2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AFB43BCC-0834-4123-8142-CE460C291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7FF4678-2AF4-4B84-A7E4-EA4BAE2D0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16FEC0C6-F1F4-4C52-8778-99E00F9B1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BBE80B80-1586-4804-8A8D-7968E2E31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B2C92C16-3FFF-4EB2-8A1E-6F783B9F7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6D5479A-B3C6-4220-9ADD-67315BA5E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2CB9485A-9A4B-4309-BAAB-F890864E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ADE9E9E9-C2CE-4F3C-8D0B-1ADC84316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42609268-23D7-445A-AAAC-2BAF8C36FBBA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7159BB49-B332-43CB-87EA-AEB3696B1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D93D8AD6-B87C-4AC1-9F01-AA37C6D95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4628888A-8EBD-4F90-973A-9BE7C725A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A628A738-1666-4CED-BBA0-836FBD78D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46555E18-CE8D-44BB-BAFC-43A3F2A3F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BEA5EA7-2189-4EA8-9EA4-624D8FC92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78BBA34F-E471-48FC-9B19-CF47382F9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B8DBFD95-5F16-470F-87C3-6D5BD716E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DD0FCF81-6B16-4CC8-B474-69D9327041AC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A0AAA359-6340-4077-B8F0-625676AF6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83643767-16D1-4942-B782-DFF1C5290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DF24BF16-0E99-4137-84AF-3CFF2E525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80C42A70-11AA-4CD6-9A6A-4EA129F9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FA0862A3-0C09-491B-A36C-B4F926ADC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A4FC1DD-781B-4E8A-8BA8-1B2B059D2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1082E320-C6AA-488A-A6BC-C406246D5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9B042674-47C0-4C11-8367-5DCBC2E90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592F3380-C0F4-4050-B0F2-E591EB6BED3F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1A150EAE-0D82-4332-8B97-7C398177A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CF9563E9-3000-4090-B2F0-9861699CE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D55C4BBE-8FAD-4FA4-9070-0B8BC8CB8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F7071CAA-D5C3-46E5-BFCD-CDAD65B0C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9449A5C5-6D72-4153-A41B-C5B26D827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B0B9903-CA3B-4DFF-B6AF-304FBDE87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572B151A-64B5-411B-9A47-C82457EBC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90E970C0-F2C6-498C-B335-6C0241FA0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5CFD57B5-7DAD-427A-A427-4D6D3A2F6728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6A73D74-9020-461E-BC00-B0EB403EE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17AB723B-2EB3-487E-9FC2-55C01693B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50D74A36-1F57-412D-A7A7-DCC814AA4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76F21341-D61D-44B7-907E-1F86E2CBE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B0A6F4A7-4595-49F6-95CD-D03AE8F2E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335127F-B81C-48F5-A334-9B62708B2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468C1BA-BA96-4475-8282-11411A43A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39C4EE0-7B0C-4386-8609-D09F8F9F5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44C19020-B6FF-4B62-886E-75F6813872A8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75C0E130-73C5-4D09-86BB-CBE27D5A4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26DAEAF1-0F02-4A04-9011-B20F6ED7D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3EA738F6-43DF-40C4-9159-69D5639AC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59B87D36-9EB5-4793-AE5F-4D7753B30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7EC772B3-9DAC-4B54-9299-6D779B3D5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039CF98-CD5D-4184-AF5A-F17BD8360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A6EC7AE-068C-4352-877C-7414B1850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D9A32EC9-9ABD-405B-A0EB-30B20FE1A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0300FDA6-6638-4398-97DD-77C662676278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FB048969-B650-4A2D-A60E-277998CA2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47D8F016-FD2A-40B5-B0E5-FAE513646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6E805667-869F-4E66-9F75-634F001DF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BDC02E3F-D130-4AC9-9D62-74B189C83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45D27DC6-D10A-4F82-AF17-01F603356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DA9CC38-F525-4487-A1F6-D2F648E1D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877AF13B-7FDC-48C8-B306-D5691C415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F2A1E469-730E-4C68-B559-4DC604EE9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4FAE8F79-9D4E-4F50-8E4F-006F262F68F3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468BB4EE-55AE-4F2C-8AD8-BBDF7C2B4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65C0ADDD-D4C1-4316-9DE7-D4C9915A5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A8D0F32-C1DB-4F8D-84AC-9A923990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FCA6A698-C32A-4D4A-A74E-9C594420C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706B5DEB-31E4-4E86-8064-C47785890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1659591</xdr:colOff>
      <xdr:row>22</xdr:row>
      <xdr:rowOff>67236</xdr:rowOff>
    </xdr:from>
    <xdr:to>
      <xdr:col>4</xdr:col>
      <xdr:colOff>734787</xdr:colOff>
      <xdr:row>44</xdr:row>
      <xdr:rowOff>14979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A197368-2DA2-4074-8BAA-6B0292714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61123</xdr:colOff>
      <xdr:row>55</xdr:row>
      <xdr:rowOff>49917</xdr:rowOff>
    </xdr:from>
    <xdr:to>
      <xdr:col>4</xdr:col>
      <xdr:colOff>721180</xdr:colOff>
      <xdr:row>76</xdr:row>
      <xdr:rowOff>146813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20B37854-0F4E-4AD3-9CB2-3B3E29384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135342</xdr:colOff>
      <xdr:row>99</xdr:row>
      <xdr:rowOff>42523</xdr:rowOff>
    </xdr:from>
    <xdr:to>
      <xdr:col>4</xdr:col>
      <xdr:colOff>663348</xdr:colOff>
      <xdr:row>224</xdr:row>
      <xdr:rowOff>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6726A8E7-FB1A-414A-9B6D-374BCD6B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351311</xdr:colOff>
      <xdr:row>4</xdr:row>
      <xdr:rowOff>48243</xdr:rowOff>
    </xdr:from>
    <xdr:to>
      <xdr:col>25</xdr:col>
      <xdr:colOff>351311</xdr:colOff>
      <xdr:row>9</xdr:row>
      <xdr:rowOff>34636</xdr:rowOff>
    </xdr:to>
    <xdr:sp macro="" textlink="">
      <xdr:nvSpPr>
        <xdr:cNvPr id="5" name="Bulle narrative : rectangle à coins arrondis 4">
          <a:extLst>
            <a:ext uri="{FF2B5EF4-FFF2-40B4-BE49-F238E27FC236}">
              <a16:creationId xmlns:a16="http://schemas.microsoft.com/office/drawing/2014/main" id="{D3559628-3CE8-4874-815D-37C5DF57E752}"/>
            </a:ext>
          </a:extLst>
        </xdr:cNvPr>
        <xdr:cNvSpPr/>
      </xdr:nvSpPr>
      <xdr:spPr>
        <a:xfrm>
          <a:off x="13457711" y="371475"/>
          <a:ext cx="3048000" cy="0"/>
        </a:xfrm>
        <a:prstGeom prst="wedgeRoundRectCallout">
          <a:avLst>
            <a:gd name="adj1" fmla="val -54510"/>
            <a:gd name="adj2" fmla="val -73349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2000"/>
            <a:t>Select your country using the rolling menu in the dark </a:t>
          </a:r>
          <a:r>
            <a:rPr lang="fr-FR" sz="2000" u="none"/>
            <a:t>blue</a:t>
          </a:r>
          <a:r>
            <a:rPr lang="fr-FR" sz="2000" u="none" baseline="0"/>
            <a:t> </a:t>
          </a:r>
          <a:r>
            <a:rPr lang="fr-FR" sz="2000" baseline="0"/>
            <a:t>cell on the top of the page</a:t>
          </a:r>
          <a:endParaRPr lang="fr-FR" sz="2000"/>
        </a:p>
      </xdr:txBody>
    </xdr:sp>
    <xdr:clientData/>
  </xdr:twoCellAnchor>
  <xdr:twoCellAnchor>
    <xdr:from>
      <xdr:col>4</xdr:col>
      <xdr:colOff>773906</xdr:colOff>
      <xdr:row>22</xdr:row>
      <xdr:rowOff>68034</xdr:rowOff>
    </xdr:from>
    <xdr:to>
      <xdr:col>20</xdr:col>
      <xdr:colOff>693965</xdr:colOff>
      <xdr:row>44</xdr:row>
      <xdr:rowOff>27213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20B4E54E-E1A8-4AEF-B62E-FE9653D90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782411</xdr:colOff>
      <xdr:row>55</xdr:row>
      <xdr:rowOff>51028</xdr:rowOff>
    </xdr:from>
    <xdr:to>
      <xdr:col>20</xdr:col>
      <xdr:colOff>721179</xdr:colOff>
      <xdr:row>76</xdr:row>
      <xdr:rowOff>136072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B94E8680-EFC8-4DDF-B452-B8DC33252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750757</xdr:colOff>
      <xdr:row>99</xdr:row>
      <xdr:rowOff>50344</xdr:rowOff>
    </xdr:from>
    <xdr:to>
      <xdr:col>20</xdr:col>
      <xdr:colOff>693965</xdr:colOff>
      <xdr:row>224</xdr:row>
      <xdr:rowOff>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DBEC2001-7A4F-4E02-8CE1-FBE37FA7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857252</xdr:colOff>
      <xdr:row>298</xdr:row>
      <xdr:rowOff>1703</xdr:rowOff>
    </xdr:from>
    <xdr:to>
      <xdr:col>20</xdr:col>
      <xdr:colOff>693966</xdr:colOff>
      <xdr:row>317</xdr:row>
      <xdr:rowOff>89437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B73748ED-B9D4-41E0-9AB6-10B8985AF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40821</xdr:colOff>
      <xdr:row>298</xdr:row>
      <xdr:rowOff>0</xdr:rowOff>
    </xdr:from>
    <xdr:to>
      <xdr:col>4</xdr:col>
      <xdr:colOff>816429</xdr:colOff>
      <xdr:row>317</xdr:row>
      <xdr:rowOff>81643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4B4A1981-1E60-47B2-84E8-C490AAD6E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RINOMICS-final">
  <a:themeElements>
    <a:clrScheme name="Trinomics">
      <a:dk1>
        <a:sysClr val="windowText" lastClr="000000"/>
      </a:dk1>
      <a:lt1>
        <a:srgbClr val="FFFFFF"/>
      </a:lt1>
      <a:dk2>
        <a:srgbClr val="3C5571"/>
      </a:dk2>
      <a:lt2>
        <a:srgbClr val="ECEBE1"/>
      </a:lt2>
      <a:accent1>
        <a:srgbClr val="005962"/>
      </a:accent1>
      <a:accent2>
        <a:srgbClr val="F04E30"/>
      </a:accent2>
      <a:accent3>
        <a:srgbClr val="B2CECD"/>
      </a:accent3>
      <a:accent4>
        <a:srgbClr val="FFE3A6"/>
      </a:accent4>
      <a:accent5>
        <a:srgbClr val="002C54"/>
      </a:accent5>
      <a:accent6>
        <a:srgbClr val="ECEBE1"/>
      </a:accent6>
      <a:hlink>
        <a:srgbClr val="00604F"/>
      </a:hlink>
      <a:folHlink>
        <a:srgbClr val="EF4E31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="70" zoomScaleNormal="70" workbookViewId="0">
      <pane ySplit="1" topLeftCell="A2" activePane="bottomLeft" state="frozen"/>
      <selection activeCell="M5" sqref="M5"/>
      <selection pane="bottomLeft" activeCell="M5" sqref="M5"/>
    </sheetView>
  </sheetViews>
  <sheetFormatPr defaultColWidth="15.7265625" defaultRowHeight="14.5" x14ac:dyDescent="0.35"/>
  <cols>
    <col min="1" max="1" width="18" style="132" customWidth="1"/>
    <col min="2" max="2" width="22.26953125" style="132" customWidth="1"/>
    <col min="3" max="3" width="27.7265625" style="132" customWidth="1"/>
    <col min="4" max="4" width="15.7265625" style="131"/>
    <col min="5" max="5" width="22.1796875" style="131" customWidth="1"/>
    <col min="6" max="6" width="34.81640625" style="131" customWidth="1"/>
    <col min="7" max="7" width="15.7265625" style="131"/>
    <col min="8" max="8" width="44" style="131" customWidth="1"/>
    <col min="9" max="9" width="54.26953125" style="131" customWidth="1"/>
    <col min="10" max="16384" width="15.7265625" style="131"/>
  </cols>
  <sheetData>
    <row r="1" spans="1:9" x14ac:dyDescent="0.35">
      <c r="A1" s="130" t="s">
        <v>253</v>
      </c>
      <c r="B1" s="130" t="s">
        <v>254</v>
      </c>
      <c r="C1" s="130" t="s">
        <v>255</v>
      </c>
      <c r="E1" s="130" t="s">
        <v>1</v>
      </c>
      <c r="F1" s="130" t="s">
        <v>256</v>
      </c>
      <c r="H1" s="130" t="s">
        <v>92</v>
      </c>
      <c r="I1" s="130" t="s">
        <v>93</v>
      </c>
    </row>
    <row r="2" spans="1:9" x14ac:dyDescent="0.35">
      <c r="A2" s="132" t="s">
        <v>101</v>
      </c>
      <c r="B2" s="132" t="s">
        <v>101</v>
      </c>
      <c r="C2" s="132" t="s">
        <v>101</v>
      </c>
      <c r="E2" s="131" t="s">
        <v>145</v>
      </c>
      <c r="F2" s="131" t="s">
        <v>145</v>
      </c>
      <c r="H2" s="131" t="s">
        <v>102</v>
      </c>
      <c r="I2" s="131" t="s">
        <v>105</v>
      </c>
    </row>
    <row r="3" spans="1:9" x14ac:dyDescent="0.35">
      <c r="A3" s="132" t="s">
        <v>108</v>
      </c>
      <c r="B3" s="132" t="s">
        <v>108</v>
      </c>
      <c r="C3" s="132" t="s">
        <v>108</v>
      </c>
      <c r="F3" s="131" t="s">
        <v>177</v>
      </c>
      <c r="H3" s="131" t="s">
        <v>102</v>
      </c>
      <c r="I3" s="131" t="s">
        <v>103</v>
      </c>
    </row>
    <row r="4" spans="1:9" x14ac:dyDescent="0.35">
      <c r="A4" s="132" t="s">
        <v>111</v>
      </c>
      <c r="B4" s="132" t="s">
        <v>111</v>
      </c>
      <c r="C4" s="132" t="s">
        <v>111</v>
      </c>
      <c r="F4" s="131" t="s">
        <v>123</v>
      </c>
      <c r="H4" s="131" t="s">
        <v>102</v>
      </c>
      <c r="I4" s="131" t="s">
        <v>128</v>
      </c>
    </row>
    <row r="5" spans="1:9" x14ac:dyDescent="0.35">
      <c r="A5" s="132" t="s">
        <v>207</v>
      </c>
      <c r="B5" s="132" t="s">
        <v>207</v>
      </c>
      <c r="C5" s="132" t="s">
        <v>207</v>
      </c>
      <c r="F5" s="131" t="s">
        <v>153</v>
      </c>
      <c r="H5" s="131" t="s">
        <v>124</v>
      </c>
      <c r="I5" s="131" t="s">
        <v>125</v>
      </c>
    </row>
    <row r="6" spans="1:9" x14ac:dyDescent="0.35">
      <c r="A6" s="132" t="s">
        <v>257</v>
      </c>
      <c r="B6" s="132" t="s">
        <v>258</v>
      </c>
      <c r="C6" s="132" t="s">
        <v>138</v>
      </c>
      <c r="F6" s="131" t="s">
        <v>163</v>
      </c>
      <c r="H6" s="131" t="s">
        <v>124</v>
      </c>
      <c r="I6" s="131" t="s">
        <v>141</v>
      </c>
    </row>
    <row r="7" spans="1:9" x14ac:dyDescent="0.35">
      <c r="A7" s="132" t="s">
        <v>257</v>
      </c>
      <c r="B7" s="132" t="s">
        <v>258</v>
      </c>
      <c r="C7" s="132" t="s">
        <v>132</v>
      </c>
      <c r="F7" s="131" t="s">
        <v>195</v>
      </c>
      <c r="H7" s="131" t="s">
        <v>124</v>
      </c>
      <c r="I7" s="131" t="s">
        <v>172</v>
      </c>
    </row>
    <row r="8" spans="1:9" x14ac:dyDescent="0.35">
      <c r="A8" s="132" t="s">
        <v>257</v>
      </c>
      <c r="B8" s="132" t="s">
        <v>174</v>
      </c>
      <c r="C8" s="132" t="s">
        <v>174</v>
      </c>
      <c r="F8" s="131" t="s">
        <v>117</v>
      </c>
      <c r="H8" s="131" t="s">
        <v>124</v>
      </c>
      <c r="I8" s="131" t="s">
        <v>259</v>
      </c>
    </row>
    <row r="9" spans="1:9" x14ac:dyDescent="0.35">
      <c r="A9" s="132" t="s">
        <v>257</v>
      </c>
      <c r="B9" s="132" t="s">
        <v>135</v>
      </c>
      <c r="C9" s="132" t="s">
        <v>136</v>
      </c>
      <c r="F9" s="131" t="s">
        <v>110</v>
      </c>
      <c r="H9" s="131" t="s">
        <v>124</v>
      </c>
      <c r="I9" s="131" t="s">
        <v>133</v>
      </c>
    </row>
    <row r="10" spans="1:9" x14ac:dyDescent="0.35">
      <c r="A10" s="132" t="s">
        <v>257</v>
      </c>
      <c r="B10" s="132" t="s">
        <v>135</v>
      </c>
      <c r="C10" s="132" t="s">
        <v>224</v>
      </c>
      <c r="F10" s="131" t="s">
        <v>106</v>
      </c>
      <c r="H10" s="131" t="s">
        <v>124</v>
      </c>
      <c r="I10" s="131" t="s">
        <v>249</v>
      </c>
    </row>
    <row r="11" spans="1:9" x14ac:dyDescent="0.35">
      <c r="A11" s="132" t="s">
        <v>257</v>
      </c>
      <c r="B11" s="132" t="s">
        <v>135</v>
      </c>
      <c r="C11" s="132" t="s">
        <v>247</v>
      </c>
      <c r="F11" s="131" t="s">
        <v>239</v>
      </c>
      <c r="H11" s="131" t="s">
        <v>124</v>
      </c>
      <c r="I11" s="131" t="s">
        <v>128</v>
      </c>
    </row>
    <row r="12" spans="1:9" x14ac:dyDescent="0.35">
      <c r="A12" s="132" t="s">
        <v>257</v>
      </c>
      <c r="B12" s="132" t="s">
        <v>260</v>
      </c>
      <c r="C12" s="132" t="s">
        <v>193</v>
      </c>
      <c r="F12" s="131" t="s">
        <v>221</v>
      </c>
      <c r="H12" s="131" t="s">
        <v>234</v>
      </c>
      <c r="I12" s="131" t="s">
        <v>237</v>
      </c>
    </row>
    <row r="13" spans="1:9" x14ac:dyDescent="0.35">
      <c r="A13" s="132" t="s">
        <v>257</v>
      </c>
      <c r="B13" s="132" t="s">
        <v>260</v>
      </c>
      <c r="C13" s="132" t="s">
        <v>178</v>
      </c>
      <c r="F13" s="131" t="s">
        <v>244</v>
      </c>
      <c r="H13" s="131" t="s">
        <v>234</v>
      </c>
      <c r="I13" s="131" t="s">
        <v>261</v>
      </c>
    </row>
    <row r="14" spans="1:9" x14ac:dyDescent="0.35">
      <c r="A14" s="132" t="s">
        <v>257</v>
      </c>
      <c r="B14" s="132" t="s">
        <v>260</v>
      </c>
      <c r="C14" s="132" t="s">
        <v>157</v>
      </c>
      <c r="F14" s="131" t="s">
        <v>167</v>
      </c>
      <c r="H14" s="131" t="s">
        <v>234</v>
      </c>
      <c r="I14" s="131" t="s">
        <v>235</v>
      </c>
    </row>
    <row r="15" spans="1:9" x14ac:dyDescent="0.35">
      <c r="A15" s="132" t="s">
        <v>257</v>
      </c>
      <c r="B15" s="132" t="s">
        <v>260</v>
      </c>
      <c r="C15" s="132" t="s">
        <v>151</v>
      </c>
      <c r="F15" s="131" t="s">
        <v>187</v>
      </c>
      <c r="H15" s="131" t="s">
        <v>113</v>
      </c>
      <c r="I15" s="131" t="s">
        <v>185</v>
      </c>
    </row>
    <row r="16" spans="1:9" x14ac:dyDescent="0.35">
      <c r="A16" s="132" t="s">
        <v>257</v>
      </c>
      <c r="B16" s="132" t="s">
        <v>260</v>
      </c>
      <c r="C16" s="132" t="s">
        <v>262</v>
      </c>
      <c r="F16" s="131" t="s">
        <v>144</v>
      </c>
      <c r="H16" s="131" t="s">
        <v>113</v>
      </c>
      <c r="I16" s="131" t="s">
        <v>233</v>
      </c>
    </row>
    <row r="17" spans="1:9" x14ac:dyDescent="0.35">
      <c r="A17" s="132" t="s">
        <v>257</v>
      </c>
      <c r="B17" s="132" t="s">
        <v>260</v>
      </c>
      <c r="C17" s="132" t="s">
        <v>200</v>
      </c>
      <c r="F17" s="131" t="s">
        <v>159</v>
      </c>
      <c r="H17" s="131" t="s">
        <v>113</v>
      </c>
      <c r="I17" s="131" t="s">
        <v>134</v>
      </c>
    </row>
    <row r="18" spans="1:9" x14ac:dyDescent="0.35">
      <c r="A18" s="132" t="s">
        <v>257</v>
      </c>
      <c r="B18" s="132" t="s">
        <v>260</v>
      </c>
      <c r="C18" s="132" t="s">
        <v>263</v>
      </c>
      <c r="F18" s="131" t="s">
        <v>225</v>
      </c>
      <c r="H18" s="131" t="s">
        <v>113</v>
      </c>
      <c r="I18" s="131" t="s">
        <v>229</v>
      </c>
    </row>
    <row r="19" spans="1:9" x14ac:dyDescent="0.35">
      <c r="A19" s="132" t="s">
        <v>257</v>
      </c>
      <c r="B19" s="132" t="s">
        <v>260</v>
      </c>
      <c r="C19" s="132" t="s">
        <v>201</v>
      </c>
      <c r="F19" s="131" t="s">
        <v>183</v>
      </c>
      <c r="H19" s="131" t="s">
        <v>113</v>
      </c>
      <c r="I19" s="131" t="s">
        <v>152</v>
      </c>
    </row>
    <row r="20" spans="1:9" x14ac:dyDescent="0.35">
      <c r="A20" s="132" t="s">
        <v>257</v>
      </c>
      <c r="B20" s="132" t="s">
        <v>260</v>
      </c>
      <c r="C20" s="132" t="s">
        <v>264</v>
      </c>
      <c r="F20" s="131" t="s">
        <v>219</v>
      </c>
      <c r="H20" s="131" t="s">
        <v>113</v>
      </c>
      <c r="I20" s="131" t="s">
        <v>188</v>
      </c>
    </row>
    <row r="21" spans="1:9" x14ac:dyDescent="0.35">
      <c r="A21" s="132" t="s">
        <v>257</v>
      </c>
      <c r="B21" s="132" t="s">
        <v>260</v>
      </c>
      <c r="C21" s="132" t="s">
        <v>171</v>
      </c>
      <c r="F21" s="131" t="s">
        <v>184</v>
      </c>
      <c r="H21" s="131" t="s">
        <v>113</v>
      </c>
      <c r="I21" s="131" t="s">
        <v>222</v>
      </c>
    </row>
    <row r="22" spans="1:9" x14ac:dyDescent="0.35">
      <c r="A22" s="132" t="s">
        <v>257</v>
      </c>
      <c r="B22" s="132" t="s">
        <v>260</v>
      </c>
      <c r="C22" s="132" t="s">
        <v>169</v>
      </c>
      <c r="E22" s="131" t="s">
        <v>158</v>
      </c>
      <c r="F22" s="131" t="s">
        <v>158</v>
      </c>
      <c r="H22" s="131" t="s">
        <v>113</v>
      </c>
      <c r="I22" s="131" t="s">
        <v>114</v>
      </c>
    </row>
    <row r="23" spans="1:9" x14ac:dyDescent="0.35">
      <c r="A23" s="132" t="s">
        <v>257</v>
      </c>
      <c r="B23" s="132" t="s">
        <v>260</v>
      </c>
      <c r="C23" s="132" t="s">
        <v>216</v>
      </c>
      <c r="F23" s="131" t="s">
        <v>189</v>
      </c>
      <c r="H23" s="131" t="s">
        <v>113</v>
      </c>
      <c r="I23" s="131" t="s">
        <v>137</v>
      </c>
    </row>
    <row r="24" spans="1:9" x14ac:dyDescent="0.35">
      <c r="A24" s="132" t="s">
        <v>257</v>
      </c>
      <c r="B24" s="132" t="s">
        <v>260</v>
      </c>
      <c r="C24" s="132" t="s">
        <v>170</v>
      </c>
      <c r="F24" s="131" t="s">
        <v>190</v>
      </c>
      <c r="H24" s="131" t="s">
        <v>113</v>
      </c>
      <c r="I24" s="131" t="s">
        <v>168</v>
      </c>
    </row>
    <row r="25" spans="1:9" x14ac:dyDescent="0.35">
      <c r="A25" s="132" t="s">
        <v>257</v>
      </c>
      <c r="B25" s="132" t="s">
        <v>186</v>
      </c>
      <c r="C25" s="132" t="s">
        <v>186</v>
      </c>
      <c r="F25" s="131" t="s">
        <v>202</v>
      </c>
      <c r="H25" s="131" t="s">
        <v>113</v>
      </c>
      <c r="I25" s="131" t="s">
        <v>238</v>
      </c>
    </row>
    <row r="26" spans="1:9" x14ac:dyDescent="0.35">
      <c r="A26" s="132" t="s">
        <v>257</v>
      </c>
      <c r="B26" s="132" t="s">
        <v>209</v>
      </c>
      <c r="C26" s="132" t="s">
        <v>138</v>
      </c>
      <c r="E26" s="131" t="s">
        <v>199</v>
      </c>
      <c r="F26" s="131" t="s">
        <v>199</v>
      </c>
      <c r="H26" s="131" t="s">
        <v>113</v>
      </c>
      <c r="I26" s="131" t="s">
        <v>197</v>
      </c>
    </row>
    <row r="27" spans="1:9" x14ac:dyDescent="0.35">
      <c r="A27" s="132" t="s">
        <v>164</v>
      </c>
      <c r="B27" s="132" t="s">
        <v>209</v>
      </c>
      <c r="C27" s="132" t="s">
        <v>120</v>
      </c>
      <c r="E27" s="131" t="s">
        <v>181</v>
      </c>
      <c r="F27" s="131" t="s">
        <v>181</v>
      </c>
      <c r="H27" s="131" t="s">
        <v>113</v>
      </c>
      <c r="I27" s="131" t="s">
        <v>128</v>
      </c>
    </row>
    <row r="28" spans="1:9" x14ac:dyDescent="0.35">
      <c r="A28" s="132" t="s">
        <v>164</v>
      </c>
      <c r="B28" s="132" t="s">
        <v>265</v>
      </c>
      <c r="C28" s="132" t="s">
        <v>120</v>
      </c>
      <c r="E28" s="131" t="s">
        <v>2</v>
      </c>
      <c r="F28" s="131" t="s">
        <v>2</v>
      </c>
    </row>
    <row r="29" spans="1:9" x14ac:dyDescent="0.35">
      <c r="A29" s="132" t="s">
        <v>164</v>
      </c>
      <c r="B29" s="132" t="s">
        <v>265</v>
      </c>
      <c r="C29" s="132" t="s">
        <v>194</v>
      </c>
      <c r="F29" s="131" t="s">
        <v>142</v>
      </c>
      <c r="H29" s="131" t="s">
        <v>266</v>
      </c>
      <c r="I29" s="131" t="s">
        <v>266</v>
      </c>
    </row>
    <row r="30" spans="1:9" x14ac:dyDescent="0.35">
      <c r="A30" s="132" t="s">
        <v>164</v>
      </c>
      <c r="B30" s="132" t="s">
        <v>265</v>
      </c>
      <c r="C30" s="132" t="s">
        <v>118</v>
      </c>
      <c r="F30" s="131" t="s">
        <v>198</v>
      </c>
    </row>
    <row r="31" spans="1:9" x14ac:dyDescent="0.35">
      <c r="A31" s="132" t="s">
        <v>164</v>
      </c>
      <c r="B31" s="132" t="s">
        <v>265</v>
      </c>
      <c r="C31" s="132" t="s">
        <v>220</v>
      </c>
      <c r="F31" s="131" t="s">
        <v>267</v>
      </c>
    </row>
    <row r="32" spans="1:9" x14ac:dyDescent="0.35">
      <c r="A32" s="132" t="s">
        <v>164</v>
      </c>
      <c r="B32" s="132" t="s">
        <v>265</v>
      </c>
      <c r="C32" s="132" t="s">
        <v>165</v>
      </c>
      <c r="F32" s="131" t="s">
        <v>268</v>
      </c>
    </row>
    <row r="33" spans="1:6" x14ac:dyDescent="0.35">
      <c r="A33" s="132" t="s">
        <v>164</v>
      </c>
      <c r="B33" s="132" t="s">
        <v>265</v>
      </c>
      <c r="C33" s="132" t="s">
        <v>223</v>
      </c>
      <c r="E33" s="131" t="s">
        <v>166</v>
      </c>
      <c r="F33" s="131" t="s">
        <v>166</v>
      </c>
    </row>
    <row r="34" spans="1:6" x14ac:dyDescent="0.35">
      <c r="A34" s="132" t="s">
        <v>164</v>
      </c>
      <c r="B34" s="132" t="s">
        <v>265</v>
      </c>
      <c r="C34" s="132" t="s">
        <v>226</v>
      </c>
      <c r="F34" s="131" t="s">
        <v>179</v>
      </c>
    </row>
    <row r="35" spans="1:6" x14ac:dyDescent="0.35">
      <c r="A35" s="132" t="s">
        <v>0</v>
      </c>
      <c r="B35" s="132" t="s">
        <v>269</v>
      </c>
      <c r="C35" s="132" t="s">
        <v>140</v>
      </c>
      <c r="F35" s="131" t="s">
        <v>175</v>
      </c>
    </row>
    <row r="36" spans="1:6" x14ac:dyDescent="0.35">
      <c r="A36" s="132" t="s">
        <v>0</v>
      </c>
      <c r="B36" s="132" t="s">
        <v>269</v>
      </c>
      <c r="C36" s="132" t="s">
        <v>130</v>
      </c>
      <c r="F36" s="131" t="s">
        <v>143</v>
      </c>
    </row>
    <row r="37" spans="1:6" x14ac:dyDescent="0.35">
      <c r="A37" s="132" t="s">
        <v>0</v>
      </c>
      <c r="B37" s="132" t="s">
        <v>121</v>
      </c>
      <c r="C37" s="132" t="s">
        <v>121</v>
      </c>
      <c r="F37" s="131" t="s">
        <v>180</v>
      </c>
    </row>
    <row r="38" spans="1:6" x14ac:dyDescent="0.35">
      <c r="A38" s="132" t="s">
        <v>0</v>
      </c>
      <c r="B38" s="132" t="s">
        <v>109</v>
      </c>
      <c r="C38" s="132" t="s">
        <v>109</v>
      </c>
      <c r="F38" s="131" t="s">
        <v>156</v>
      </c>
    </row>
    <row r="39" spans="1:6" x14ac:dyDescent="0.35">
      <c r="A39" s="132" t="s">
        <v>0</v>
      </c>
      <c r="B39" s="132" t="s">
        <v>119</v>
      </c>
      <c r="C39" s="132" t="s">
        <v>119</v>
      </c>
      <c r="E39" s="131" t="s">
        <v>192</v>
      </c>
      <c r="F39" s="131" t="s">
        <v>192</v>
      </c>
    </row>
    <row r="40" spans="1:6" x14ac:dyDescent="0.35">
      <c r="A40" s="132" t="s">
        <v>0</v>
      </c>
      <c r="B40" s="132" t="s">
        <v>206</v>
      </c>
      <c r="C40" s="132" t="s">
        <v>206</v>
      </c>
      <c r="E40" s="131" t="s">
        <v>99</v>
      </c>
      <c r="F40" s="131" t="s">
        <v>99</v>
      </c>
    </row>
    <row r="41" spans="1:6" x14ac:dyDescent="0.35">
      <c r="A41" s="132" t="s">
        <v>0</v>
      </c>
      <c r="B41" s="132" t="s">
        <v>116</v>
      </c>
      <c r="C41" s="132" t="s">
        <v>116</v>
      </c>
      <c r="E41" s="131" t="s">
        <v>3</v>
      </c>
      <c r="F41" s="131" t="s">
        <v>3</v>
      </c>
    </row>
    <row r="42" spans="1:6" x14ac:dyDescent="0.35">
      <c r="A42" s="132" t="s">
        <v>0</v>
      </c>
      <c r="B42" s="132" t="s">
        <v>270</v>
      </c>
      <c r="C42" s="132" t="s">
        <v>270</v>
      </c>
      <c r="F42" s="131" t="s">
        <v>149</v>
      </c>
    </row>
    <row r="43" spans="1:6" x14ac:dyDescent="0.35">
      <c r="A43" s="132" t="s">
        <v>0</v>
      </c>
      <c r="B43" s="132" t="s">
        <v>270</v>
      </c>
      <c r="C43" s="132" t="s">
        <v>115</v>
      </c>
      <c r="E43" s="131" t="s">
        <v>131</v>
      </c>
      <c r="F43" s="131" t="s">
        <v>131</v>
      </c>
    </row>
    <row r="44" spans="1:6" x14ac:dyDescent="0.35">
      <c r="A44" s="132" t="s">
        <v>0</v>
      </c>
      <c r="B44" s="132" t="s">
        <v>270</v>
      </c>
      <c r="C44" s="132" t="s">
        <v>112</v>
      </c>
      <c r="E44" s="131" t="s">
        <v>126</v>
      </c>
      <c r="F44" s="131" t="s">
        <v>126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17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70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21</v>
      </c>
      <c r="E7" s="27">
        <v>0.3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61</v>
      </c>
      <c r="E8" s="27">
        <v>0.87142857142857144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5</v>
      </c>
      <c r="E9" s="27">
        <v>7.1428571428571425E-2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4</v>
      </c>
      <c r="E10" s="27">
        <v>5.7142857142857141E-2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9</v>
      </c>
      <c r="E16" s="27">
        <v>0.12857142857142856</v>
      </c>
      <c r="F16" s="28"/>
      <c r="G16" s="38">
        <v>0.12472999999999999</v>
      </c>
      <c r="H16" s="38">
        <v>0.10696799999999999</v>
      </c>
      <c r="I16" s="38">
        <v>0.18826599999999999</v>
      </c>
      <c r="J16" s="38">
        <v>0.24834200000000001</v>
      </c>
      <c r="K16" s="38">
        <v>0.20499100000000001</v>
      </c>
      <c r="L16" s="38">
        <v>0.15070700000000001</v>
      </c>
      <c r="M16" s="38">
        <v>0.150565</v>
      </c>
      <c r="N16" s="38">
        <v>0.162796</v>
      </c>
      <c r="O16" s="38">
        <v>9.2075000000000004E-2</v>
      </c>
      <c r="P16" s="38">
        <v>0.15500900000000001</v>
      </c>
      <c r="Q16" s="38">
        <v>0.13628299999999999</v>
      </c>
      <c r="R16" s="28"/>
      <c r="S16" s="39">
        <v>1.7207319999999999</v>
      </c>
      <c r="T16" s="40">
        <v>9.2624067986851522E-2</v>
      </c>
      <c r="U16" s="40">
        <v>1.1134305687399149E-2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13</v>
      </c>
      <c r="E17" s="27">
        <v>0.18571428571428572</v>
      </c>
      <c r="F17" s="28"/>
      <c r="G17" s="38">
        <v>0.137877</v>
      </c>
      <c r="H17" s="38">
        <v>0.15653900000000001</v>
      </c>
      <c r="I17" s="38">
        <v>0.31306299999999998</v>
      </c>
      <c r="J17" s="38">
        <v>0.55412499999999998</v>
      </c>
      <c r="K17" s="38">
        <v>0.38008599999999998</v>
      </c>
      <c r="L17" s="38">
        <v>0.22530800000000001</v>
      </c>
      <c r="M17" s="38">
        <v>0.27290999999999999</v>
      </c>
      <c r="N17" s="38">
        <v>0.209286</v>
      </c>
      <c r="O17" s="38">
        <v>0.289323</v>
      </c>
      <c r="P17" s="38">
        <v>0.20304</v>
      </c>
      <c r="Q17" s="38">
        <v>0.23422399999999999</v>
      </c>
      <c r="R17" s="28"/>
      <c r="S17" s="39">
        <v>2.9757810000000005</v>
      </c>
      <c r="T17" s="40">
        <v>0.69878950078693314</v>
      </c>
      <c r="U17" s="40">
        <v>6.8482579965922552E-2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4</v>
      </c>
      <c r="E18" s="27">
        <v>5.7142857142857141E-2</v>
      </c>
      <c r="F18" s="28"/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1.5594999999999999E-2</v>
      </c>
      <c r="R18" s="28"/>
      <c r="S18" s="39">
        <v>1.5594999999999999E-2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20</v>
      </c>
      <c r="E19" s="27">
        <v>0.2857142857142857</v>
      </c>
      <c r="F19" s="28"/>
      <c r="G19" s="38">
        <v>0.27541500000000002</v>
      </c>
      <c r="H19" s="38">
        <v>0.288968</v>
      </c>
      <c r="I19" s="38">
        <v>0.71394400000000002</v>
      </c>
      <c r="J19" s="38">
        <v>1.55904</v>
      </c>
      <c r="K19" s="38">
        <v>1.6367119999999999</v>
      </c>
      <c r="L19" s="38">
        <v>1.647383</v>
      </c>
      <c r="M19" s="38">
        <v>1.637877</v>
      </c>
      <c r="N19" s="38">
        <v>1.751876</v>
      </c>
      <c r="O19" s="38">
        <v>1.741835</v>
      </c>
      <c r="P19" s="38">
        <v>1.859051</v>
      </c>
      <c r="Q19" s="38">
        <v>1.7904439999999999</v>
      </c>
      <c r="R19" s="28"/>
      <c r="S19" s="39">
        <v>14.902545</v>
      </c>
      <c r="T19" s="40">
        <v>5.5008950129804104</v>
      </c>
      <c r="U19" s="40">
        <v>0.26363499306884486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0.27142857142857141</v>
      </c>
      <c r="F20" s="28"/>
      <c r="G20" s="38">
        <v>4.8295999999999999E-2</v>
      </c>
      <c r="H20" s="38">
        <v>4.9797000000000001E-2</v>
      </c>
      <c r="I20" s="38">
        <v>4.614E-2</v>
      </c>
      <c r="J20" s="38">
        <v>7.4623999999999996E-2</v>
      </c>
      <c r="K20" s="38">
        <v>7.0976999999999998E-2</v>
      </c>
      <c r="L20" s="38">
        <v>5.8270000000000002E-2</v>
      </c>
      <c r="M20" s="38">
        <v>4.6848000000000001E-2</v>
      </c>
      <c r="N20" s="38">
        <v>4.4388999999999998E-2</v>
      </c>
      <c r="O20" s="38">
        <v>2.6601E-2</v>
      </c>
      <c r="P20" s="38">
        <v>0</v>
      </c>
      <c r="Q20" s="38">
        <v>0</v>
      </c>
      <c r="R20" s="28"/>
      <c r="S20" s="39">
        <v>0.46594199999999997</v>
      </c>
      <c r="T20" s="40">
        <v>-1</v>
      </c>
      <c r="U20" s="40">
        <v>-1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5</v>
      </c>
      <c r="E21" s="27">
        <v>7.1428571428571425E-2</v>
      </c>
      <c r="F21" s="28"/>
      <c r="G21" s="38">
        <v>0.15969900000000001</v>
      </c>
      <c r="H21" s="38">
        <v>0.14555299999999999</v>
      </c>
      <c r="I21" s="38">
        <v>0.15990599999999999</v>
      </c>
      <c r="J21" s="38">
        <v>0.172378</v>
      </c>
      <c r="K21" s="38">
        <v>0.165657</v>
      </c>
      <c r="L21" s="38">
        <v>0.14061399999999999</v>
      </c>
      <c r="M21" s="38">
        <v>0.138298</v>
      </c>
      <c r="N21" s="38">
        <v>0.12995100000000001</v>
      </c>
      <c r="O21" s="38">
        <v>0.14304500000000001</v>
      </c>
      <c r="P21" s="38">
        <v>0.144179</v>
      </c>
      <c r="Q21" s="38">
        <v>0.15551100000000001</v>
      </c>
      <c r="R21" s="28"/>
      <c r="S21" s="39">
        <v>1.6547910000000001</v>
      </c>
      <c r="T21" s="40">
        <v>-2.622433452933326E-2</v>
      </c>
      <c r="U21" s="40">
        <v>-3.3162795566470393E-3</v>
      </c>
    </row>
    <row r="22" spans="1:22" s="18" customFormat="1" x14ac:dyDescent="0.3">
      <c r="A22" s="106"/>
      <c r="B22" s="16"/>
      <c r="C22" s="26" t="s">
        <v>373</v>
      </c>
      <c r="D22" s="142">
        <v>70</v>
      </c>
      <c r="E22" s="41">
        <v>1</v>
      </c>
      <c r="F22" s="42"/>
      <c r="G22" s="43">
        <v>0.74601700000000004</v>
      </c>
      <c r="H22" s="43">
        <v>0.74782499999999996</v>
      </c>
      <c r="I22" s="43">
        <v>1.421319</v>
      </c>
      <c r="J22" s="43">
        <v>2.6085090000000002</v>
      </c>
      <c r="K22" s="43">
        <v>2.4584229999999998</v>
      </c>
      <c r="L22" s="43">
        <v>2.2222819999999999</v>
      </c>
      <c r="M22" s="43">
        <v>2.2464979999999999</v>
      </c>
      <c r="N22" s="43">
        <v>2.298298</v>
      </c>
      <c r="O22" s="43">
        <v>2.2928789999999997</v>
      </c>
      <c r="P22" s="43">
        <v>2.3612789999999997</v>
      </c>
      <c r="Q22" s="43">
        <v>2.3320570000000003</v>
      </c>
      <c r="R22" s="42"/>
      <c r="S22" s="44">
        <v>21.735385999999995</v>
      </c>
      <c r="T22" s="45">
        <v>2.12601053327203</v>
      </c>
      <c r="U22" s="45">
        <v>0.15311814117356382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12</v>
      </c>
      <c r="E50" s="27">
        <v>0.17142857142857143</v>
      </c>
      <c r="F50" s="28"/>
      <c r="G50" s="38">
        <v>0.24771099999999999</v>
      </c>
      <c r="H50" s="38">
        <v>0.194631</v>
      </c>
      <c r="I50" s="38">
        <v>0.26888099999999998</v>
      </c>
      <c r="J50" s="38">
        <v>0.288495</v>
      </c>
      <c r="K50" s="38">
        <v>0.27875899999999998</v>
      </c>
      <c r="L50" s="38">
        <v>0.24723100000000001</v>
      </c>
      <c r="M50" s="38">
        <v>0.240208</v>
      </c>
      <c r="N50" s="38">
        <v>0.25547300000000001</v>
      </c>
      <c r="O50" s="38">
        <v>0.191945</v>
      </c>
      <c r="P50" s="38">
        <v>0.259712</v>
      </c>
      <c r="Q50" s="38">
        <v>0.13628699999999999</v>
      </c>
      <c r="R50" s="28"/>
      <c r="S50" s="39">
        <v>2.6093329999999995</v>
      </c>
      <c r="T50" s="40">
        <v>-0.44981450157643388</v>
      </c>
      <c r="U50" s="40">
        <v>-7.1966523906232704E-2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23</v>
      </c>
      <c r="E52" s="27">
        <v>0.32857142857142857</v>
      </c>
      <c r="F52" s="28"/>
      <c r="G52" s="38">
        <v>0.29757600000000001</v>
      </c>
      <c r="H52" s="38">
        <v>0.30221100000000001</v>
      </c>
      <c r="I52" s="38">
        <v>0.50285599999999997</v>
      </c>
      <c r="J52" s="38">
        <v>0.78621399999999997</v>
      </c>
      <c r="K52" s="38">
        <v>0.571434</v>
      </c>
      <c r="L52" s="38">
        <v>0.36682399999999998</v>
      </c>
      <c r="M52" s="38">
        <v>0.41126400000000002</v>
      </c>
      <c r="N52" s="38">
        <v>0.33923500000000001</v>
      </c>
      <c r="O52" s="38">
        <v>0.43237100000000001</v>
      </c>
      <c r="P52" s="38">
        <v>0.34721299999999999</v>
      </c>
      <c r="Q52" s="38">
        <v>0.40532600000000002</v>
      </c>
      <c r="R52" s="28"/>
      <c r="S52" s="39">
        <v>4.7625239999999991</v>
      </c>
      <c r="T52" s="40">
        <v>0.36209237304083675</v>
      </c>
      <c r="U52" s="40">
        <v>3.9383504632772626E-2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16</v>
      </c>
      <c r="E53" s="27">
        <v>0.22857142857142856</v>
      </c>
      <c r="F53" s="28"/>
      <c r="G53" s="38">
        <v>0.15243399999999999</v>
      </c>
      <c r="H53" s="38">
        <v>0.201186</v>
      </c>
      <c r="I53" s="38">
        <v>0.60344200000000003</v>
      </c>
      <c r="J53" s="38">
        <v>1.459176</v>
      </c>
      <c r="K53" s="38">
        <v>1.537253</v>
      </c>
      <c r="L53" s="38">
        <v>1.549957</v>
      </c>
      <c r="M53" s="38">
        <v>1.5481780000000001</v>
      </c>
      <c r="N53" s="38">
        <v>1.6592009999999999</v>
      </c>
      <c r="O53" s="38">
        <v>1.6419619999999999</v>
      </c>
      <c r="P53" s="38">
        <v>1.754354</v>
      </c>
      <c r="Q53" s="38">
        <v>1.7904439999999999</v>
      </c>
      <c r="R53" s="28"/>
      <c r="S53" s="39">
        <v>13.897586999999998</v>
      </c>
      <c r="T53" s="40">
        <v>10.745699778264692</v>
      </c>
      <c r="U53" s="40">
        <v>0.36061377033764308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0.27142857142857141</v>
      </c>
      <c r="F54" s="28"/>
      <c r="G54" s="38">
        <v>4.8295999999999999E-2</v>
      </c>
      <c r="H54" s="38">
        <v>4.9797000000000001E-2</v>
      </c>
      <c r="I54" s="38">
        <v>4.614E-2</v>
      </c>
      <c r="J54" s="38">
        <v>7.4623999999999996E-2</v>
      </c>
      <c r="K54" s="38">
        <v>7.0976999999999998E-2</v>
      </c>
      <c r="L54" s="38">
        <v>5.8270000000000002E-2</v>
      </c>
      <c r="M54" s="38">
        <v>4.6848000000000001E-2</v>
      </c>
      <c r="N54" s="38">
        <v>4.4388999999999998E-2</v>
      </c>
      <c r="O54" s="38">
        <v>2.6601E-2</v>
      </c>
      <c r="P54" s="38">
        <v>0</v>
      </c>
      <c r="Q54" s="38">
        <v>0</v>
      </c>
      <c r="R54" s="28"/>
      <c r="S54" s="39">
        <v>0.46594199999999997</v>
      </c>
      <c r="T54" s="40">
        <v>-1</v>
      </c>
      <c r="U54" s="40">
        <v>-1</v>
      </c>
    </row>
    <row r="55" spans="1:21" s="18" customFormat="1" x14ac:dyDescent="0.3">
      <c r="A55" s="106"/>
      <c r="B55" s="16"/>
      <c r="C55" s="26" t="s">
        <v>373</v>
      </c>
      <c r="D55" s="142">
        <v>70</v>
      </c>
      <c r="E55" s="41">
        <v>1</v>
      </c>
      <c r="F55" s="42"/>
      <c r="G55" s="43">
        <v>0.74601699999999993</v>
      </c>
      <c r="H55" s="43">
        <v>0.74782499999999996</v>
      </c>
      <c r="I55" s="43">
        <v>1.421319</v>
      </c>
      <c r="J55" s="43">
        <v>2.6085089999999997</v>
      </c>
      <c r="K55" s="43">
        <v>2.4584229999999998</v>
      </c>
      <c r="L55" s="43">
        <v>2.2222819999999999</v>
      </c>
      <c r="M55" s="43">
        <v>2.2464979999999999</v>
      </c>
      <c r="N55" s="43">
        <v>2.298298</v>
      </c>
      <c r="O55" s="43">
        <v>2.2928789999999997</v>
      </c>
      <c r="P55" s="43">
        <v>2.3612789999999997</v>
      </c>
      <c r="Q55" s="43">
        <v>2.3320569999999998</v>
      </c>
      <c r="R55" s="42"/>
      <c r="S55" s="44">
        <v>21.735385999999995</v>
      </c>
      <c r="T55" s="45">
        <v>2.12601053327203</v>
      </c>
      <c r="U55" s="45">
        <v>0.15311814117356382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12</v>
      </c>
      <c r="E83" s="27">
        <v>0.17142857142857143</v>
      </c>
      <c r="F83" s="28"/>
      <c r="G83" s="67">
        <v>0.154222</v>
      </c>
      <c r="H83" s="67">
        <v>0.17386799999999999</v>
      </c>
      <c r="I83" s="67">
        <v>0.267818</v>
      </c>
      <c r="J83" s="67">
        <v>0.24298400000000001</v>
      </c>
      <c r="K83" s="67">
        <v>2.3996E-2</v>
      </c>
      <c r="L83" s="67">
        <v>0.22239200000000001</v>
      </c>
      <c r="M83" s="67">
        <v>0.27807199999999999</v>
      </c>
      <c r="N83" s="67">
        <v>0.210344</v>
      </c>
      <c r="O83" s="67">
        <v>0.27699600000000002</v>
      </c>
      <c r="P83" s="67">
        <v>0.12005300000000001</v>
      </c>
      <c r="Q83" s="67">
        <v>0.16200400000000001</v>
      </c>
      <c r="R83" s="28"/>
      <c r="S83" s="39">
        <v>2.132749</v>
      </c>
      <c r="T83" s="40">
        <v>5.0459726887214673E-2</v>
      </c>
      <c r="U83" s="40">
        <v>6.1724595355427958E-3</v>
      </c>
    </row>
    <row r="84" spans="1:21" s="18" customFormat="1" x14ac:dyDescent="0.3">
      <c r="A84" s="106"/>
      <c r="B84" s="16"/>
      <c r="C84" s="29" t="s">
        <v>257</v>
      </c>
      <c r="D84" s="30">
        <v>22</v>
      </c>
      <c r="E84" s="27">
        <v>0.31428571428571428</v>
      </c>
      <c r="F84" s="28"/>
      <c r="G84" s="38">
        <v>0.43631199999999998</v>
      </c>
      <c r="H84" s="38">
        <v>0.36564000000000002</v>
      </c>
      <c r="I84" s="38">
        <v>0.43590499999999999</v>
      </c>
      <c r="J84" s="38">
        <v>0.4617</v>
      </c>
      <c r="K84" s="38">
        <v>0.43086400000000002</v>
      </c>
      <c r="L84" s="38">
        <v>0.41313999999999995</v>
      </c>
      <c r="M84" s="38">
        <v>0.365844</v>
      </c>
      <c r="N84" s="38">
        <v>0.39205200000000001</v>
      </c>
      <c r="O84" s="38">
        <v>0.43388599999999999</v>
      </c>
      <c r="P84" s="38">
        <v>0.56474999999999997</v>
      </c>
      <c r="Q84" s="38">
        <v>0.45416300000000004</v>
      </c>
      <c r="R84" s="28"/>
      <c r="S84" s="39">
        <v>4.7542560000000007</v>
      </c>
      <c r="T84" s="40">
        <v>4.0913383083664989E-2</v>
      </c>
      <c r="U84" s="40">
        <v>5.0249052879025591E-3</v>
      </c>
    </row>
    <row r="85" spans="1:21" s="55" customFormat="1" x14ac:dyDescent="0.3">
      <c r="A85" s="108"/>
      <c r="B85" s="16"/>
      <c r="C85" s="51" t="s">
        <v>173</v>
      </c>
      <c r="D85" s="52">
        <v>7</v>
      </c>
      <c r="E85" s="27">
        <v>0.1</v>
      </c>
      <c r="F85" s="28"/>
      <c r="G85" s="67">
        <v>0.202876</v>
      </c>
      <c r="H85" s="67">
        <v>0.178205</v>
      </c>
      <c r="I85" s="67">
        <v>0.20136499999999999</v>
      </c>
      <c r="J85" s="67">
        <v>0.21487100000000001</v>
      </c>
      <c r="K85" s="67">
        <v>0.20540600000000001</v>
      </c>
      <c r="L85" s="67">
        <v>0.17776600000000001</v>
      </c>
      <c r="M85" s="67">
        <v>0.172538</v>
      </c>
      <c r="N85" s="67">
        <v>0.161193</v>
      </c>
      <c r="O85" s="67">
        <v>0.17674899999999999</v>
      </c>
      <c r="P85" s="67">
        <v>0.178616</v>
      </c>
      <c r="Q85" s="67">
        <v>0.15551100000000001</v>
      </c>
      <c r="R85" s="28"/>
      <c r="S85" s="53">
        <v>2.0250960000000005</v>
      </c>
      <c r="T85" s="54">
        <v>-0.23346773398529141</v>
      </c>
      <c r="U85" s="54">
        <v>-3.2688602230889763E-2</v>
      </c>
    </row>
    <row r="86" spans="1:21" s="55" customFormat="1" x14ac:dyDescent="0.3">
      <c r="A86" s="108"/>
      <c r="B86" s="16"/>
      <c r="C86" s="51" t="s">
        <v>388</v>
      </c>
      <c r="D86" s="52">
        <v>4</v>
      </c>
      <c r="E86" s="27">
        <v>5.7142857142857141E-2</v>
      </c>
      <c r="F86" s="28"/>
      <c r="G86" s="67">
        <v>8.5255999999999998E-2</v>
      </c>
      <c r="H86" s="67">
        <v>5.9288E-2</v>
      </c>
      <c r="I86" s="67">
        <v>7.4494000000000005E-2</v>
      </c>
      <c r="J86" s="67">
        <v>6.5333000000000002E-2</v>
      </c>
      <c r="K86" s="67">
        <v>6.6763000000000003E-2</v>
      </c>
      <c r="L86" s="67">
        <v>6.4797999999999994E-2</v>
      </c>
      <c r="M86" s="67">
        <v>5.9967999999999994E-2</v>
      </c>
      <c r="N86" s="67">
        <v>6.5997E-2</v>
      </c>
      <c r="O86" s="67">
        <v>7.1303000000000005E-2</v>
      </c>
      <c r="P86" s="67">
        <v>7.5068999999999997E-2</v>
      </c>
      <c r="Q86" s="67">
        <v>9.4739999999999998E-3</v>
      </c>
      <c r="R86" s="28"/>
      <c r="S86" s="53">
        <v>0.697743</v>
      </c>
      <c r="T86" s="54">
        <v>-0.88887585624472176</v>
      </c>
      <c r="U86" s="54">
        <v>-0.24015317441842077</v>
      </c>
    </row>
    <row r="87" spans="1:21" s="55" customFormat="1" x14ac:dyDescent="0.3">
      <c r="A87" s="108"/>
      <c r="B87" s="16"/>
      <c r="C87" s="51" t="s">
        <v>150</v>
      </c>
      <c r="D87" s="52">
        <v>7</v>
      </c>
      <c r="E87" s="27">
        <v>0.1</v>
      </c>
      <c r="F87" s="28"/>
      <c r="G87" s="67">
        <v>0.124934</v>
      </c>
      <c r="H87" s="67">
        <v>0.106965</v>
      </c>
      <c r="I87" s="67">
        <v>0.124858</v>
      </c>
      <c r="J87" s="67">
        <v>0.14138699999999998</v>
      </c>
      <c r="K87" s="67">
        <v>0.12018</v>
      </c>
      <c r="L87" s="67">
        <v>8.6009999999999989E-2</v>
      </c>
      <c r="M87" s="67">
        <v>6.5296999999999994E-2</v>
      </c>
      <c r="N87" s="67">
        <v>8.5862999999999995E-2</v>
      </c>
      <c r="O87" s="67">
        <v>9.0692999999999996E-2</v>
      </c>
      <c r="P87" s="67">
        <v>0.15360499999999999</v>
      </c>
      <c r="Q87" s="67">
        <v>0.13467899999999999</v>
      </c>
      <c r="R87" s="28"/>
      <c r="S87" s="53">
        <v>1.2344709999999999</v>
      </c>
      <c r="T87" s="54">
        <v>7.8001184625482223E-2</v>
      </c>
      <c r="U87" s="54">
        <v>9.432782311988186E-3</v>
      </c>
    </row>
    <row r="88" spans="1:21" s="18" customFormat="1" x14ac:dyDescent="0.3">
      <c r="A88" s="106"/>
      <c r="B88" s="16"/>
      <c r="C88" s="29" t="s">
        <v>389</v>
      </c>
      <c r="D88" s="30">
        <v>1</v>
      </c>
      <c r="E88" s="27">
        <v>1.4285714285714285E-2</v>
      </c>
      <c r="F88" s="28"/>
      <c r="G88" s="38">
        <v>0</v>
      </c>
      <c r="H88" s="38">
        <v>1.9000000000000001E-5</v>
      </c>
      <c r="I88" s="38">
        <v>5.8611999999999997E-2</v>
      </c>
      <c r="J88" s="38">
        <v>0.33173599999999998</v>
      </c>
      <c r="K88" s="38">
        <v>0.37389800000000001</v>
      </c>
      <c r="L88" s="38">
        <v>1.6993000000000001E-2</v>
      </c>
      <c r="M88" s="38">
        <v>2.3370000000000001E-3</v>
      </c>
      <c r="N88" s="38">
        <v>4.4429999999999999E-3</v>
      </c>
      <c r="O88" s="38">
        <v>9.5000000000000005E-5</v>
      </c>
      <c r="P88" s="38">
        <v>5.2800000000000004E-4</v>
      </c>
      <c r="Q88" s="38">
        <v>5.2999999999999998E-4</v>
      </c>
      <c r="R88" s="28"/>
      <c r="S88" s="39">
        <v>0.78919099999999998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1.4285714285714285E-2</v>
      </c>
      <c r="F89" s="28"/>
      <c r="G89" s="38">
        <v>1.4933E-2</v>
      </c>
      <c r="H89" s="38">
        <v>1.4095E-2</v>
      </c>
      <c r="I89" s="38">
        <v>1.3904E-2</v>
      </c>
      <c r="J89" s="38">
        <v>1.6888E-2</v>
      </c>
      <c r="K89" s="38">
        <v>2.0542000000000001E-2</v>
      </c>
      <c r="L89" s="38">
        <v>2.2561000000000001E-2</v>
      </c>
      <c r="M89" s="38">
        <v>2.1298999999999998E-2</v>
      </c>
      <c r="N89" s="38">
        <v>1.9363999999999999E-2</v>
      </c>
      <c r="O89" s="38">
        <v>6.5449999999999996E-3</v>
      </c>
      <c r="P89" s="38">
        <v>0</v>
      </c>
      <c r="Q89" s="38">
        <v>0</v>
      </c>
      <c r="R89" s="28"/>
      <c r="S89" s="39">
        <v>0.15013099999999999</v>
      </c>
      <c r="T89" s="40">
        <v>-1</v>
      </c>
      <c r="U89" s="40">
        <v>-1</v>
      </c>
    </row>
    <row r="90" spans="1:21" s="18" customFormat="1" x14ac:dyDescent="0.3">
      <c r="A90" s="106"/>
      <c r="B90" s="16"/>
      <c r="C90" s="29" t="s">
        <v>111</v>
      </c>
      <c r="D90" s="30">
        <v>5</v>
      </c>
      <c r="E90" s="27">
        <v>7.1428571428571425E-2</v>
      </c>
      <c r="F90" s="28"/>
      <c r="G90" s="38">
        <v>3.705E-3</v>
      </c>
      <c r="H90" s="38">
        <v>4.0109999999999998E-3</v>
      </c>
      <c r="I90" s="38">
        <v>4.0829999999999998E-3</v>
      </c>
      <c r="J90" s="38">
        <v>1.1448E-2</v>
      </c>
      <c r="K90" s="38">
        <v>1.1155999999999999E-2</v>
      </c>
      <c r="L90" s="38">
        <v>9.2960000000000004E-3</v>
      </c>
      <c r="M90" s="38">
        <v>6.0419999999999996E-3</v>
      </c>
      <c r="N90" s="38">
        <v>5.4799999999999996E-3</v>
      </c>
      <c r="O90" s="38">
        <v>4.2890000000000003E-3</v>
      </c>
      <c r="P90" s="38">
        <v>0</v>
      </c>
      <c r="Q90" s="38">
        <v>3.8990000000000001E-3</v>
      </c>
      <c r="R90" s="28"/>
      <c r="S90" s="39">
        <v>6.3409000000000007E-2</v>
      </c>
      <c r="T90" s="40">
        <v>5.2361673414305088E-2</v>
      </c>
      <c r="U90" s="40">
        <v>6.3999994389443149E-3</v>
      </c>
    </row>
    <row r="91" spans="1:21" s="18" customFormat="1" x14ac:dyDescent="0.3">
      <c r="A91" s="106"/>
      <c r="B91" s="16"/>
      <c r="C91" s="29" t="s">
        <v>164</v>
      </c>
      <c r="D91" s="30">
        <v>5</v>
      </c>
      <c r="E91" s="27">
        <v>7.1428571428571425E-2</v>
      </c>
      <c r="F91" s="28"/>
      <c r="G91" s="38">
        <v>9.2639999999999997E-3</v>
      </c>
      <c r="H91" s="38">
        <v>1.0782E-2</v>
      </c>
      <c r="I91" s="38">
        <v>4.6248999999999998E-2</v>
      </c>
      <c r="J91" s="38">
        <v>6.3732999999999998E-2</v>
      </c>
      <c r="K91" s="38">
        <v>7.2071999999999997E-2</v>
      </c>
      <c r="L91" s="38">
        <v>6.9378000000000009E-2</v>
      </c>
      <c r="M91" s="38">
        <v>8.8982000000000006E-2</v>
      </c>
      <c r="N91" s="38">
        <v>8.0910999999999997E-2</v>
      </c>
      <c r="O91" s="38">
        <v>5.5560000000000002E-3</v>
      </c>
      <c r="P91" s="38">
        <v>1.41E-3</v>
      </c>
      <c r="Q91" s="38">
        <v>1.6080000000000001E-3</v>
      </c>
      <c r="R91" s="28"/>
      <c r="S91" s="39">
        <v>0.44994500000000004</v>
      </c>
      <c r="T91" s="40">
        <v>-0.82642487046632129</v>
      </c>
      <c r="U91" s="40">
        <v>-0.19659239715063603</v>
      </c>
    </row>
    <row r="92" spans="1:21" s="18" customFormat="1" x14ac:dyDescent="0.3">
      <c r="A92" s="106"/>
      <c r="B92" s="16"/>
      <c r="C92" s="29" t="s">
        <v>0</v>
      </c>
      <c r="D92" s="30">
        <v>21</v>
      </c>
      <c r="E92" s="27">
        <v>0.3</v>
      </c>
      <c r="F92" s="28"/>
      <c r="G92" s="38">
        <v>0.12742099999999998</v>
      </c>
      <c r="H92" s="38">
        <v>0.179258</v>
      </c>
      <c r="I92" s="38">
        <v>0.59463399999999988</v>
      </c>
      <c r="J92" s="38">
        <v>1.478834</v>
      </c>
      <c r="K92" s="38">
        <v>1.5246649999999999</v>
      </c>
      <c r="L92" s="38">
        <v>1.4673180000000001</v>
      </c>
      <c r="M92" s="38">
        <v>1.4834060000000002</v>
      </c>
      <c r="N92" s="38">
        <v>1.5851599999999999</v>
      </c>
      <c r="O92" s="38">
        <v>1.5651919999999999</v>
      </c>
      <c r="P92" s="38">
        <v>1.6745380000000001</v>
      </c>
      <c r="Q92" s="38">
        <v>1.7040050000000002</v>
      </c>
      <c r="R92" s="28"/>
      <c r="S92" s="39">
        <v>13.384431000000001</v>
      </c>
      <c r="T92" s="40">
        <v>12.373031133015754</v>
      </c>
      <c r="U92" s="40">
        <v>0.38286164736134953</v>
      </c>
    </row>
    <row r="93" spans="1:21" s="55" customFormat="1" x14ac:dyDescent="0.3">
      <c r="A93" s="108"/>
      <c r="B93" s="16"/>
      <c r="C93" s="51" t="s">
        <v>231</v>
      </c>
      <c r="D93" s="52">
        <v>8</v>
      </c>
      <c r="E93" s="27">
        <v>0.11428571428571428</v>
      </c>
      <c r="F93" s="28"/>
      <c r="G93" s="67">
        <v>7.5927999999999995E-2</v>
      </c>
      <c r="H93" s="67">
        <v>9.9589999999999998E-2</v>
      </c>
      <c r="I93" s="67">
        <v>0.19057299999999999</v>
      </c>
      <c r="J93" s="67">
        <v>0.24654500000000001</v>
      </c>
      <c r="K93" s="67">
        <v>0.31363800000000003</v>
      </c>
      <c r="L93" s="67">
        <v>0.373944</v>
      </c>
      <c r="M93" s="67">
        <v>0.42062100000000002</v>
      </c>
      <c r="N93" s="67">
        <v>0.42989699999999997</v>
      </c>
      <c r="O93" s="67">
        <v>0.44880500000000001</v>
      </c>
      <c r="P93" s="67">
        <v>0.47711700000000001</v>
      </c>
      <c r="Q93" s="67">
        <v>0.444492</v>
      </c>
      <c r="R93" s="28"/>
      <c r="S93" s="53">
        <v>3.52115</v>
      </c>
      <c r="T93" s="54">
        <v>4.8541249604888845</v>
      </c>
      <c r="U93" s="54">
        <v>0.24719036917781811</v>
      </c>
    </row>
    <row r="94" spans="1:21" s="55" customFormat="1" x14ac:dyDescent="0.3">
      <c r="A94" s="108"/>
      <c r="B94" s="16"/>
      <c r="C94" s="51" t="s">
        <v>390</v>
      </c>
      <c r="D94" s="52">
        <v>3</v>
      </c>
      <c r="E94" s="27">
        <v>4.2857142857142858E-2</v>
      </c>
      <c r="F94" s="28"/>
      <c r="G94" s="67">
        <v>3.3221000000000001E-2</v>
      </c>
      <c r="H94" s="67">
        <v>2.4544E-2</v>
      </c>
      <c r="I94" s="67">
        <v>6.1282999999999997E-2</v>
      </c>
      <c r="J94" s="67">
        <v>6.7672999999999997E-2</v>
      </c>
      <c r="K94" s="67">
        <v>6.4713000000000007E-2</v>
      </c>
      <c r="L94" s="67">
        <v>7.5939000000000006E-2</v>
      </c>
      <c r="M94" s="67">
        <v>7.2003999999999999E-2</v>
      </c>
      <c r="N94" s="67">
        <v>7.4396000000000004E-2</v>
      </c>
      <c r="O94" s="67">
        <v>7.9087000000000005E-2</v>
      </c>
      <c r="P94" s="67">
        <v>9.8581000000000002E-2</v>
      </c>
      <c r="Q94" s="67">
        <v>7.1657999999999999E-2</v>
      </c>
      <c r="R94" s="28"/>
      <c r="S94" s="53">
        <v>0.72309900000000005</v>
      </c>
      <c r="T94" s="54">
        <v>1.1570091207368831</v>
      </c>
      <c r="U94" s="54">
        <v>0.1008584939736652</v>
      </c>
    </row>
    <row r="95" spans="1:21" s="55" customFormat="1" x14ac:dyDescent="0.3">
      <c r="A95" s="108"/>
      <c r="B95" s="50"/>
      <c r="C95" s="51" t="s">
        <v>371</v>
      </c>
      <c r="D95" s="52">
        <v>3</v>
      </c>
      <c r="E95" s="27">
        <v>4.2857142857142858E-2</v>
      </c>
      <c r="F95" s="28"/>
      <c r="G95" s="67">
        <v>6.6299999999999996E-3</v>
      </c>
      <c r="H95" s="67">
        <v>4.4644999999999997E-2</v>
      </c>
      <c r="I95" s="67">
        <v>0.29735499999999998</v>
      </c>
      <c r="J95" s="67">
        <v>1.074954</v>
      </c>
      <c r="K95" s="67">
        <v>1.086268</v>
      </c>
      <c r="L95" s="67">
        <v>0.97542700000000004</v>
      </c>
      <c r="M95" s="67">
        <v>0.94901000000000002</v>
      </c>
      <c r="N95" s="67">
        <v>1.031728</v>
      </c>
      <c r="O95" s="67">
        <v>0.99361699999999997</v>
      </c>
      <c r="P95" s="67">
        <v>1.0471900000000001</v>
      </c>
      <c r="Q95" s="67">
        <v>1.1382289999999999</v>
      </c>
      <c r="R95" s="28"/>
      <c r="S95" s="53">
        <v>8.6450530000000008</v>
      </c>
      <c r="T95" s="54">
        <v>170.67858220211161</v>
      </c>
      <c r="U95" s="54">
        <v>0.90256505102188722</v>
      </c>
    </row>
    <row r="96" spans="1:21" s="55" customFormat="1" x14ac:dyDescent="0.3">
      <c r="A96" s="108"/>
      <c r="B96" s="50"/>
      <c r="C96" s="51" t="s">
        <v>391</v>
      </c>
      <c r="D96" s="52">
        <v>3</v>
      </c>
      <c r="E96" s="27">
        <v>4.2857142857142858E-2</v>
      </c>
      <c r="F96" s="28"/>
      <c r="G96" s="67">
        <v>1.0815999999999999E-2</v>
      </c>
      <c r="H96" s="67">
        <v>9.5890000000000003E-3</v>
      </c>
      <c r="I96" s="67">
        <v>1.5535999999999999E-2</v>
      </c>
      <c r="J96" s="67">
        <v>2.8740000000000002E-2</v>
      </c>
      <c r="K96" s="67">
        <v>3.2815999999999998E-2</v>
      </c>
      <c r="L96" s="67">
        <v>3.9230000000000001E-2</v>
      </c>
      <c r="M96" s="67">
        <v>3.9225000000000003E-2</v>
      </c>
      <c r="N96" s="67">
        <v>4.6836999999999997E-2</v>
      </c>
      <c r="O96" s="67">
        <v>4.2235000000000002E-2</v>
      </c>
      <c r="P96" s="67">
        <v>5.1656000000000001E-2</v>
      </c>
      <c r="Q96" s="67">
        <v>4.9630000000000001E-2</v>
      </c>
      <c r="R96" s="28"/>
      <c r="S96" s="53">
        <v>0.36630999999999997</v>
      </c>
      <c r="T96" s="54">
        <v>3.5885724852071013</v>
      </c>
      <c r="U96" s="54">
        <v>0.20978918999734231</v>
      </c>
    </row>
    <row r="97" spans="1:22" s="55" customFormat="1" x14ac:dyDescent="0.3">
      <c r="A97" s="108"/>
      <c r="B97" s="50"/>
      <c r="C97" s="51" t="s">
        <v>392</v>
      </c>
      <c r="D97" s="52">
        <v>4</v>
      </c>
      <c r="E97" s="27">
        <v>5.7142857142857141E-2</v>
      </c>
      <c r="F97" s="28"/>
      <c r="G97" s="67">
        <v>8.2599999999999341E-4</v>
      </c>
      <c r="H97" s="67">
        <v>8.9000000000002966E-4</v>
      </c>
      <c r="I97" s="67">
        <v>2.9886999999999997E-2</v>
      </c>
      <c r="J97" s="67">
        <v>6.0922000000000143E-2</v>
      </c>
      <c r="K97" s="67">
        <v>2.7229999999999865E-2</v>
      </c>
      <c r="L97" s="67">
        <v>2.7779999999999472E-3</v>
      </c>
      <c r="M97" s="67">
        <v>2.5460000000001592E-3</v>
      </c>
      <c r="N97" s="67">
        <v>2.3020000000000262E-3</v>
      </c>
      <c r="O97" s="67">
        <v>1.4479999999998938E-3</v>
      </c>
      <c r="P97" s="67">
        <v>-5.9999999999504894E-6</v>
      </c>
      <c r="Q97" s="67">
        <v>-3.9999999998929781E-6</v>
      </c>
      <c r="R97" s="28"/>
      <c r="S97" s="53">
        <v>0.12881900000000021</v>
      </c>
      <c r="T97" s="54">
        <v>-1.0048426150119769</v>
      </c>
      <c r="U97" s="54" t="s">
        <v>191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2.8571428571428571E-2</v>
      </c>
      <c r="F98" s="28"/>
      <c r="G98" s="38">
        <v>1.6000000000000001E-4</v>
      </c>
      <c r="H98" s="38">
        <v>1.5200000000000001E-4</v>
      </c>
      <c r="I98" s="38">
        <v>1.1400000000000001E-4</v>
      </c>
      <c r="J98" s="38">
        <v>1.186E-3</v>
      </c>
      <c r="K98" s="38">
        <v>1.23E-3</v>
      </c>
      <c r="L98" s="38">
        <v>1.204E-3</v>
      </c>
      <c r="M98" s="38">
        <v>5.1599999999999997E-4</v>
      </c>
      <c r="N98" s="38">
        <v>5.44E-4</v>
      </c>
      <c r="O98" s="38">
        <v>3.2000000000000003E-4</v>
      </c>
      <c r="P98" s="38">
        <v>0</v>
      </c>
      <c r="Q98" s="38">
        <v>0</v>
      </c>
      <c r="R98" s="28"/>
      <c r="S98" s="39">
        <v>5.4260000000000003E-3</v>
      </c>
      <c r="T98" s="40">
        <v>-1</v>
      </c>
      <c r="U98" s="40">
        <v>-1</v>
      </c>
    </row>
    <row r="99" spans="1:22" s="18" customFormat="1" x14ac:dyDescent="0.3">
      <c r="A99" s="106"/>
      <c r="B99" s="16"/>
      <c r="C99" s="26" t="s">
        <v>373</v>
      </c>
      <c r="D99" s="142">
        <v>69</v>
      </c>
      <c r="E99" s="41">
        <v>0.98571428571428577</v>
      </c>
      <c r="F99" s="42"/>
      <c r="G99" s="43">
        <v>0.74601700000000004</v>
      </c>
      <c r="H99" s="43">
        <v>0.74782500000000007</v>
      </c>
      <c r="I99" s="43">
        <v>1.4213189999999998</v>
      </c>
      <c r="J99" s="43">
        <v>2.6085090000000002</v>
      </c>
      <c r="K99" s="43">
        <v>2.4584230000000002</v>
      </c>
      <c r="L99" s="43">
        <v>2.2222819999999999</v>
      </c>
      <c r="M99" s="43">
        <v>2.2464980000000003</v>
      </c>
      <c r="N99" s="43">
        <v>2.298298</v>
      </c>
      <c r="O99" s="43">
        <v>2.2928789999999997</v>
      </c>
      <c r="P99" s="43">
        <v>2.3612790000000001</v>
      </c>
      <c r="Q99" s="43">
        <v>2.3262090000000004</v>
      </c>
      <c r="R99" s="42"/>
      <c r="S99" s="44">
        <v>21.729537999999998</v>
      </c>
      <c r="T99" s="45">
        <v>2.118171569816774</v>
      </c>
      <c r="U99" s="45">
        <v>0.15275629084524645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12</v>
      </c>
      <c r="E103" s="90">
        <v>0.17391304347826086</v>
      </c>
      <c r="F103" s="95"/>
      <c r="G103" s="97">
        <v>0.154222</v>
      </c>
      <c r="H103" s="97">
        <v>0.17386799999999999</v>
      </c>
      <c r="I103" s="97">
        <v>0.267818</v>
      </c>
      <c r="J103" s="97">
        <v>0.24298400000000001</v>
      </c>
      <c r="K103" s="97">
        <v>2.3996E-2</v>
      </c>
      <c r="L103" s="97">
        <v>0.22239200000000001</v>
      </c>
      <c r="M103" s="97">
        <v>0.27807199999999999</v>
      </c>
      <c r="N103" s="97">
        <v>0.210344</v>
      </c>
      <c r="O103" s="97">
        <v>0.27699600000000002</v>
      </c>
      <c r="P103" s="97">
        <v>0.12005300000000001</v>
      </c>
      <c r="Q103" s="138">
        <v>0.16200400000000001</v>
      </c>
      <c r="R103" s="95"/>
      <c r="S103" s="93">
        <v>2.132749</v>
      </c>
      <c r="T103" s="94">
        <v>5.0459726887214673E-2</v>
      </c>
      <c r="U103" s="94">
        <v>6.1724595355427958E-3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7</v>
      </c>
      <c r="E105" s="90">
        <v>0.10144927536231885</v>
      </c>
      <c r="F105" s="95"/>
      <c r="G105" s="92">
        <v>0.202876</v>
      </c>
      <c r="H105" s="92">
        <v>0.178205</v>
      </c>
      <c r="I105" s="92">
        <v>0.20136499999999999</v>
      </c>
      <c r="J105" s="92">
        <v>0.21487100000000001</v>
      </c>
      <c r="K105" s="92">
        <v>0.20540600000000001</v>
      </c>
      <c r="L105" s="92">
        <v>0.17776600000000001</v>
      </c>
      <c r="M105" s="92">
        <v>0.172538</v>
      </c>
      <c r="N105" s="92">
        <v>0.161193</v>
      </c>
      <c r="O105" s="92">
        <v>0.17674899999999999</v>
      </c>
      <c r="P105" s="92">
        <v>0.178616</v>
      </c>
      <c r="Q105" s="92">
        <v>0.15551100000000001</v>
      </c>
      <c r="R105" s="95"/>
      <c r="S105" s="93">
        <v>2.0250960000000005</v>
      </c>
      <c r="T105" s="94">
        <v>-0.23346773398529141</v>
      </c>
      <c r="U105" s="94">
        <v>-3.2688602230889763E-2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7</v>
      </c>
      <c r="E106" s="90">
        <v>0.10144927536231885</v>
      </c>
      <c r="F106" s="77"/>
      <c r="G106" s="82">
        <v>0.202876</v>
      </c>
      <c r="H106" s="82">
        <v>0.178205</v>
      </c>
      <c r="I106" s="82">
        <v>0.20136499999999999</v>
      </c>
      <c r="J106" s="82">
        <v>0.21487100000000001</v>
      </c>
      <c r="K106" s="82">
        <v>0.20540600000000001</v>
      </c>
      <c r="L106" s="82">
        <v>0.17776600000000001</v>
      </c>
      <c r="M106" s="82">
        <v>0.172538</v>
      </c>
      <c r="N106" s="82">
        <v>0.161193</v>
      </c>
      <c r="O106" s="82">
        <v>0.17674899999999999</v>
      </c>
      <c r="P106" s="82">
        <v>0.178616</v>
      </c>
      <c r="Q106" s="82">
        <v>0.15551100000000001</v>
      </c>
      <c r="R106" s="77"/>
      <c r="S106" s="79">
        <v>2.0250960000000005</v>
      </c>
      <c r="T106" s="80">
        <v>-0.23346773398529141</v>
      </c>
      <c r="U106" s="80">
        <v>-3.2688602230889763E-2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4</v>
      </c>
      <c r="E114" s="90">
        <v>5.7971014492753624E-2</v>
      </c>
      <c r="F114" s="95"/>
      <c r="G114" s="92">
        <v>8.5255999999999998E-2</v>
      </c>
      <c r="H114" s="92">
        <v>5.9288E-2</v>
      </c>
      <c r="I114" s="92">
        <v>7.4494000000000005E-2</v>
      </c>
      <c r="J114" s="92">
        <v>6.5333000000000002E-2</v>
      </c>
      <c r="K114" s="92">
        <v>6.6763000000000003E-2</v>
      </c>
      <c r="L114" s="92">
        <v>6.4797999999999994E-2</v>
      </c>
      <c r="M114" s="92">
        <v>5.9967999999999994E-2</v>
      </c>
      <c r="N114" s="92">
        <v>6.5997E-2</v>
      </c>
      <c r="O114" s="92">
        <v>7.1303000000000005E-2</v>
      </c>
      <c r="P114" s="92">
        <v>7.5068999999999997E-2</v>
      </c>
      <c r="Q114" s="92">
        <v>9.4739999999999998E-3</v>
      </c>
      <c r="R114" s="95"/>
      <c r="S114" s="93">
        <v>0.697743</v>
      </c>
      <c r="T114" s="94">
        <v>-0.88887585624472176</v>
      </c>
      <c r="U114" s="94">
        <v>-0.24015317441842077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3</v>
      </c>
      <c r="E115" s="76">
        <v>4.3478260869565216E-2</v>
      </c>
      <c r="F115" s="77"/>
      <c r="G115" s="82">
        <v>8.1632999999999997E-2</v>
      </c>
      <c r="H115" s="82">
        <v>5.6411000000000003E-2</v>
      </c>
      <c r="I115" s="82">
        <v>6.9623000000000004E-2</v>
      </c>
      <c r="J115" s="82">
        <v>5.9325000000000003E-2</v>
      </c>
      <c r="K115" s="82">
        <v>6.0928000000000003E-2</v>
      </c>
      <c r="L115" s="82">
        <v>6.0652999999999999E-2</v>
      </c>
      <c r="M115" s="82">
        <v>5.5842999999999997E-2</v>
      </c>
      <c r="N115" s="82">
        <v>6.1689000000000001E-2</v>
      </c>
      <c r="O115" s="82">
        <v>6.6473000000000004E-2</v>
      </c>
      <c r="P115" s="82">
        <v>7.0260000000000003E-2</v>
      </c>
      <c r="Q115" s="140">
        <v>5.8479999999999999E-3</v>
      </c>
      <c r="R115" s="77"/>
      <c r="S115" s="79">
        <v>0.64868599999999998</v>
      </c>
      <c r="T115" s="80">
        <v>-0.92836230446020607</v>
      </c>
      <c r="U115" s="80">
        <v>-0.28072875098506211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1</v>
      </c>
      <c r="E116" s="90">
        <v>1.4492753623188406E-2</v>
      </c>
      <c r="F116" s="77"/>
      <c r="G116" s="78">
        <v>3.6229999999999999E-3</v>
      </c>
      <c r="H116" s="78">
        <v>2.8769999999999998E-3</v>
      </c>
      <c r="I116" s="78">
        <v>4.8710000000000003E-3</v>
      </c>
      <c r="J116" s="78">
        <v>6.0080000000000003E-3</v>
      </c>
      <c r="K116" s="78">
        <v>5.8349999999999999E-3</v>
      </c>
      <c r="L116" s="78">
        <v>4.1450000000000002E-3</v>
      </c>
      <c r="M116" s="78">
        <v>4.1250000000000002E-3</v>
      </c>
      <c r="N116" s="78">
        <v>4.3080000000000002E-3</v>
      </c>
      <c r="O116" s="78">
        <v>4.8300000000000001E-3</v>
      </c>
      <c r="P116" s="78">
        <v>4.8089999999999999E-3</v>
      </c>
      <c r="Q116" s="78">
        <v>3.6259999999999999E-3</v>
      </c>
      <c r="R116" s="77"/>
      <c r="S116" s="85">
        <v>4.9056999999999996E-2</v>
      </c>
      <c r="T116" s="86">
        <v>8.2804305823902524E-4</v>
      </c>
      <c r="U116" s="86">
        <v>1.034679048994569E-4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1</v>
      </c>
      <c r="E118" s="99">
        <v>1.4492753623188406E-2</v>
      </c>
      <c r="F118" s="100"/>
      <c r="G118" s="78">
        <v>3.6229999999999999E-3</v>
      </c>
      <c r="H118" s="78">
        <v>2.8769999999999998E-3</v>
      </c>
      <c r="I118" s="78">
        <v>4.8710000000000003E-3</v>
      </c>
      <c r="J118" s="78">
        <v>6.0080000000000003E-3</v>
      </c>
      <c r="K118" s="78">
        <v>5.8349999999999999E-3</v>
      </c>
      <c r="L118" s="78">
        <v>4.1450000000000002E-3</v>
      </c>
      <c r="M118" s="78">
        <v>4.1250000000000002E-3</v>
      </c>
      <c r="N118" s="78">
        <v>4.3080000000000002E-3</v>
      </c>
      <c r="O118" s="78">
        <v>4.8300000000000001E-3</v>
      </c>
      <c r="P118" s="78">
        <v>4.8089999999999999E-3</v>
      </c>
      <c r="Q118" s="78">
        <v>3.6259999999999999E-3</v>
      </c>
      <c r="R118" s="100"/>
      <c r="S118" s="101">
        <v>4.9056999999999996E-2</v>
      </c>
      <c r="T118" s="102">
        <v>8.2804305823902524E-4</v>
      </c>
      <c r="U118" s="102">
        <v>1.034679048994569E-4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7</v>
      </c>
      <c r="E122" s="90">
        <v>0.10144927536231885</v>
      </c>
      <c r="F122" s="95"/>
      <c r="G122" s="92">
        <v>0.124934</v>
      </c>
      <c r="H122" s="92">
        <v>0.106965</v>
      </c>
      <c r="I122" s="92">
        <v>0.124858</v>
      </c>
      <c r="J122" s="92">
        <v>0.14138699999999998</v>
      </c>
      <c r="K122" s="92">
        <v>0.12018</v>
      </c>
      <c r="L122" s="92">
        <v>8.6009999999999989E-2</v>
      </c>
      <c r="M122" s="92">
        <v>6.5296999999999994E-2</v>
      </c>
      <c r="N122" s="92">
        <v>8.5862999999999995E-2</v>
      </c>
      <c r="O122" s="92">
        <v>9.0692999999999996E-2</v>
      </c>
      <c r="P122" s="92">
        <v>0.15360499999999999</v>
      </c>
      <c r="Q122" s="92">
        <v>0.13467899999999999</v>
      </c>
      <c r="R122" s="95"/>
      <c r="S122" s="93">
        <v>1.2344709999999999</v>
      </c>
      <c r="T122" s="94">
        <v>7.8001184625482223E-2</v>
      </c>
      <c r="U122" s="94">
        <v>9.432782311988186E-3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7</v>
      </c>
      <c r="E123" s="90">
        <v>0.10144927536231885</v>
      </c>
      <c r="F123" s="77"/>
      <c r="G123" s="78">
        <v>0.124934</v>
      </c>
      <c r="H123" s="78">
        <v>0.106965</v>
      </c>
      <c r="I123" s="78">
        <v>0.124858</v>
      </c>
      <c r="J123" s="78">
        <v>0.14138699999999998</v>
      </c>
      <c r="K123" s="78">
        <v>0.12018</v>
      </c>
      <c r="L123" s="78">
        <v>8.6009999999999989E-2</v>
      </c>
      <c r="M123" s="78">
        <v>6.5296999999999994E-2</v>
      </c>
      <c r="N123" s="78">
        <v>8.5862999999999995E-2</v>
      </c>
      <c r="O123" s="78">
        <v>9.0692999999999996E-2</v>
      </c>
      <c r="P123" s="78">
        <v>0.15360499999999999</v>
      </c>
      <c r="Q123" s="78">
        <v>0.13467899999999999</v>
      </c>
      <c r="R123" s="77"/>
      <c r="S123" s="85">
        <v>1.2344709999999999</v>
      </c>
      <c r="T123" s="86">
        <v>7.8001184625482223E-2</v>
      </c>
      <c r="U123" s="86">
        <v>9.432782311988186E-3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1.4492753623188406E-2</v>
      </c>
      <c r="F125" s="77"/>
      <c r="G125" s="78">
        <v>2.04E-4</v>
      </c>
      <c r="H125" s="78">
        <v>1.16E-4</v>
      </c>
      <c r="I125" s="78">
        <v>0</v>
      </c>
      <c r="J125" s="78">
        <v>2.323E-3</v>
      </c>
      <c r="K125" s="78">
        <v>1.8630000000000001E-3</v>
      </c>
      <c r="L125" s="78">
        <v>4.5600000000000003E-4</v>
      </c>
      <c r="M125" s="78">
        <v>5.0000000000000002E-5</v>
      </c>
      <c r="N125" s="78">
        <v>9.7E-5</v>
      </c>
      <c r="O125" s="78">
        <v>9.7E-5</v>
      </c>
      <c r="P125" s="78">
        <v>0</v>
      </c>
      <c r="Q125" s="136">
        <v>0</v>
      </c>
      <c r="R125" s="77"/>
      <c r="S125" s="85">
        <v>5.2059999999999988E-3</v>
      </c>
      <c r="T125" s="86">
        <v>-1</v>
      </c>
      <c r="U125" s="86">
        <v>-1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6</v>
      </c>
      <c r="E126" s="90">
        <v>8.6956521739130432E-2</v>
      </c>
      <c r="F126" s="77"/>
      <c r="G126" s="78">
        <v>0.12473000000000001</v>
      </c>
      <c r="H126" s="78">
        <v>0.106849</v>
      </c>
      <c r="I126" s="78">
        <v>0.124858</v>
      </c>
      <c r="J126" s="78">
        <v>0.13906399999999999</v>
      </c>
      <c r="K126" s="78">
        <v>0.11831699999999999</v>
      </c>
      <c r="L126" s="78">
        <v>8.5553999999999991E-2</v>
      </c>
      <c r="M126" s="78">
        <v>6.5246999999999999E-2</v>
      </c>
      <c r="N126" s="78">
        <v>8.5765999999999995E-2</v>
      </c>
      <c r="O126" s="78">
        <v>9.0595999999999996E-2</v>
      </c>
      <c r="P126" s="78">
        <v>0.15360499999999999</v>
      </c>
      <c r="Q126" s="78">
        <v>0.13467899999999999</v>
      </c>
      <c r="R126" s="77"/>
      <c r="S126" s="85">
        <v>1.2292650000000001</v>
      </c>
      <c r="T126" s="86">
        <v>7.9764290868275411E-2</v>
      </c>
      <c r="U126" s="86">
        <v>9.6390048424759289E-3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3</v>
      </c>
      <c r="E127" s="76">
        <v>4.3478260869565216E-2</v>
      </c>
      <c r="F127" s="77"/>
      <c r="G127" s="78">
        <v>2.8048E-2</v>
      </c>
      <c r="H127" s="78">
        <v>2.511E-2</v>
      </c>
      <c r="I127" s="78">
        <v>3.0276000000000001E-2</v>
      </c>
      <c r="J127" s="78">
        <v>2.8070999999999999E-2</v>
      </c>
      <c r="K127" s="78">
        <v>2.6824000000000001E-2</v>
      </c>
      <c r="L127" s="78">
        <v>2.3283999999999999E-2</v>
      </c>
      <c r="M127" s="78">
        <v>2.0761999999999999E-2</v>
      </c>
      <c r="N127" s="78">
        <v>2.0951999999999998E-2</v>
      </c>
      <c r="O127" s="78">
        <v>2.1069999999999998E-2</v>
      </c>
      <c r="P127" s="78">
        <v>2.2484000000000001E-2</v>
      </c>
      <c r="Q127" s="136">
        <v>2.0476000000000001E-2</v>
      </c>
      <c r="R127" s="77"/>
      <c r="S127" s="85">
        <v>0.26735700000000001</v>
      </c>
      <c r="T127" s="86">
        <v>-0.26996577296063884</v>
      </c>
      <c r="U127" s="86">
        <v>-3.8569483646826885E-2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1</v>
      </c>
      <c r="E129" s="76">
        <v>1.4492753623188406E-2</v>
      </c>
      <c r="F129" s="77"/>
      <c r="G129" s="78">
        <v>5.6599999999999999E-4</v>
      </c>
      <c r="H129" s="78">
        <v>4.8899999999999996E-4</v>
      </c>
      <c r="I129" s="78">
        <v>5.6899999999999995E-4</v>
      </c>
      <c r="J129" s="78">
        <v>4.9899999999999999E-4</v>
      </c>
      <c r="K129" s="78">
        <v>4.0299999999999998E-4</v>
      </c>
      <c r="L129" s="78">
        <v>3.5599999999999998E-4</v>
      </c>
      <c r="M129" s="78">
        <v>3.4499999999999998E-4</v>
      </c>
      <c r="N129" s="78">
        <v>3.7100000000000002E-4</v>
      </c>
      <c r="O129" s="78">
        <v>3.9500000000000001E-4</v>
      </c>
      <c r="P129" s="78">
        <v>3.5399999999999999E-4</v>
      </c>
      <c r="Q129" s="78">
        <v>4.06E-4</v>
      </c>
      <c r="R129" s="77"/>
      <c r="S129" s="85">
        <v>4.7530000000000003E-3</v>
      </c>
      <c r="T129" s="86">
        <v>-0.28268551236749118</v>
      </c>
      <c r="U129" s="86">
        <v>-4.0679554861035361E-2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1</v>
      </c>
      <c r="E131" s="76">
        <v>1.4492753623188406E-2</v>
      </c>
      <c r="F131" s="77"/>
      <c r="G131" s="78">
        <v>7.0661000000000002E-2</v>
      </c>
      <c r="H131" s="78">
        <v>6.5116999999999994E-2</v>
      </c>
      <c r="I131" s="78">
        <v>7.6346999999999998E-2</v>
      </c>
      <c r="J131" s="78">
        <v>8.3594000000000002E-2</v>
      </c>
      <c r="K131" s="78">
        <v>7.8410999999999995E-2</v>
      </c>
      <c r="L131" s="78">
        <v>5.0985999999999997E-2</v>
      </c>
      <c r="M131" s="78">
        <v>3.458E-2</v>
      </c>
      <c r="N131" s="78">
        <v>4.4864000000000001E-2</v>
      </c>
      <c r="O131" s="78">
        <v>4.7510999999999998E-2</v>
      </c>
      <c r="P131" s="78">
        <v>0.10358199999999999</v>
      </c>
      <c r="Q131" s="136">
        <v>9.6097000000000002E-2</v>
      </c>
      <c r="R131" s="77"/>
      <c r="S131" s="85">
        <v>0.75174999999999992</v>
      </c>
      <c r="T131" s="86">
        <v>0.35997226192666387</v>
      </c>
      <c r="U131" s="86">
        <v>3.918114036733833E-2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1.4492753623188406E-2</v>
      </c>
      <c r="F133" s="77"/>
      <c r="G133" s="78">
        <v>2.5454999999999998E-2</v>
      </c>
      <c r="H133" s="78">
        <v>1.6133000000000002E-2</v>
      </c>
      <c r="I133" s="78">
        <v>1.7666000000000001E-2</v>
      </c>
      <c r="J133" s="78">
        <v>2.69E-2</v>
      </c>
      <c r="K133" s="78">
        <v>1.2678999999999999E-2</v>
      </c>
      <c r="L133" s="78">
        <v>1.0928E-2</v>
      </c>
      <c r="M133" s="78">
        <v>9.5600000000000008E-3</v>
      </c>
      <c r="N133" s="78">
        <v>1.9578999999999999E-2</v>
      </c>
      <c r="O133" s="78">
        <v>2.162E-2</v>
      </c>
      <c r="P133" s="78">
        <v>2.7185000000000001E-2</v>
      </c>
      <c r="Q133" s="78">
        <v>1.77E-2</v>
      </c>
      <c r="R133" s="77"/>
      <c r="S133" s="85">
        <v>0.205405</v>
      </c>
      <c r="T133" s="86">
        <v>-0.30465527401296399</v>
      </c>
      <c r="U133" s="86">
        <v>-4.4402465388756474E-2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4</v>
      </c>
      <c r="E147" s="90">
        <v>5.7971014492753624E-2</v>
      </c>
      <c r="F147" s="95"/>
      <c r="G147" s="92">
        <v>2.3245999999999999E-2</v>
      </c>
      <c r="H147" s="92">
        <v>2.1181999999999999E-2</v>
      </c>
      <c r="I147" s="92">
        <v>3.5187999999999997E-2</v>
      </c>
      <c r="J147" s="92">
        <v>4.0108999999999999E-2</v>
      </c>
      <c r="K147" s="92">
        <v>3.8515000000000001E-2</v>
      </c>
      <c r="L147" s="92">
        <v>8.4566000000000002E-2</v>
      </c>
      <c r="M147" s="92">
        <v>6.8041000000000004E-2</v>
      </c>
      <c r="N147" s="92">
        <v>7.8999E-2</v>
      </c>
      <c r="O147" s="92">
        <v>9.5141000000000003E-2</v>
      </c>
      <c r="P147" s="92">
        <v>0.15745999999999999</v>
      </c>
      <c r="Q147" s="92">
        <v>0.154499</v>
      </c>
      <c r="R147" s="95"/>
      <c r="S147" s="93">
        <v>0.79694599999999993</v>
      </c>
      <c r="T147" s="94">
        <v>5.646261722446873</v>
      </c>
      <c r="U147" s="94">
        <v>0.26713293727051934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1.4492753623188406E-2</v>
      </c>
      <c r="F148" s="77"/>
      <c r="G148" s="78">
        <v>4.5399999999999998E-4</v>
      </c>
      <c r="H148" s="78">
        <v>6.2299999999999996E-4</v>
      </c>
      <c r="I148" s="78">
        <v>8.2299999999999995E-4</v>
      </c>
      <c r="J148" s="78">
        <v>1.7390000000000001E-3</v>
      </c>
      <c r="K148" s="78">
        <v>1.9959999999999999E-3</v>
      </c>
      <c r="L148" s="78">
        <v>1.1659999999999999E-3</v>
      </c>
      <c r="M148" s="78">
        <v>1.351E-3</v>
      </c>
      <c r="N148" s="78">
        <v>1.9729999999999999E-3</v>
      </c>
      <c r="O148" s="78">
        <v>1.8190000000000001E-3</v>
      </c>
      <c r="P148" s="78">
        <v>0</v>
      </c>
      <c r="Q148" s="136">
        <v>0</v>
      </c>
      <c r="R148" s="77"/>
      <c r="S148" s="85">
        <v>1.1943999999999998E-2</v>
      </c>
      <c r="T148" s="86">
        <v>-1</v>
      </c>
      <c r="U148" s="86">
        <v>-1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1</v>
      </c>
      <c r="E149" s="90">
        <v>1.4492753623188406E-2</v>
      </c>
      <c r="F149" s="77"/>
      <c r="G149" s="78">
        <v>2.2792E-2</v>
      </c>
      <c r="H149" s="78">
        <v>2.0559000000000001E-2</v>
      </c>
      <c r="I149" s="78">
        <v>3.4365E-2</v>
      </c>
      <c r="J149" s="78">
        <v>3.8370000000000001E-2</v>
      </c>
      <c r="K149" s="78">
        <v>3.6308E-2</v>
      </c>
      <c r="L149" s="78">
        <v>8.2485000000000003E-2</v>
      </c>
      <c r="M149" s="78">
        <v>6.4147999999999997E-2</v>
      </c>
      <c r="N149" s="78">
        <v>7.3047000000000001E-2</v>
      </c>
      <c r="O149" s="78">
        <v>7.4097999999999997E-2</v>
      </c>
      <c r="P149" s="78">
        <v>7.5000999999999998E-2</v>
      </c>
      <c r="Q149" s="136">
        <v>8.2808999999999994E-2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1</v>
      </c>
      <c r="E150" s="99">
        <v>1.4492753623188406E-2</v>
      </c>
      <c r="F150" s="100"/>
      <c r="G150" s="78">
        <v>2.2792E-2</v>
      </c>
      <c r="H150" s="78">
        <v>2.0559000000000001E-2</v>
      </c>
      <c r="I150" s="78">
        <v>3.4365E-2</v>
      </c>
      <c r="J150" s="78">
        <v>3.8370000000000001E-2</v>
      </c>
      <c r="K150" s="78">
        <v>3.6308E-2</v>
      </c>
      <c r="L150" s="78">
        <v>8.2485000000000003E-2</v>
      </c>
      <c r="M150" s="78">
        <v>6.4147999999999997E-2</v>
      </c>
      <c r="N150" s="78">
        <v>7.3047000000000001E-2</v>
      </c>
      <c r="O150" s="78">
        <v>7.4097999999999997E-2</v>
      </c>
      <c r="P150" s="78">
        <v>7.5000999999999998E-2</v>
      </c>
      <c r="Q150" s="78">
        <v>8.2808999999999994E-2</v>
      </c>
      <c r="R150" s="100"/>
      <c r="S150" s="101">
        <v>0.60398200000000002</v>
      </c>
      <c r="T150" s="102">
        <v>2.6332485082485082</v>
      </c>
      <c r="U150" s="102">
        <v>0.17499735231259983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2</v>
      </c>
      <c r="E152" s="90">
        <v>2.8985507246376812E-2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2.1100000000000001E-4</v>
      </c>
      <c r="L152" s="78">
        <v>9.1500000000000001E-4</v>
      </c>
      <c r="M152" s="78">
        <v>2.542E-3</v>
      </c>
      <c r="N152" s="78">
        <v>3.9789999999999999E-3</v>
      </c>
      <c r="O152" s="78">
        <v>1.9224000000000002E-2</v>
      </c>
      <c r="P152" s="78">
        <v>8.2459000000000005E-2</v>
      </c>
      <c r="Q152" s="78">
        <v>7.1690000000000004E-2</v>
      </c>
      <c r="R152" s="77"/>
      <c r="S152" s="85">
        <v>0.18102000000000001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2</v>
      </c>
      <c r="E154" s="76">
        <v>2.8985507246376812E-2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2.1100000000000001E-4</v>
      </c>
      <c r="L154" s="78">
        <v>9.1500000000000001E-4</v>
      </c>
      <c r="M154" s="78">
        <v>2.542E-3</v>
      </c>
      <c r="N154" s="78">
        <v>3.9789999999999999E-3</v>
      </c>
      <c r="O154" s="78">
        <v>1.9224000000000002E-2</v>
      </c>
      <c r="P154" s="78">
        <v>8.2459000000000005E-2</v>
      </c>
      <c r="Q154" s="78">
        <v>7.1690000000000004E-2</v>
      </c>
      <c r="R154" s="77"/>
      <c r="S154" s="85">
        <v>0.18102000000000001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5</v>
      </c>
      <c r="E156" s="90">
        <v>7.2463768115942032E-2</v>
      </c>
      <c r="F156" s="95"/>
      <c r="G156" s="92">
        <v>9.2639999999999997E-3</v>
      </c>
      <c r="H156" s="92">
        <v>1.0782E-2</v>
      </c>
      <c r="I156" s="92">
        <v>4.6248999999999998E-2</v>
      </c>
      <c r="J156" s="92">
        <v>6.3732999999999998E-2</v>
      </c>
      <c r="K156" s="92">
        <v>7.2071999999999997E-2</v>
      </c>
      <c r="L156" s="92">
        <v>6.9378000000000009E-2</v>
      </c>
      <c r="M156" s="92">
        <v>8.8982000000000006E-2</v>
      </c>
      <c r="N156" s="92">
        <v>8.0910999999999997E-2</v>
      </c>
      <c r="O156" s="92">
        <v>5.5560000000000002E-3</v>
      </c>
      <c r="P156" s="92">
        <v>1.41E-3</v>
      </c>
      <c r="Q156" s="92">
        <v>1.6080000000000001E-3</v>
      </c>
      <c r="R156" s="95"/>
      <c r="S156" s="93">
        <v>0.44994500000000004</v>
      </c>
      <c r="T156" s="94">
        <v>-0.82642487046632129</v>
      </c>
      <c r="U156" s="94">
        <v>-0.19659239715063603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1.4492753623188406E-2</v>
      </c>
      <c r="F157" s="77"/>
      <c r="G157" s="78">
        <v>0</v>
      </c>
      <c r="H157" s="78">
        <v>0</v>
      </c>
      <c r="I157" s="78">
        <v>0</v>
      </c>
      <c r="J157" s="78">
        <v>1.6919999999999999E-3</v>
      </c>
      <c r="K157" s="78">
        <v>6.4099999999999997E-4</v>
      </c>
      <c r="L157" s="78">
        <v>1.2799999999999999E-4</v>
      </c>
      <c r="M157" s="78">
        <v>1.07E-4</v>
      </c>
      <c r="N157" s="78">
        <v>2.2599999999999999E-4</v>
      </c>
      <c r="O157" s="78">
        <v>1.8200000000000001E-4</v>
      </c>
      <c r="P157" s="78">
        <v>0</v>
      </c>
      <c r="Q157" s="78">
        <v>0</v>
      </c>
      <c r="R157" s="77"/>
      <c r="S157" s="85">
        <v>2.9759999999999999E-3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1.4492753623188406E-2</v>
      </c>
      <c r="F158" s="77"/>
      <c r="G158" s="78">
        <v>4.6319999999999998E-3</v>
      </c>
      <c r="H158" s="78">
        <v>5.391E-3</v>
      </c>
      <c r="I158" s="78">
        <v>6.3639999999999999E-3</v>
      </c>
      <c r="J158" s="78">
        <v>7.0829999999999999E-3</v>
      </c>
      <c r="K158" s="78">
        <v>5.5449999999999996E-3</v>
      </c>
      <c r="L158" s="78">
        <v>2.5630000000000002E-3</v>
      </c>
      <c r="M158" s="78">
        <v>1.8600000000000001E-3</v>
      </c>
      <c r="N158" s="78">
        <v>1.939E-3</v>
      </c>
      <c r="O158" s="78">
        <v>2.0400000000000001E-3</v>
      </c>
      <c r="P158" s="78">
        <v>0</v>
      </c>
      <c r="Q158" s="136">
        <v>0</v>
      </c>
      <c r="R158" s="77"/>
      <c r="S158" s="85">
        <v>3.7417000000000006E-2</v>
      </c>
      <c r="T158" s="86">
        <v>-1</v>
      </c>
      <c r="U158" s="86">
        <v>-1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1.4492753623188406E-2</v>
      </c>
      <c r="F159" s="77"/>
      <c r="G159" s="78">
        <v>4.6319999999999998E-3</v>
      </c>
      <c r="H159" s="78">
        <v>5.391E-3</v>
      </c>
      <c r="I159" s="78">
        <v>6.3639999999999999E-3</v>
      </c>
      <c r="J159" s="78">
        <v>4.8380000000000003E-3</v>
      </c>
      <c r="K159" s="78">
        <v>4.4299999999999999E-3</v>
      </c>
      <c r="L159" s="78">
        <v>2.088E-3</v>
      </c>
      <c r="M159" s="78">
        <v>1.753E-3</v>
      </c>
      <c r="N159" s="78">
        <v>1.714E-3</v>
      </c>
      <c r="O159" s="78">
        <v>1.8580000000000001E-3</v>
      </c>
      <c r="P159" s="78">
        <v>0</v>
      </c>
      <c r="Q159" s="136">
        <v>0</v>
      </c>
      <c r="R159" s="77"/>
      <c r="S159" s="85">
        <v>3.3068E-2</v>
      </c>
      <c r="T159" s="86">
        <v>-1</v>
      </c>
      <c r="U159" s="86">
        <v>-1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1</v>
      </c>
      <c r="E160" s="76">
        <v>1.4492753623188406E-2</v>
      </c>
      <c r="F160" s="77"/>
      <c r="G160" s="78">
        <v>0</v>
      </c>
      <c r="H160" s="78">
        <v>0</v>
      </c>
      <c r="I160" s="78">
        <v>0</v>
      </c>
      <c r="J160" s="78">
        <v>5.53E-4</v>
      </c>
      <c r="K160" s="78">
        <v>4.73E-4</v>
      </c>
      <c r="L160" s="78">
        <v>3.48E-4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1.374E-3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1</v>
      </c>
      <c r="E161" s="76">
        <v>1.4492753623188406E-2</v>
      </c>
      <c r="F161" s="77"/>
      <c r="G161" s="78">
        <v>0</v>
      </c>
      <c r="H161" s="78">
        <v>0</v>
      </c>
      <c r="I161" s="78">
        <v>3.3521000000000002E-2</v>
      </c>
      <c r="J161" s="78">
        <v>4.9567E-2</v>
      </c>
      <c r="K161" s="78">
        <v>6.0983000000000002E-2</v>
      </c>
      <c r="L161" s="78">
        <v>6.4251000000000003E-2</v>
      </c>
      <c r="M161" s="78">
        <v>8.5262000000000004E-2</v>
      </c>
      <c r="N161" s="78">
        <v>7.7032000000000003E-2</v>
      </c>
      <c r="O161" s="78">
        <v>1.4760000000000001E-3</v>
      </c>
      <c r="P161" s="78">
        <v>1.41E-3</v>
      </c>
      <c r="Q161" s="78">
        <v>1.6080000000000001E-3</v>
      </c>
      <c r="R161" s="77"/>
      <c r="S161" s="85">
        <v>0.37511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21</v>
      </c>
      <c r="E164" s="90">
        <v>0.30434782608695654</v>
      </c>
      <c r="F164" s="95"/>
      <c r="G164" s="92">
        <v>0.12742099999999998</v>
      </c>
      <c r="H164" s="92">
        <v>0.179258</v>
      </c>
      <c r="I164" s="92">
        <v>0.59463399999999988</v>
      </c>
      <c r="J164" s="92">
        <v>1.478834</v>
      </c>
      <c r="K164" s="92">
        <v>1.5246649999999999</v>
      </c>
      <c r="L164" s="92">
        <v>1.4673180000000001</v>
      </c>
      <c r="M164" s="92">
        <v>1.4834060000000002</v>
      </c>
      <c r="N164" s="92">
        <v>1.5851599999999999</v>
      </c>
      <c r="O164" s="92">
        <v>1.5651919999999999</v>
      </c>
      <c r="P164" s="92">
        <v>1.6745380000000001</v>
      </c>
      <c r="Q164" s="92">
        <v>1.7040050000000002</v>
      </c>
      <c r="R164" s="95"/>
      <c r="S164" s="93">
        <v>13.384431000000001</v>
      </c>
      <c r="T164" s="94">
        <v>12.373031133015754</v>
      </c>
      <c r="U164" s="94">
        <v>0.38286164736134953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20</v>
      </c>
      <c r="E165" s="90">
        <v>0.28985507246376813</v>
      </c>
      <c r="F165" s="77"/>
      <c r="G165" s="78">
        <v>0.12742099999999998</v>
      </c>
      <c r="H165" s="78">
        <v>0.17913899999999999</v>
      </c>
      <c r="I165" s="78">
        <v>0.56474699999999989</v>
      </c>
      <c r="J165" s="78">
        <v>1.4191229999999999</v>
      </c>
      <c r="K165" s="78">
        <v>1.498974</v>
      </c>
      <c r="L165" s="78">
        <v>1.4664160000000002</v>
      </c>
      <c r="M165" s="78">
        <v>1.4833500000000002</v>
      </c>
      <c r="N165" s="78">
        <v>1.585162</v>
      </c>
      <c r="O165" s="78">
        <v>1.5651889999999999</v>
      </c>
      <c r="P165" s="78">
        <v>1.674544</v>
      </c>
      <c r="Q165" s="78">
        <v>1.7040090000000001</v>
      </c>
      <c r="R165" s="77"/>
      <c r="S165" s="85">
        <v>13.268073999999999</v>
      </c>
      <c r="T165" s="86">
        <v>12.373062525015502</v>
      </c>
      <c r="U165" s="86">
        <v>0.38286205312900501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1</v>
      </c>
      <c r="E166" s="76">
        <v>1.4492753623188406E-2</v>
      </c>
      <c r="F166" s="77"/>
      <c r="G166" s="78">
        <v>0</v>
      </c>
      <c r="H166" s="78">
        <v>0</v>
      </c>
      <c r="I166" s="78">
        <v>0</v>
      </c>
      <c r="J166" s="78">
        <v>1.2110000000000001E-3</v>
      </c>
      <c r="K166" s="78">
        <v>1.539E-3</v>
      </c>
      <c r="L166" s="78">
        <v>1.7329999999999999E-3</v>
      </c>
      <c r="M166" s="78">
        <v>2.2959999999999999E-3</v>
      </c>
      <c r="N166" s="78">
        <v>1.859E-3</v>
      </c>
      <c r="O166" s="78">
        <v>1.0660000000000001E-3</v>
      </c>
      <c r="P166" s="78">
        <v>0</v>
      </c>
      <c r="Q166" s="136">
        <v>0</v>
      </c>
      <c r="R166" s="77"/>
      <c r="S166" s="85">
        <v>9.7040000000000008E-3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6</v>
      </c>
      <c r="E167" s="76">
        <v>8.6956521739130432E-2</v>
      </c>
      <c r="F167" s="77"/>
      <c r="G167" s="78">
        <v>2.8215E-2</v>
      </c>
      <c r="H167" s="78">
        <v>4.9367000000000001E-2</v>
      </c>
      <c r="I167" s="78">
        <v>0.10287499999999999</v>
      </c>
      <c r="J167" s="78">
        <v>0.14113600000000001</v>
      </c>
      <c r="K167" s="78">
        <v>0.20252700000000001</v>
      </c>
      <c r="L167" s="78">
        <v>0.26968599999999998</v>
      </c>
      <c r="M167" s="78">
        <v>0.29221000000000003</v>
      </c>
      <c r="N167" s="78">
        <v>0.29688199999999998</v>
      </c>
      <c r="O167" s="78">
        <v>0.30363800000000002</v>
      </c>
      <c r="P167" s="78">
        <v>0.31753500000000001</v>
      </c>
      <c r="Q167" s="78">
        <v>0.30253999999999998</v>
      </c>
      <c r="R167" s="77"/>
      <c r="S167" s="85">
        <v>2.3066110000000002</v>
      </c>
      <c r="T167" s="86">
        <v>9.7226652489810377</v>
      </c>
      <c r="U167" s="86">
        <v>0.34520305052041489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2</v>
      </c>
      <c r="E169" s="76">
        <v>2.8985507246376812E-2</v>
      </c>
      <c r="F169" s="77"/>
      <c r="G169" s="78">
        <v>4.7712999999999998E-2</v>
      </c>
      <c r="H169" s="78">
        <v>5.0222999999999997E-2</v>
      </c>
      <c r="I169" s="78">
        <v>8.7697999999999998E-2</v>
      </c>
      <c r="J169" s="78">
        <v>0.105409</v>
      </c>
      <c r="K169" s="78">
        <v>0.111111</v>
      </c>
      <c r="L169" s="78">
        <v>0.104258</v>
      </c>
      <c r="M169" s="78">
        <v>0.128411</v>
      </c>
      <c r="N169" s="78">
        <v>0.13301499999999999</v>
      </c>
      <c r="O169" s="78">
        <v>0.14516699999999999</v>
      </c>
      <c r="P169" s="78">
        <v>0.159582</v>
      </c>
      <c r="Q169" s="78">
        <v>0.14195199999999999</v>
      </c>
      <c r="R169" s="77"/>
      <c r="S169" s="85">
        <v>1.214539</v>
      </c>
      <c r="T169" s="86">
        <v>1.9751220841280155</v>
      </c>
      <c r="U169" s="86">
        <v>0.14600918644400251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1.4492753623188406E-2</v>
      </c>
      <c r="F171" s="77"/>
      <c r="G171" s="78">
        <v>8.2600000000000002E-4</v>
      </c>
      <c r="H171" s="78">
        <v>7.7099999999999998E-4</v>
      </c>
      <c r="I171" s="78">
        <v>0</v>
      </c>
      <c r="J171" s="78">
        <v>0</v>
      </c>
      <c r="K171" s="78">
        <v>0</v>
      </c>
      <c r="L171" s="78">
        <v>1.4300000000000001E-4</v>
      </c>
      <c r="M171" s="78">
        <v>1.94E-4</v>
      </c>
      <c r="N171" s="78">
        <v>4.4499999999999997E-4</v>
      </c>
      <c r="O171" s="78">
        <v>3.79E-4</v>
      </c>
      <c r="P171" s="78">
        <v>0</v>
      </c>
      <c r="Q171" s="136">
        <v>0</v>
      </c>
      <c r="R171" s="77"/>
      <c r="S171" s="85">
        <v>2.7579999999999996E-3</v>
      </c>
      <c r="T171" s="86">
        <v>-1</v>
      </c>
      <c r="U171" s="86">
        <v>-1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3</v>
      </c>
      <c r="E173" s="76">
        <v>4.3478260869565216E-2</v>
      </c>
      <c r="F173" s="77"/>
      <c r="G173" s="78">
        <v>3.3221000000000001E-2</v>
      </c>
      <c r="H173" s="78">
        <v>2.4544E-2</v>
      </c>
      <c r="I173" s="78">
        <v>6.1282999999999997E-2</v>
      </c>
      <c r="J173" s="78">
        <v>6.7672999999999997E-2</v>
      </c>
      <c r="K173" s="78">
        <v>6.4713000000000007E-2</v>
      </c>
      <c r="L173" s="78">
        <v>7.5939000000000006E-2</v>
      </c>
      <c r="M173" s="78">
        <v>7.2003999999999999E-2</v>
      </c>
      <c r="N173" s="78">
        <v>7.4396000000000004E-2</v>
      </c>
      <c r="O173" s="78">
        <v>7.9087000000000005E-2</v>
      </c>
      <c r="P173" s="78">
        <v>9.8581000000000002E-2</v>
      </c>
      <c r="Q173" s="136">
        <v>7.1657999999999999E-2</v>
      </c>
      <c r="R173" s="77"/>
      <c r="S173" s="85">
        <v>0.72309900000000005</v>
      </c>
      <c r="T173" s="86">
        <v>1.1570091207368831</v>
      </c>
      <c r="U173" s="86">
        <v>0.1008584939736652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1.4492753623188406E-2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3</v>
      </c>
      <c r="E177" s="76">
        <v>4.3478260869565216E-2</v>
      </c>
      <c r="F177" s="77"/>
      <c r="G177" s="78">
        <v>6.6299999999999996E-3</v>
      </c>
      <c r="H177" s="78">
        <v>4.4644999999999997E-2</v>
      </c>
      <c r="I177" s="78">
        <v>0.29735499999999998</v>
      </c>
      <c r="J177" s="78">
        <v>1.074954</v>
      </c>
      <c r="K177" s="78">
        <v>1.086268</v>
      </c>
      <c r="L177" s="78">
        <v>0.97542700000000004</v>
      </c>
      <c r="M177" s="78">
        <v>0.94901000000000002</v>
      </c>
      <c r="N177" s="78">
        <v>1.031728</v>
      </c>
      <c r="O177" s="78">
        <v>0.99361699999999997</v>
      </c>
      <c r="P177" s="78">
        <v>1.0471900000000001</v>
      </c>
      <c r="Q177" s="136">
        <v>1.1382289999999999</v>
      </c>
      <c r="R177" s="77"/>
      <c r="S177" s="85">
        <v>8.6450530000000008</v>
      </c>
      <c r="T177" s="86">
        <v>170.67858220211161</v>
      </c>
      <c r="U177" s="86">
        <v>0.90256505102188722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3</v>
      </c>
      <c r="E180" s="76">
        <v>4.3478260869565216E-2</v>
      </c>
      <c r="F180" s="77"/>
      <c r="G180" s="78">
        <v>1.0815999999999999E-2</v>
      </c>
      <c r="H180" s="78">
        <v>9.5890000000000003E-3</v>
      </c>
      <c r="I180" s="78">
        <v>1.5535999999999999E-2</v>
      </c>
      <c r="J180" s="78">
        <v>2.8740000000000002E-2</v>
      </c>
      <c r="K180" s="78">
        <v>3.2815999999999998E-2</v>
      </c>
      <c r="L180" s="78">
        <v>3.9230000000000001E-2</v>
      </c>
      <c r="M180" s="78">
        <v>3.9225000000000003E-2</v>
      </c>
      <c r="N180" s="78">
        <v>4.6836999999999997E-2</v>
      </c>
      <c r="O180" s="78">
        <v>4.2235000000000002E-2</v>
      </c>
      <c r="P180" s="78">
        <v>5.1656000000000001E-2</v>
      </c>
      <c r="Q180" s="136">
        <v>4.9630000000000001E-2</v>
      </c>
      <c r="R180" s="77"/>
      <c r="S180" s="85">
        <v>0.36630999999999997</v>
      </c>
      <c r="T180" s="86">
        <v>3.5885724852071013</v>
      </c>
      <c r="U180" s="86">
        <v>0.20978918999734231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1</v>
      </c>
      <c r="E181" s="90">
        <v>1.4492753623188406E-2</v>
      </c>
      <c r="F181" s="77"/>
      <c r="G181" s="78">
        <v>0</v>
      </c>
      <c r="H181" s="78">
        <v>1.1900000000000001E-4</v>
      </c>
      <c r="I181" s="78">
        <v>2.9887E-2</v>
      </c>
      <c r="J181" s="78">
        <v>5.9711E-2</v>
      </c>
      <c r="K181" s="78">
        <v>2.5690999999999999E-2</v>
      </c>
      <c r="L181" s="78">
        <v>9.0200000000000002E-4</v>
      </c>
      <c r="M181" s="78">
        <v>5.5999999999999999E-5</v>
      </c>
      <c r="N181" s="78">
        <v>-1.9999999999999999E-6</v>
      </c>
      <c r="O181" s="78">
        <v>3.0000000000000001E-6</v>
      </c>
      <c r="P181" s="78">
        <v>-6.0000000000000002E-6</v>
      </c>
      <c r="Q181" s="78">
        <v>-3.9999999999999998E-6</v>
      </c>
      <c r="R181" s="77"/>
      <c r="S181" s="85">
        <v>0.116357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1</v>
      </c>
      <c r="E188" s="76">
        <v>1.4492753623188406E-2</v>
      </c>
      <c r="F188" s="77"/>
      <c r="G188" s="78">
        <v>0</v>
      </c>
      <c r="H188" s="78">
        <v>1.1900000000000001E-4</v>
      </c>
      <c r="I188" s="78">
        <v>2.9887E-2</v>
      </c>
      <c r="J188" s="78">
        <v>5.9711E-2</v>
      </c>
      <c r="K188" s="78">
        <v>2.5690999999999999E-2</v>
      </c>
      <c r="L188" s="78">
        <v>9.0200000000000002E-4</v>
      </c>
      <c r="M188" s="78">
        <v>5.5999999999999999E-5</v>
      </c>
      <c r="N188" s="78">
        <v>-1.9999999999999999E-6</v>
      </c>
      <c r="O188" s="78">
        <v>3.0000000000000001E-6</v>
      </c>
      <c r="P188" s="78">
        <v>-6.0000000000000002E-6</v>
      </c>
      <c r="Q188" s="78">
        <v>-3.9999999999999998E-6</v>
      </c>
      <c r="R188" s="77"/>
      <c r="S188" s="85">
        <v>0.116357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1</v>
      </c>
      <c r="E191" s="90">
        <v>1.4492753623188406E-2</v>
      </c>
      <c r="F191" s="95"/>
      <c r="G191" s="92">
        <v>0</v>
      </c>
      <c r="H191" s="92">
        <v>1.9000000000000001E-5</v>
      </c>
      <c r="I191" s="92">
        <v>5.8611999999999997E-2</v>
      </c>
      <c r="J191" s="92">
        <v>0.33173599999999998</v>
      </c>
      <c r="K191" s="92">
        <v>0.37389800000000001</v>
      </c>
      <c r="L191" s="92">
        <v>1.6993000000000001E-2</v>
      </c>
      <c r="M191" s="92">
        <v>2.3370000000000001E-3</v>
      </c>
      <c r="N191" s="92">
        <v>4.4429999999999999E-3</v>
      </c>
      <c r="O191" s="92">
        <v>9.5000000000000005E-5</v>
      </c>
      <c r="P191" s="92">
        <v>5.2800000000000004E-4</v>
      </c>
      <c r="Q191" s="92">
        <v>5.2999999999999998E-4</v>
      </c>
      <c r="R191" s="95"/>
      <c r="S191" s="93">
        <v>0.78919099999999998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1</v>
      </c>
      <c r="E192" s="76">
        <v>1.4492753623188406E-2</v>
      </c>
      <c r="F192" s="77"/>
      <c r="G192" s="78">
        <v>0</v>
      </c>
      <c r="H192" s="78">
        <v>1.9000000000000001E-5</v>
      </c>
      <c r="I192" s="78">
        <v>5.8611999999999997E-2</v>
      </c>
      <c r="J192" s="78">
        <v>0.33173599999999998</v>
      </c>
      <c r="K192" s="78">
        <v>0.37389800000000001</v>
      </c>
      <c r="L192" s="78">
        <v>1.6993000000000001E-2</v>
      </c>
      <c r="M192" s="78">
        <v>2.3370000000000001E-3</v>
      </c>
      <c r="N192" s="78">
        <v>4.4429999999999999E-3</v>
      </c>
      <c r="O192" s="78">
        <v>9.5000000000000005E-5</v>
      </c>
      <c r="P192" s="78">
        <v>5.2800000000000004E-4</v>
      </c>
      <c r="Q192" s="78">
        <v>5.2999999999999998E-4</v>
      </c>
      <c r="R192" s="77"/>
      <c r="S192" s="85">
        <v>0.78919099999999998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5</v>
      </c>
      <c r="E195" s="90">
        <v>7.2463768115942032E-2</v>
      </c>
      <c r="F195" s="77"/>
      <c r="G195" s="92">
        <v>3.705E-3</v>
      </c>
      <c r="H195" s="92">
        <v>4.0109999999999998E-3</v>
      </c>
      <c r="I195" s="92">
        <v>4.0829999999999998E-3</v>
      </c>
      <c r="J195" s="92">
        <v>1.1448E-2</v>
      </c>
      <c r="K195" s="92">
        <v>1.1155999999999999E-2</v>
      </c>
      <c r="L195" s="92">
        <v>9.2960000000000004E-3</v>
      </c>
      <c r="M195" s="92">
        <v>6.0419999999999996E-3</v>
      </c>
      <c r="N195" s="92">
        <v>5.4799999999999996E-3</v>
      </c>
      <c r="O195" s="92">
        <v>4.2890000000000003E-3</v>
      </c>
      <c r="P195" s="92">
        <v>0</v>
      </c>
      <c r="Q195" s="92">
        <v>3.8990000000000001E-3</v>
      </c>
      <c r="R195" s="77"/>
      <c r="S195" s="79">
        <v>6.3409000000000007E-2</v>
      </c>
      <c r="T195" s="80">
        <v>5.2361673414305088E-2</v>
      </c>
      <c r="U195" s="80">
        <v>6.3999994389443149E-3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1</v>
      </c>
      <c r="E196" s="76">
        <v>1.4492753623188406E-2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136">
        <v>3.8990000000000001E-3</v>
      </c>
      <c r="R196" s="77"/>
      <c r="S196" s="85">
        <v>3.8990000000000001E-3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4</v>
      </c>
      <c r="E197" s="76">
        <v>5.7971014492753624E-2</v>
      </c>
      <c r="F197" s="77"/>
      <c r="G197" s="78">
        <v>3.705E-3</v>
      </c>
      <c r="H197" s="78">
        <v>4.0109999999999998E-3</v>
      </c>
      <c r="I197" s="78">
        <v>4.0829999999999998E-3</v>
      </c>
      <c r="J197" s="78">
        <v>1.1448E-2</v>
      </c>
      <c r="K197" s="78">
        <v>1.1155999999999999E-2</v>
      </c>
      <c r="L197" s="78">
        <v>9.2960000000000004E-3</v>
      </c>
      <c r="M197" s="78">
        <v>6.0419999999999996E-3</v>
      </c>
      <c r="N197" s="78">
        <v>5.4799999999999996E-3</v>
      </c>
      <c r="O197" s="78">
        <v>4.2890000000000003E-3</v>
      </c>
      <c r="P197" s="78">
        <v>0</v>
      </c>
      <c r="Q197" s="136">
        <v>0</v>
      </c>
      <c r="R197" s="77"/>
      <c r="S197" s="85">
        <v>5.951E-2</v>
      </c>
      <c r="T197" s="86">
        <v>-1</v>
      </c>
      <c r="U197" s="86">
        <v>-1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1.4492753623188406E-2</v>
      </c>
      <c r="F199" s="77"/>
      <c r="G199" s="82">
        <v>1.4933E-2</v>
      </c>
      <c r="H199" s="82">
        <v>1.4095E-2</v>
      </c>
      <c r="I199" s="82">
        <v>1.3904E-2</v>
      </c>
      <c r="J199" s="82">
        <v>1.6888E-2</v>
      </c>
      <c r="K199" s="82">
        <v>2.0542000000000001E-2</v>
      </c>
      <c r="L199" s="82">
        <v>2.2561000000000001E-2</v>
      </c>
      <c r="M199" s="82">
        <v>2.1298999999999998E-2</v>
      </c>
      <c r="N199" s="82">
        <v>1.9363999999999999E-2</v>
      </c>
      <c r="O199" s="82">
        <v>6.5449999999999996E-3</v>
      </c>
      <c r="P199" s="82">
        <v>0</v>
      </c>
      <c r="Q199" s="137">
        <v>0</v>
      </c>
      <c r="R199" s="77"/>
      <c r="S199" s="79">
        <v>0.15013099999999999</v>
      </c>
      <c r="T199" s="80">
        <v>-1</v>
      </c>
      <c r="U199" s="80">
        <v>-1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2.8985507246376812E-2</v>
      </c>
      <c r="F201" s="95"/>
      <c r="G201" s="92">
        <v>1.6000000000000001E-4</v>
      </c>
      <c r="H201" s="92">
        <v>1.5200000000000001E-4</v>
      </c>
      <c r="I201" s="92">
        <v>1.1400000000000001E-4</v>
      </c>
      <c r="J201" s="92">
        <v>1.186E-3</v>
      </c>
      <c r="K201" s="92">
        <v>1.23E-3</v>
      </c>
      <c r="L201" s="92">
        <v>1.204E-3</v>
      </c>
      <c r="M201" s="92">
        <v>5.1599999999999997E-4</v>
      </c>
      <c r="N201" s="92">
        <v>5.44E-4</v>
      </c>
      <c r="O201" s="92">
        <v>3.2000000000000003E-4</v>
      </c>
      <c r="P201" s="92">
        <v>0</v>
      </c>
      <c r="Q201" s="92">
        <v>0</v>
      </c>
      <c r="R201" s="95"/>
      <c r="S201" s="93">
        <v>5.4260000000000003E-3</v>
      </c>
      <c r="T201" s="94">
        <v>-1</v>
      </c>
      <c r="U201" s="94">
        <v>-1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1.4492753623188406E-2</v>
      </c>
      <c r="F202" s="77"/>
      <c r="G202" s="78">
        <v>8.0000000000000007E-5</v>
      </c>
      <c r="H202" s="78">
        <v>7.6000000000000004E-5</v>
      </c>
      <c r="I202" s="78">
        <v>5.7000000000000003E-5</v>
      </c>
      <c r="J202" s="78">
        <v>5.9299999999999999E-4</v>
      </c>
      <c r="K202" s="78">
        <v>6.1499999999999999E-4</v>
      </c>
      <c r="L202" s="78">
        <v>6.02E-4</v>
      </c>
      <c r="M202" s="78">
        <v>2.5799999999999998E-4</v>
      </c>
      <c r="N202" s="78">
        <v>2.72E-4</v>
      </c>
      <c r="O202" s="78">
        <v>1.6000000000000001E-4</v>
      </c>
      <c r="P202" s="78">
        <v>0</v>
      </c>
      <c r="Q202" s="136">
        <v>0</v>
      </c>
      <c r="R202" s="77"/>
      <c r="S202" s="85">
        <v>2.7130000000000001E-3</v>
      </c>
      <c r="T202" s="86">
        <v>-1</v>
      </c>
      <c r="U202" s="86">
        <v>-1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1.4492753623188406E-2</v>
      </c>
      <c r="F203" s="77"/>
      <c r="G203" s="78">
        <v>8.0000000000000007E-5</v>
      </c>
      <c r="H203" s="78">
        <v>7.6000000000000004E-5</v>
      </c>
      <c r="I203" s="78">
        <v>5.7000000000000003E-5</v>
      </c>
      <c r="J203" s="78">
        <v>5.9299999999999999E-4</v>
      </c>
      <c r="K203" s="78">
        <v>6.1499999999999999E-4</v>
      </c>
      <c r="L203" s="78">
        <v>6.02E-4</v>
      </c>
      <c r="M203" s="78">
        <v>2.5799999999999998E-4</v>
      </c>
      <c r="N203" s="78">
        <v>2.72E-4</v>
      </c>
      <c r="O203" s="78">
        <v>1.6000000000000001E-4</v>
      </c>
      <c r="P203" s="78">
        <v>0</v>
      </c>
      <c r="Q203" s="136">
        <v>0</v>
      </c>
      <c r="R203" s="77"/>
      <c r="S203" s="85">
        <v>2.7130000000000001E-3</v>
      </c>
      <c r="T203" s="86">
        <v>-1</v>
      </c>
      <c r="U203" s="86">
        <v>-1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69</v>
      </c>
      <c r="E204" s="90">
        <v>1</v>
      </c>
      <c r="F204" s="91"/>
      <c r="G204" s="92">
        <v>0.74601700000000004</v>
      </c>
      <c r="H204" s="92">
        <v>0.74782499999999996</v>
      </c>
      <c r="I204" s="92">
        <v>1.4213189999999998</v>
      </c>
      <c r="J204" s="92">
        <v>2.6085089999999997</v>
      </c>
      <c r="K204" s="92">
        <v>2.4584230000000002</v>
      </c>
      <c r="L204" s="92">
        <v>2.2222820000000003</v>
      </c>
      <c r="M204" s="92">
        <v>2.2464979999999999</v>
      </c>
      <c r="N204" s="92">
        <v>2.298298</v>
      </c>
      <c r="O204" s="92">
        <v>2.2928789999999997</v>
      </c>
      <c r="P204" s="92">
        <v>2.3612790000000001</v>
      </c>
      <c r="Q204" s="92">
        <v>2.3262090000000004</v>
      </c>
      <c r="R204" s="91"/>
      <c r="S204" s="93">
        <v>21.729537999999998</v>
      </c>
      <c r="T204" s="94">
        <v>2.118171569816774</v>
      </c>
      <c r="U204" s="94">
        <v>0.15275629084524645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37</v>
      </c>
      <c r="E247" s="27">
        <v>0.52857142857142858</v>
      </c>
      <c r="F247" s="28"/>
      <c r="G247" s="38">
        <v>0.20073000000000002</v>
      </c>
      <c r="H247" s="38">
        <v>0.25098300000000001</v>
      </c>
      <c r="I247" s="38">
        <v>0.6495820000000001</v>
      </c>
      <c r="J247" s="38">
        <v>1.5338000000000001</v>
      </c>
      <c r="K247" s="38">
        <v>1.60823</v>
      </c>
      <c r="L247" s="38">
        <v>1.6082270000000001</v>
      </c>
      <c r="M247" s="38">
        <v>1.5950260000000001</v>
      </c>
      <c r="N247" s="38">
        <v>1.7035900000000002</v>
      </c>
      <c r="O247" s="38">
        <v>1.668563</v>
      </c>
      <c r="P247" s="38">
        <v>1.7543540000000002</v>
      </c>
      <c r="Q247" s="38">
        <v>1.794343</v>
      </c>
      <c r="R247" s="28"/>
      <c r="S247" s="39">
        <v>14.367428000000002</v>
      </c>
      <c r="T247" s="40">
        <v>7.9390873312409695</v>
      </c>
      <c r="U247" s="40">
        <v>0.31495729125371952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19</v>
      </c>
      <c r="E248" s="27">
        <v>0.27142857142857141</v>
      </c>
      <c r="F248" s="28"/>
      <c r="G248" s="67">
        <v>4.8295999999999999E-2</v>
      </c>
      <c r="H248" s="67">
        <v>4.9797000000000001E-2</v>
      </c>
      <c r="I248" s="67">
        <v>4.614E-2</v>
      </c>
      <c r="J248" s="67">
        <v>7.4623999999999996E-2</v>
      </c>
      <c r="K248" s="67">
        <v>7.0976999999999998E-2</v>
      </c>
      <c r="L248" s="67">
        <v>5.8270000000000002E-2</v>
      </c>
      <c r="M248" s="67">
        <v>4.6848000000000001E-2</v>
      </c>
      <c r="N248" s="67">
        <v>4.4388999999999998E-2</v>
      </c>
      <c r="O248" s="67">
        <v>2.6601E-2</v>
      </c>
      <c r="P248" s="67">
        <v>0</v>
      </c>
      <c r="Q248" s="67">
        <v>0</v>
      </c>
      <c r="R248" s="28"/>
      <c r="S248" s="53">
        <v>0.46594199999999997</v>
      </c>
      <c r="T248" s="54">
        <v>-1</v>
      </c>
      <c r="U248" s="54">
        <v>-1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1</v>
      </c>
      <c r="E254" s="27">
        <v>1.4285714285714285E-2</v>
      </c>
      <c r="F254" s="28"/>
      <c r="G254" s="67">
        <v>2.2792E-2</v>
      </c>
      <c r="H254" s="67">
        <v>2.0559000000000001E-2</v>
      </c>
      <c r="I254" s="67">
        <v>3.4365E-2</v>
      </c>
      <c r="J254" s="67">
        <v>3.8370000000000001E-2</v>
      </c>
      <c r="K254" s="67">
        <v>3.6308E-2</v>
      </c>
      <c r="L254" s="67">
        <v>8.2485000000000003E-2</v>
      </c>
      <c r="M254" s="67">
        <v>6.4147999999999997E-2</v>
      </c>
      <c r="N254" s="67">
        <v>7.3047000000000001E-2</v>
      </c>
      <c r="O254" s="67">
        <v>7.4097999999999997E-2</v>
      </c>
      <c r="P254" s="67">
        <v>7.5000999999999998E-2</v>
      </c>
      <c r="Q254" s="67">
        <v>8.2808999999999994E-2</v>
      </c>
      <c r="R254" s="28"/>
      <c r="S254" s="53">
        <v>0.60398200000000002</v>
      </c>
      <c r="T254" s="54">
        <v>2.6332485082485082</v>
      </c>
      <c r="U254" s="54">
        <v>0.17499735231259983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16</v>
      </c>
      <c r="E255" s="27">
        <v>0.22857142857142856</v>
      </c>
      <c r="F255" s="28"/>
      <c r="G255" s="67">
        <v>0.12964200000000001</v>
      </c>
      <c r="H255" s="67">
        <v>0.18062700000000001</v>
      </c>
      <c r="I255" s="67">
        <v>0.56907700000000006</v>
      </c>
      <c r="J255" s="67">
        <v>1.420806</v>
      </c>
      <c r="K255" s="67">
        <v>1.500945</v>
      </c>
      <c r="L255" s="67">
        <v>1.4674720000000001</v>
      </c>
      <c r="M255" s="67">
        <v>1.48403</v>
      </c>
      <c r="N255" s="67">
        <v>1.5861540000000001</v>
      </c>
      <c r="O255" s="67">
        <v>1.5678639999999999</v>
      </c>
      <c r="P255" s="67">
        <v>1.6793530000000001</v>
      </c>
      <c r="Q255" s="67">
        <v>1.707635</v>
      </c>
      <c r="R255" s="28"/>
      <c r="S255" s="53">
        <v>13.293605000000001</v>
      </c>
      <c r="T255" s="54">
        <v>12.171927307508369</v>
      </c>
      <c r="U255" s="54">
        <v>0.38024494628071759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1</v>
      </c>
      <c r="E262" s="27">
        <v>1.4285714285714285E-2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3.8990000000000001E-3</v>
      </c>
      <c r="R262" s="28"/>
      <c r="S262" s="53">
        <v>3.8990000000000001E-3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1</v>
      </c>
      <c r="E268" s="27">
        <v>1.4285714285714285E-2</v>
      </c>
      <c r="F268" s="28"/>
      <c r="G268" s="38">
        <v>7.0661000000000002E-2</v>
      </c>
      <c r="H268" s="38">
        <v>6.5116999999999994E-2</v>
      </c>
      <c r="I268" s="38">
        <v>7.6346999999999998E-2</v>
      </c>
      <c r="J268" s="38">
        <v>8.3594000000000002E-2</v>
      </c>
      <c r="K268" s="38">
        <v>7.8410999999999995E-2</v>
      </c>
      <c r="L268" s="38">
        <v>5.0985999999999997E-2</v>
      </c>
      <c r="M268" s="38">
        <v>3.458E-2</v>
      </c>
      <c r="N268" s="38">
        <v>4.4864000000000001E-2</v>
      </c>
      <c r="O268" s="38">
        <v>4.7510999999999998E-2</v>
      </c>
      <c r="P268" s="38">
        <v>0.10358199999999999</v>
      </c>
      <c r="Q268" s="38">
        <v>9.6097000000000002E-2</v>
      </c>
      <c r="R268" s="28"/>
      <c r="S268" s="39">
        <v>0.75174999999999992</v>
      </c>
      <c r="T268" s="40">
        <v>0.35997226192666387</v>
      </c>
      <c r="U268" s="40">
        <v>3.918114036733833E-2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1</v>
      </c>
      <c r="E269" s="27">
        <v>1.4285714285714285E-2</v>
      </c>
      <c r="F269" s="28"/>
      <c r="G269" s="67">
        <v>7.0661000000000002E-2</v>
      </c>
      <c r="H269" s="67">
        <v>6.5116999999999994E-2</v>
      </c>
      <c r="I269" s="67">
        <v>7.6346999999999998E-2</v>
      </c>
      <c r="J269" s="67">
        <v>8.3594000000000002E-2</v>
      </c>
      <c r="K269" s="67">
        <v>7.8410999999999995E-2</v>
      </c>
      <c r="L269" s="67">
        <v>5.0985999999999997E-2</v>
      </c>
      <c r="M269" s="67">
        <v>3.458E-2</v>
      </c>
      <c r="N269" s="67">
        <v>4.4864000000000001E-2</v>
      </c>
      <c r="O269" s="67">
        <v>4.7510999999999998E-2</v>
      </c>
      <c r="P269" s="67">
        <v>0.10358199999999999</v>
      </c>
      <c r="Q269" s="67">
        <v>9.6097000000000002E-2</v>
      </c>
      <c r="R269" s="28"/>
      <c r="S269" s="53">
        <v>0.75174999999999992</v>
      </c>
      <c r="T269" s="54">
        <v>0.35997226192666387</v>
      </c>
      <c r="U269" s="54">
        <v>3.918114036733833E-2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5</v>
      </c>
      <c r="E274" s="60">
        <v>7.1428571428571425E-2</v>
      </c>
      <c r="F274" s="61"/>
      <c r="G274" s="38">
        <v>0.15969900000000001</v>
      </c>
      <c r="H274" s="38">
        <v>0.14555299999999999</v>
      </c>
      <c r="I274" s="38">
        <v>0.15990599999999999</v>
      </c>
      <c r="J274" s="38">
        <v>0.172378</v>
      </c>
      <c r="K274" s="38">
        <v>0.165657</v>
      </c>
      <c r="L274" s="38">
        <v>0.14061399999999999</v>
      </c>
      <c r="M274" s="38">
        <v>0.138298</v>
      </c>
      <c r="N274" s="38">
        <v>0.12995100000000001</v>
      </c>
      <c r="O274" s="38">
        <v>0.14304500000000001</v>
      </c>
      <c r="P274" s="38">
        <v>0.144179</v>
      </c>
      <c r="Q274" s="38">
        <v>0.15551100000000001</v>
      </c>
      <c r="R274" s="61"/>
      <c r="S274" s="39">
        <v>1.6547910000000001</v>
      </c>
      <c r="T274" s="40">
        <v>-2.622433452933326E-2</v>
      </c>
      <c r="U274" s="40">
        <v>-3.3162795566470393E-3</v>
      </c>
    </row>
    <row r="275" spans="1:21" s="18" customFormat="1" x14ac:dyDescent="0.3">
      <c r="A275" s="106"/>
      <c r="B275" s="16"/>
      <c r="C275" s="29" t="s">
        <v>2</v>
      </c>
      <c r="D275" s="30">
        <v>2</v>
      </c>
      <c r="E275" s="27">
        <v>2.8571428571428571E-2</v>
      </c>
      <c r="F275" s="28"/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3.2899999999999997E-4</v>
      </c>
      <c r="M275" s="38">
        <v>5.4600000000000004E-4</v>
      </c>
      <c r="N275" s="38">
        <v>5.4799999999999998E-4</v>
      </c>
      <c r="O275" s="38">
        <v>6.8999999999999997E-4</v>
      </c>
      <c r="P275" s="38">
        <v>6.9300000000000004E-4</v>
      </c>
      <c r="Q275" s="38">
        <v>1.01E-3</v>
      </c>
      <c r="R275" s="28"/>
      <c r="S275" s="39">
        <v>3.8159999999999999E-3</v>
      </c>
      <c r="T275" s="40" t="s">
        <v>191</v>
      </c>
      <c r="U275" s="40" t="s">
        <v>191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1</v>
      </c>
      <c r="E276" s="27">
        <v>1.4285714285714285E-2</v>
      </c>
      <c r="F276" s="28"/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3.2899999999999997E-4</v>
      </c>
      <c r="M276" s="67">
        <v>5.4600000000000004E-4</v>
      </c>
      <c r="N276" s="67">
        <v>5.4799999999999998E-4</v>
      </c>
      <c r="O276" s="67">
        <v>6.8999999999999997E-4</v>
      </c>
      <c r="P276" s="67">
        <v>6.9300000000000004E-4</v>
      </c>
      <c r="Q276" s="67">
        <v>1.01E-3</v>
      </c>
      <c r="R276" s="28"/>
      <c r="S276" s="53">
        <v>3.8159999999999999E-3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1</v>
      </c>
      <c r="E277" s="27">
        <v>1.4285714285714285E-2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28"/>
      <c r="S277" s="53">
        <v>0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6</v>
      </c>
      <c r="E281" s="27">
        <v>8.5714285714285715E-2</v>
      </c>
      <c r="F281" s="28"/>
      <c r="G281" s="38">
        <v>2.7583E-2</v>
      </c>
      <c r="H281" s="38">
        <v>1.8593000000000002E-2</v>
      </c>
      <c r="I281" s="38">
        <v>1.9969000000000001E-2</v>
      </c>
      <c r="J281" s="38">
        <v>2.8674999999999999E-2</v>
      </c>
      <c r="K281" s="38">
        <v>1.5531E-2</v>
      </c>
      <c r="L281" s="38">
        <v>1.2017E-2</v>
      </c>
      <c r="M281" s="38">
        <v>1.1063E-2</v>
      </c>
      <c r="N281" s="38">
        <v>2.1079999999999998E-2</v>
      </c>
      <c r="O281" s="38">
        <v>2.3613000000000002E-2</v>
      </c>
      <c r="P281" s="38">
        <v>2.9202000000000002E-2</v>
      </c>
      <c r="Q281" s="38">
        <v>3.0915999999999999E-2</v>
      </c>
      <c r="R281" s="28"/>
      <c r="S281" s="39">
        <v>0.23824200000000001</v>
      </c>
      <c r="T281" s="40">
        <v>0.12083529710328822</v>
      </c>
      <c r="U281" s="40">
        <v>1.4361424460044514E-2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1.4285714285714285E-2</v>
      </c>
      <c r="F283" s="28"/>
      <c r="G283" s="67">
        <v>2.5454999999999998E-2</v>
      </c>
      <c r="H283" s="67">
        <v>1.6133000000000002E-2</v>
      </c>
      <c r="I283" s="67">
        <v>1.7666000000000001E-2</v>
      </c>
      <c r="J283" s="67">
        <v>2.69E-2</v>
      </c>
      <c r="K283" s="67">
        <v>1.2678999999999999E-2</v>
      </c>
      <c r="L283" s="67">
        <v>1.0928E-2</v>
      </c>
      <c r="M283" s="67">
        <v>9.5600000000000008E-3</v>
      </c>
      <c r="N283" s="67">
        <v>1.9578999999999999E-2</v>
      </c>
      <c r="O283" s="67">
        <v>2.162E-2</v>
      </c>
      <c r="P283" s="67">
        <v>2.7185000000000001E-2</v>
      </c>
      <c r="Q283" s="67">
        <v>1.77E-2</v>
      </c>
      <c r="R283" s="28"/>
      <c r="S283" s="53">
        <v>0.205405</v>
      </c>
      <c r="T283" s="54">
        <v>-0.30465527401296399</v>
      </c>
      <c r="U283" s="54">
        <v>-4.4402465388756474E-2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1</v>
      </c>
      <c r="E284" s="27">
        <v>1.4285714285714285E-2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3</v>
      </c>
      <c r="E285" s="27">
        <v>4.2857142857142858E-2</v>
      </c>
      <c r="F285" s="28"/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1.1696E-2</v>
      </c>
      <c r="R285" s="28"/>
      <c r="S285" s="53">
        <v>1.1696E-2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1.4285714285714285E-2</v>
      </c>
      <c r="F286" s="28"/>
      <c r="G286" s="67">
        <v>2.1280000000000001E-3</v>
      </c>
      <c r="H286" s="67">
        <v>2.4599999999999999E-3</v>
      </c>
      <c r="I286" s="67">
        <v>2.3029999999999999E-3</v>
      </c>
      <c r="J286" s="67">
        <v>1.7750000000000001E-3</v>
      </c>
      <c r="K286" s="67">
        <v>2.8519999999999999E-3</v>
      </c>
      <c r="L286" s="67">
        <v>1.0889999999999999E-3</v>
      </c>
      <c r="M286" s="67">
        <v>1.503E-3</v>
      </c>
      <c r="N286" s="67">
        <v>1.5009999999999999E-3</v>
      </c>
      <c r="O286" s="67">
        <v>1.993E-3</v>
      </c>
      <c r="P286" s="67">
        <v>2.0170000000000001E-3</v>
      </c>
      <c r="Q286" s="67">
        <v>1.5200000000000001E-3</v>
      </c>
      <c r="R286" s="28"/>
      <c r="S286" s="53">
        <v>2.1141000000000004E-2</v>
      </c>
      <c r="T286" s="54">
        <v>-0.2857142857142857</v>
      </c>
      <c r="U286" s="54">
        <v>-4.1186819435131805E-2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3</v>
      </c>
      <c r="E289" s="27">
        <v>4.2857142857142858E-2</v>
      </c>
      <c r="F289" s="28"/>
      <c r="G289" s="38">
        <v>5.6599999999999999E-4</v>
      </c>
      <c r="H289" s="38">
        <v>4.8899999999999996E-4</v>
      </c>
      <c r="I289" s="38">
        <v>5.6899999999999995E-4</v>
      </c>
      <c r="J289" s="38">
        <v>4.9899999999999999E-4</v>
      </c>
      <c r="K289" s="38">
        <v>4.0299999999999998E-4</v>
      </c>
      <c r="L289" s="38">
        <v>3.5599999999999998E-4</v>
      </c>
      <c r="M289" s="38">
        <v>2.9418E-2</v>
      </c>
      <c r="N289" s="38">
        <v>2.938E-2</v>
      </c>
      <c r="O289" s="38">
        <v>2.9304E-2</v>
      </c>
      <c r="P289" s="38">
        <v>2.9600999999999999E-2</v>
      </c>
      <c r="Q289" s="38">
        <v>2.9940999999999999E-2</v>
      </c>
      <c r="R289" s="28"/>
      <c r="S289" s="39">
        <v>0.15052599999999999</v>
      </c>
      <c r="T289" s="40">
        <v>51.899293286219077</v>
      </c>
      <c r="U289" s="40">
        <v>0.64221960983375825</v>
      </c>
    </row>
    <row r="290" spans="1:21" s="18" customFormat="1" x14ac:dyDescent="0.3">
      <c r="A290" s="106"/>
      <c r="B290" s="16"/>
      <c r="C290" s="29" t="s">
        <v>3</v>
      </c>
      <c r="D290" s="30">
        <v>5</v>
      </c>
      <c r="E290" s="27">
        <v>7.1428571428571425E-2</v>
      </c>
      <c r="F290" s="28"/>
      <c r="G290" s="38">
        <v>0.135188</v>
      </c>
      <c r="H290" s="38">
        <v>0.15030299999999999</v>
      </c>
      <c r="I290" s="38">
        <v>0.122153</v>
      </c>
      <c r="J290" s="38">
        <v>9.7799999999999998E-2</v>
      </c>
      <c r="K290" s="38">
        <v>4.8279999999999998E-3</v>
      </c>
      <c r="L290" s="38">
        <v>1.5415E-2</v>
      </c>
      <c r="M290" s="38">
        <v>2.6898999999999999E-2</v>
      </c>
      <c r="N290" s="38">
        <v>2.6502999999999999E-2</v>
      </c>
      <c r="O290" s="38">
        <v>2.8008999999999999E-2</v>
      </c>
      <c r="P290" s="38">
        <v>9.2047000000000004E-2</v>
      </c>
      <c r="Q290" s="38">
        <v>7.9506999999999994E-2</v>
      </c>
      <c r="R290" s="28"/>
      <c r="S290" s="39">
        <v>0.7786519999999999</v>
      </c>
      <c r="T290" s="40">
        <v>-0.41187827321951653</v>
      </c>
      <c r="U290" s="40">
        <v>-6.4199219750049608E-2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5</v>
      </c>
      <c r="E291" s="27">
        <v>7.1428571428571425E-2</v>
      </c>
      <c r="F291" s="28"/>
      <c r="G291" s="67">
        <v>0.135188</v>
      </c>
      <c r="H291" s="67">
        <v>0.15030299999999999</v>
      </c>
      <c r="I291" s="67">
        <v>0.122153</v>
      </c>
      <c r="J291" s="67">
        <v>9.7799999999999998E-2</v>
      </c>
      <c r="K291" s="67">
        <v>4.8279999999999998E-3</v>
      </c>
      <c r="L291" s="67">
        <v>1.5415E-2</v>
      </c>
      <c r="M291" s="67">
        <v>2.6898999999999999E-2</v>
      </c>
      <c r="N291" s="67">
        <v>2.6502999999999999E-2</v>
      </c>
      <c r="O291" s="67">
        <v>2.8008999999999999E-2</v>
      </c>
      <c r="P291" s="67">
        <v>9.2047000000000004E-2</v>
      </c>
      <c r="Q291" s="67">
        <v>7.9506999999999994E-2</v>
      </c>
      <c r="R291" s="28"/>
      <c r="S291" s="53">
        <v>0.7786519999999999</v>
      </c>
      <c r="T291" s="54">
        <v>-0.41187827321951653</v>
      </c>
      <c r="U291" s="54">
        <v>-6.4199219750049608E-2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2</v>
      </c>
      <c r="E293" s="27">
        <v>2.8571428571428571E-2</v>
      </c>
      <c r="F293" s="28"/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1.7799999999999999E-4</v>
      </c>
      <c r="M293" s="38">
        <v>7.6229999999999996E-3</v>
      </c>
      <c r="N293" s="38">
        <v>2.5055999999999998E-2</v>
      </c>
      <c r="O293" s="38">
        <v>4.7211999999999997E-2</v>
      </c>
      <c r="P293" s="38">
        <v>6.4085000000000003E-2</v>
      </c>
      <c r="Q293" s="38">
        <v>6.3056000000000001E-2</v>
      </c>
      <c r="R293" s="28"/>
      <c r="S293" s="39">
        <v>0.20721000000000001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8</v>
      </c>
      <c r="E294" s="27">
        <v>0.11428571428571428</v>
      </c>
      <c r="F294" s="28"/>
      <c r="G294" s="38">
        <v>0.12567</v>
      </c>
      <c r="H294" s="38">
        <v>9.4136999999999998E-2</v>
      </c>
      <c r="I294" s="38">
        <v>0.36481999999999998</v>
      </c>
      <c r="J294" s="38">
        <v>0.66546700000000003</v>
      </c>
      <c r="K294" s="38">
        <v>0.56139099999999997</v>
      </c>
      <c r="L294" s="38">
        <v>0.37229400000000001</v>
      </c>
      <c r="M294" s="38">
        <v>0.38433200000000001</v>
      </c>
      <c r="N294" s="38">
        <v>0.29842299999999999</v>
      </c>
      <c r="O294" s="38">
        <v>0.28654499999999999</v>
      </c>
      <c r="P294" s="38">
        <v>0.123762</v>
      </c>
      <c r="Q294" s="38">
        <v>6.3729999999999995E-2</v>
      </c>
      <c r="R294" s="28"/>
      <c r="S294" s="39">
        <v>3.3405710000000002</v>
      </c>
      <c r="T294" s="40">
        <v>-0.49287817299275882</v>
      </c>
      <c r="U294" s="40">
        <v>-8.137335534239698E-2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8</v>
      </c>
      <c r="E296" s="27">
        <v>0.11428571428571428</v>
      </c>
      <c r="F296" s="28"/>
      <c r="G296" s="59">
        <v>0.12567</v>
      </c>
      <c r="H296" s="59">
        <v>9.4136999999999998E-2</v>
      </c>
      <c r="I296" s="59">
        <v>0.36481999999999998</v>
      </c>
      <c r="J296" s="59">
        <v>0.66546700000000003</v>
      </c>
      <c r="K296" s="59">
        <v>0.56139099999999997</v>
      </c>
      <c r="L296" s="59">
        <v>0.37229400000000001</v>
      </c>
      <c r="M296" s="59">
        <v>0.38433200000000001</v>
      </c>
      <c r="N296" s="59">
        <v>0.29842299999999999</v>
      </c>
      <c r="O296" s="59">
        <v>0.28654499999999999</v>
      </c>
      <c r="P296" s="59">
        <v>0.123762</v>
      </c>
      <c r="Q296" s="59">
        <v>6.3729999999999995E-2</v>
      </c>
      <c r="R296" s="28"/>
      <c r="S296" s="53">
        <v>3.3405710000000002</v>
      </c>
      <c r="T296" s="54">
        <v>-0.49287817299275882</v>
      </c>
      <c r="U296" s="54">
        <v>-8.137335534239698E-2</v>
      </c>
    </row>
    <row r="297" spans="1:21" s="18" customFormat="1" collapsed="1" x14ac:dyDescent="0.3">
      <c r="A297" s="106"/>
      <c r="B297" s="16"/>
      <c r="C297" s="26" t="s">
        <v>373</v>
      </c>
      <c r="D297" s="142">
        <v>128</v>
      </c>
      <c r="E297" s="41">
        <v>1.8285714285714281</v>
      </c>
      <c r="F297" s="42"/>
      <c r="G297" s="43">
        <v>0.72009699999999999</v>
      </c>
      <c r="H297" s="43">
        <v>0.7251749999999999</v>
      </c>
      <c r="I297" s="43">
        <v>1.393346</v>
      </c>
      <c r="J297" s="43">
        <v>2.5822130000000003</v>
      </c>
      <c r="K297" s="43">
        <v>2.4344510000000001</v>
      </c>
      <c r="L297" s="43">
        <v>2.2004160000000001</v>
      </c>
      <c r="M297" s="43">
        <v>2.2277850000000003</v>
      </c>
      <c r="N297" s="43">
        <v>2.2793950000000005</v>
      </c>
      <c r="O297" s="43">
        <v>2.274492</v>
      </c>
      <c r="P297" s="43">
        <v>2.3415050000000002</v>
      </c>
      <c r="Q297" s="43">
        <v>2.314111</v>
      </c>
      <c r="R297" s="42"/>
      <c r="S297" s="44">
        <v>21.492986000000002</v>
      </c>
      <c r="T297" s="45">
        <v>2.2136101108600648</v>
      </c>
      <c r="U297" s="45">
        <v>0.15710867121389116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5169" priority="235" operator="equal">
      <formula>0</formula>
    </cfRule>
  </conditionalFormatting>
  <conditionalFormatting sqref="R50 C50 C83:F83 F50 E54:F54 C54 R54 E52:F52 C52 R52">
    <cfRule type="cellIs" dxfId="5168" priority="234" operator="equal">
      <formula>0</formula>
    </cfRule>
  </conditionalFormatting>
  <conditionalFormatting sqref="S16:S19 S21">
    <cfRule type="cellIs" dxfId="5167" priority="233" operator="equal">
      <formula>0</formula>
    </cfRule>
  </conditionalFormatting>
  <conditionalFormatting sqref="G54:Q54 G50:Q52">
    <cfRule type="cellIs" dxfId="5166" priority="232" operator="equal">
      <formula>0</formula>
    </cfRule>
  </conditionalFormatting>
  <conditionalFormatting sqref="T96:U96 C96:R96">
    <cfRule type="cellIs" dxfId="5165" priority="231" operator="equal">
      <formula>0</formula>
    </cfRule>
  </conditionalFormatting>
  <conditionalFormatting sqref="S96">
    <cfRule type="cellIs" dxfId="5164" priority="230" operator="equal">
      <formula>0</formula>
    </cfRule>
  </conditionalFormatting>
  <conditionalFormatting sqref="N54:O54 N50:O52">
    <cfRule type="cellIs" dxfId="5163" priority="228" operator="equal">
      <formula>0</formula>
    </cfRule>
  </conditionalFormatting>
  <conditionalFormatting sqref="N325:O337 N55:O55 N16:O19 N21:O21">
    <cfRule type="cellIs" dxfId="5162" priority="229" operator="equal">
      <formula>0</formula>
    </cfRule>
  </conditionalFormatting>
  <conditionalFormatting sqref="N20:O20">
    <cfRule type="cellIs" dxfId="5161" priority="225" operator="equal">
      <formula>0</formula>
    </cfRule>
  </conditionalFormatting>
  <conditionalFormatting sqref="P20:R20 T20:U20 C20:F20 H20:M20">
    <cfRule type="cellIs" dxfId="5160" priority="227" operator="equal">
      <formula>0</formula>
    </cfRule>
  </conditionalFormatting>
  <conditionalFormatting sqref="S20">
    <cfRule type="cellIs" dxfId="5159" priority="226" operator="equal">
      <formula>0</formula>
    </cfRule>
  </conditionalFormatting>
  <conditionalFormatting sqref="C269:U269">
    <cfRule type="cellIs" dxfId="5158" priority="224" operator="equal">
      <formula>0</formula>
    </cfRule>
  </conditionalFormatting>
  <conditionalFormatting sqref="C282:F282 H282:U282">
    <cfRule type="cellIs" dxfId="5157" priority="223" operator="equal">
      <formula>0</formula>
    </cfRule>
  </conditionalFormatting>
  <conditionalFormatting sqref="C276:F276 H276:U276">
    <cfRule type="cellIs" dxfId="5156" priority="222" operator="equal">
      <formula>0</formula>
    </cfRule>
  </conditionalFormatting>
  <conditionalFormatting sqref="C248 H248:U248 E248:F248">
    <cfRule type="cellIs" dxfId="5155" priority="221" operator="equal">
      <formula>0</formula>
    </cfRule>
  </conditionalFormatting>
  <conditionalFormatting sqref="G248:Q248">
    <cfRule type="cellIs" dxfId="5154" priority="220" operator="equal">
      <formula>0</formula>
    </cfRule>
  </conditionalFormatting>
  <conditionalFormatting sqref="G276:Q280">
    <cfRule type="cellIs" dxfId="5153" priority="219" operator="equal">
      <formula>0</formula>
    </cfRule>
  </conditionalFormatting>
  <conditionalFormatting sqref="G282:Q289">
    <cfRule type="cellIs" dxfId="5152" priority="218" operator="equal">
      <formula>0</formula>
    </cfRule>
  </conditionalFormatting>
  <conditionalFormatting sqref="G83:Q83">
    <cfRule type="cellIs" dxfId="5151" priority="215" operator="equal">
      <formula>0</formula>
    </cfRule>
  </conditionalFormatting>
  <conditionalFormatting sqref="D248">
    <cfRule type="cellIs" dxfId="5150" priority="212" operator="equal">
      <formula>0</formula>
    </cfRule>
  </conditionalFormatting>
  <conditionalFormatting sqref="T97:U97 C97:R97">
    <cfRule type="cellIs" dxfId="5149" priority="217" operator="equal">
      <formula>0</formula>
    </cfRule>
  </conditionalFormatting>
  <conditionalFormatting sqref="S97">
    <cfRule type="cellIs" dxfId="5148" priority="216" operator="equal">
      <formula>0</formula>
    </cfRule>
  </conditionalFormatting>
  <conditionalFormatting sqref="D7:D9">
    <cfRule type="cellIs" dxfId="5147" priority="214" operator="equal">
      <formula>0</formula>
    </cfRule>
  </conditionalFormatting>
  <conditionalFormatting sqref="D54 D52">
    <cfRule type="cellIs" dxfId="5146" priority="213" operator="equal">
      <formula>0</formula>
    </cfRule>
  </conditionalFormatting>
  <conditionalFormatting sqref="T103:U103 P103:R103 C103:F103 H103:M103 T147:U147 C147:R147">
    <cfRule type="cellIs" dxfId="5145" priority="211" operator="equal">
      <formula>0</formula>
    </cfRule>
  </conditionalFormatting>
  <conditionalFormatting sqref="S103 S147">
    <cfRule type="cellIs" dxfId="5144" priority="210" operator="equal">
      <formula>0</formula>
    </cfRule>
  </conditionalFormatting>
  <conditionalFormatting sqref="N103:O103 N147:O147">
    <cfRule type="cellIs" dxfId="5143" priority="209" operator="equal">
      <formula>0</formula>
    </cfRule>
  </conditionalFormatting>
  <conditionalFormatting sqref="S151:S154">
    <cfRule type="cellIs" dxfId="5142" priority="201" operator="equal">
      <formula>0</formula>
    </cfRule>
  </conditionalFormatting>
  <conditionalFormatting sqref="G103:Q103">
    <cfRule type="cellIs" dxfId="5141" priority="208" operator="equal">
      <formula>0</formula>
    </cfRule>
  </conditionalFormatting>
  <conditionalFormatting sqref="N148:O149 N104:O104">
    <cfRule type="cellIs" dxfId="5140" priority="205" operator="equal">
      <formula>0</formula>
    </cfRule>
  </conditionalFormatting>
  <conditionalFormatting sqref="C150 T150:U150 R150 E150:F150">
    <cfRule type="cellIs" dxfId="5139" priority="204" operator="equal">
      <formula>0</formula>
    </cfRule>
  </conditionalFormatting>
  <conditionalFormatting sqref="S150">
    <cfRule type="cellIs" dxfId="5138" priority="203" operator="equal">
      <formula>0</formula>
    </cfRule>
  </conditionalFormatting>
  <conditionalFormatting sqref="T151:U154 C151 R151 C152:R152 E151:F151 C153:C154 E153:R154">
    <cfRule type="cellIs" dxfId="5137" priority="202" operator="equal">
      <formula>0</formula>
    </cfRule>
  </conditionalFormatting>
  <conditionalFormatting sqref="N152:O154">
    <cfRule type="cellIs" dxfId="5136" priority="200" operator="equal">
      <formula>0</formula>
    </cfRule>
  </conditionalFormatting>
  <conditionalFormatting sqref="T148:U149 T104:U104 C104:R104 C148:R149">
    <cfRule type="cellIs" dxfId="5135" priority="207" operator="equal">
      <formula>0</formula>
    </cfRule>
  </conditionalFormatting>
  <conditionalFormatting sqref="S148:S149 S104">
    <cfRule type="cellIs" dxfId="5134" priority="206" operator="equal">
      <formula>0</formula>
    </cfRule>
  </conditionalFormatting>
  <conditionalFormatting sqref="S146">
    <cfRule type="cellIs" dxfId="5133" priority="177" operator="equal">
      <formula>0</formula>
    </cfRule>
  </conditionalFormatting>
  <conditionalFormatting sqref="T105:U105 C105:R105">
    <cfRule type="cellIs" dxfId="5132" priority="196" operator="equal">
      <formula>0</formula>
    </cfRule>
  </conditionalFormatting>
  <conditionalFormatting sqref="S105">
    <cfRule type="cellIs" dxfId="5131" priority="195" operator="equal">
      <formula>0</formula>
    </cfRule>
  </conditionalFormatting>
  <conditionalFormatting sqref="N105:O105">
    <cfRule type="cellIs" dxfId="5130" priority="194" operator="equal">
      <formula>0</formula>
    </cfRule>
  </conditionalFormatting>
  <conditionalFormatting sqref="T108:U109 T111:U112 C108:C109 C111:C112 E108:R109 E111:R112">
    <cfRule type="cellIs" dxfId="5129" priority="199" operator="equal">
      <formula>0</formula>
    </cfRule>
  </conditionalFormatting>
  <conditionalFormatting sqref="S108:S109 S111:S112">
    <cfRule type="cellIs" dxfId="5128" priority="198" operator="equal">
      <formula>0</formula>
    </cfRule>
  </conditionalFormatting>
  <conditionalFormatting sqref="N108:O109 N111:O112">
    <cfRule type="cellIs" dxfId="5127" priority="197" operator="equal">
      <formula>0</formula>
    </cfRule>
  </conditionalFormatting>
  <conditionalFormatting sqref="T106:U106 C106:R106">
    <cfRule type="cellIs" dxfId="5126" priority="193" operator="equal">
      <formula>0</formula>
    </cfRule>
  </conditionalFormatting>
  <conditionalFormatting sqref="S106">
    <cfRule type="cellIs" dxfId="5125" priority="192" operator="equal">
      <formula>0</formula>
    </cfRule>
  </conditionalFormatting>
  <conditionalFormatting sqref="N106:O106">
    <cfRule type="cellIs" dxfId="5124" priority="191" operator="equal">
      <formula>0</formula>
    </cfRule>
  </conditionalFormatting>
  <conditionalFormatting sqref="T114:U114 C114:R114">
    <cfRule type="cellIs" dxfId="5123" priority="184" operator="equal">
      <formula>0</formula>
    </cfRule>
  </conditionalFormatting>
  <conditionalFormatting sqref="S114">
    <cfRule type="cellIs" dxfId="5122" priority="183" operator="equal">
      <formula>0</formula>
    </cfRule>
  </conditionalFormatting>
  <conditionalFormatting sqref="N114:O114">
    <cfRule type="cellIs" dxfId="5121" priority="182" operator="equal">
      <formula>0</formula>
    </cfRule>
  </conditionalFormatting>
  <conditionalFormatting sqref="T115:U115 C115:R115">
    <cfRule type="cellIs" dxfId="5120" priority="181" operator="equal">
      <formula>0</formula>
    </cfRule>
  </conditionalFormatting>
  <conditionalFormatting sqref="S115">
    <cfRule type="cellIs" dxfId="5119" priority="180" operator="equal">
      <formula>0</formula>
    </cfRule>
  </conditionalFormatting>
  <conditionalFormatting sqref="N115:O115">
    <cfRule type="cellIs" dxfId="5118" priority="179" operator="equal">
      <formula>0</formula>
    </cfRule>
  </conditionalFormatting>
  <conditionalFormatting sqref="T113:U113 C113:R113">
    <cfRule type="cellIs" dxfId="5117" priority="190" operator="equal">
      <formula>0</formula>
    </cfRule>
  </conditionalFormatting>
  <conditionalFormatting sqref="S113">
    <cfRule type="cellIs" dxfId="5116" priority="189" operator="equal">
      <formula>0</formula>
    </cfRule>
  </conditionalFormatting>
  <conditionalFormatting sqref="N113:O113">
    <cfRule type="cellIs" dxfId="5115" priority="188" operator="equal">
      <formula>0</formula>
    </cfRule>
  </conditionalFormatting>
  <conditionalFormatting sqref="E138:F138 T138:U138 R138">
    <cfRule type="cellIs" dxfId="5114" priority="169" operator="equal">
      <formula>0</formula>
    </cfRule>
  </conditionalFormatting>
  <conditionalFormatting sqref="S138">
    <cfRule type="cellIs" dxfId="5113" priority="168" operator="equal">
      <formula>0</formula>
    </cfRule>
  </conditionalFormatting>
  <conditionalFormatting sqref="C138 C141 C143:C154">
    <cfRule type="cellIs" dxfId="5112" priority="161" operator="equal">
      <formula>0</formula>
    </cfRule>
  </conditionalFormatting>
  <conditionalFormatting sqref="T116:U118 C116:R116 T120:U121 R117:R118 C117:F118 C120:R121">
    <cfRule type="cellIs" dxfId="5111" priority="187" operator="equal">
      <formula>0</formula>
    </cfRule>
  </conditionalFormatting>
  <conditionalFormatting sqref="S116:S118 S120:S121">
    <cfRule type="cellIs" dxfId="5110" priority="186" operator="equal">
      <formula>0</formula>
    </cfRule>
  </conditionalFormatting>
  <conditionalFormatting sqref="N116:O116 N120:O121">
    <cfRule type="cellIs" dxfId="5109" priority="185" operator="equal">
      <formula>0</formula>
    </cfRule>
  </conditionalFormatting>
  <conditionalFormatting sqref="T146:U146 C146:R146">
    <cfRule type="cellIs" dxfId="5108" priority="178" operator="equal">
      <formula>0</formula>
    </cfRule>
  </conditionalFormatting>
  <conditionalFormatting sqref="N122:O122">
    <cfRule type="cellIs" dxfId="5107" priority="173" operator="equal">
      <formula>0</formula>
    </cfRule>
  </conditionalFormatting>
  <conditionalFormatting sqref="N146:O146">
    <cfRule type="cellIs" dxfId="5106" priority="176" operator="equal">
      <formula>0</formula>
    </cfRule>
  </conditionalFormatting>
  <conditionalFormatting sqref="N143:O149 N152:O154">
    <cfRule type="cellIs" dxfId="5105" priority="165" operator="equal">
      <formula>0</formula>
    </cfRule>
  </conditionalFormatting>
  <conditionalFormatting sqref="T107:U107 C107:R107">
    <cfRule type="cellIs" dxfId="5104" priority="164" operator="equal">
      <formula>0</formula>
    </cfRule>
  </conditionalFormatting>
  <conditionalFormatting sqref="E141:F141 T141:U141 T143:U154 R141 E150:F151 R150:R151 D146:R149 E143:R145 E153:R154 D152:R152">
    <cfRule type="cellIs" dxfId="5103" priority="167" operator="equal">
      <formula>0</formula>
    </cfRule>
  </conditionalFormatting>
  <conditionalFormatting sqref="T122:U122 C122:R122">
    <cfRule type="cellIs" dxfId="5102" priority="175" operator="equal">
      <formula>0</formula>
    </cfRule>
  </conditionalFormatting>
  <conditionalFormatting sqref="S122">
    <cfRule type="cellIs" dxfId="5101" priority="174" operator="equal">
      <formula>0</formula>
    </cfRule>
  </conditionalFormatting>
  <conditionalFormatting sqref="T123:U123 T155:U155 C155:R155 C137:R137 T137:U137 C123:R123">
    <cfRule type="cellIs" dxfId="5100" priority="172" operator="equal">
      <formula>0</formula>
    </cfRule>
  </conditionalFormatting>
  <conditionalFormatting sqref="S123 S155 S137">
    <cfRule type="cellIs" dxfId="5099" priority="171" operator="equal">
      <formula>0</formula>
    </cfRule>
  </conditionalFormatting>
  <conditionalFormatting sqref="N123:O123 N155:O155 N137:O137">
    <cfRule type="cellIs" dxfId="5098" priority="170" operator="equal">
      <formula>0</formula>
    </cfRule>
  </conditionalFormatting>
  <conditionalFormatting sqref="S107">
    <cfRule type="cellIs" dxfId="5097" priority="163" operator="equal">
      <formula>0</formula>
    </cfRule>
  </conditionalFormatting>
  <conditionalFormatting sqref="S141 S143:S154">
    <cfRule type="cellIs" dxfId="5096" priority="166" operator="equal">
      <formula>0</formula>
    </cfRule>
  </conditionalFormatting>
  <conditionalFormatting sqref="S152">
    <cfRule type="cellIs" dxfId="5095" priority="139" operator="equal">
      <formula>0</formula>
    </cfRule>
  </conditionalFormatting>
  <conditionalFormatting sqref="N107:O107">
    <cfRule type="cellIs" dxfId="5094" priority="162" operator="equal">
      <formula>0</formula>
    </cfRule>
  </conditionalFormatting>
  <conditionalFormatting sqref="C124">
    <cfRule type="cellIs" dxfId="5093" priority="158" operator="equal">
      <formula>0</formula>
    </cfRule>
  </conditionalFormatting>
  <conditionalFormatting sqref="E124:F124 T124:U124 R124">
    <cfRule type="cellIs" dxfId="5092" priority="160" operator="equal">
      <formula>0</formula>
    </cfRule>
  </conditionalFormatting>
  <conditionalFormatting sqref="E125:F125 T125:U125 T136:U136 E136:F136 T127:U134 E127:F134 R125 R127:R134 R136">
    <cfRule type="cellIs" dxfId="5091" priority="157" operator="equal">
      <formula>0</formula>
    </cfRule>
  </conditionalFormatting>
  <conditionalFormatting sqref="S124">
    <cfRule type="cellIs" dxfId="5090" priority="159" operator="equal">
      <formula>0</formula>
    </cfRule>
  </conditionalFormatting>
  <conditionalFormatting sqref="E139:F140 T139:U140 R139:R140">
    <cfRule type="cellIs" dxfId="5089" priority="146" operator="equal">
      <formula>0</formula>
    </cfRule>
  </conditionalFormatting>
  <conditionalFormatting sqref="S125 S136 S127:S134">
    <cfRule type="cellIs" dxfId="5088" priority="156" operator="equal">
      <formula>0</formula>
    </cfRule>
  </conditionalFormatting>
  <conditionalFormatting sqref="S139:S140">
    <cfRule type="cellIs" dxfId="5087" priority="145" operator="equal">
      <formula>0</formula>
    </cfRule>
  </conditionalFormatting>
  <conditionalFormatting sqref="S135">
    <cfRule type="cellIs" dxfId="5086" priority="153" operator="equal">
      <formula>0</formula>
    </cfRule>
  </conditionalFormatting>
  <conditionalFormatting sqref="C125 C136 C127:C134">
    <cfRule type="cellIs" dxfId="5085" priority="155" operator="equal">
      <formula>0</formula>
    </cfRule>
  </conditionalFormatting>
  <conditionalFormatting sqref="S164">
    <cfRule type="cellIs" dxfId="5084" priority="142" operator="equal">
      <formula>0</formula>
    </cfRule>
  </conditionalFormatting>
  <conditionalFormatting sqref="C135">
    <cfRule type="cellIs" dxfId="5083" priority="152" operator="equal">
      <formula>0</formula>
    </cfRule>
  </conditionalFormatting>
  <conditionalFormatting sqref="D126:R126">
    <cfRule type="cellIs" dxfId="5082" priority="151" operator="equal">
      <formula>0</formula>
    </cfRule>
  </conditionalFormatting>
  <conditionalFormatting sqref="S126">
    <cfRule type="cellIs" dxfId="5081" priority="147" operator="equal">
      <formula>0</formula>
    </cfRule>
  </conditionalFormatting>
  <conditionalFormatting sqref="T135:U135 E135:F135 R135">
    <cfRule type="cellIs" dxfId="5080" priority="154" operator="equal">
      <formula>0</formula>
    </cfRule>
  </conditionalFormatting>
  <conditionalFormatting sqref="N126:O126">
    <cfRule type="cellIs" dxfId="5079" priority="150" operator="equal">
      <formula>0</formula>
    </cfRule>
  </conditionalFormatting>
  <conditionalFormatting sqref="C126">
    <cfRule type="cellIs" dxfId="5078" priority="149" operator="equal">
      <formula>0</formula>
    </cfRule>
  </conditionalFormatting>
  <conditionalFormatting sqref="T126:U126">
    <cfRule type="cellIs" dxfId="5077" priority="148" operator="equal">
      <formula>0</formula>
    </cfRule>
  </conditionalFormatting>
  <conditionalFormatting sqref="N192:O192">
    <cfRule type="cellIs" dxfId="5076" priority="135" operator="equal">
      <formula>0</formula>
    </cfRule>
  </conditionalFormatting>
  <conditionalFormatting sqref="T152:U152 C152:R152">
    <cfRule type="cellIs" dxfId="5075" priority="140" operator="equal">
      <formula>0</formula>
    </cfRule>
  </conditionalFormatting>
  <conditionalFormatting sqref="C139:C140">
    <cfRule type="cellIs" dxfId="5074" priority="144" operator="equal">
      <formula>0</formula>
    </cfRule>
  </conditionalFormatting>
  <conditionalFormatting sqref="T164:U164 C164:R164">
    <cfRule type="cellIs" dxfId="5073" priority="143" operator="equal">
      <formula>0</formula>
    </cfRule>
  </conditionalFormatting>
  <conditionalFormatting sqref="N181:O181">
    <cfRule type="cellIs" dxfId="5072" priority="115" operator="equal">
      <formula>0</formula>
    </cfRule>
  </conditionalFormatting>
  <conditionalFormatting sqref="N164:O164">
    <cfRule type="cellIs" dxfId="5071" priority="141" operator="equal">
      <formula>0</formula>
    </cfRule>
  </conditionalFormatting>
  <conditionalFormatting sqref="S186">
    <cfRule type="cellIs" dxfId="5070" priority="120" operator="equal">
      <formula>0</formula>
    </cfRule>
  </conditionalFormatting>
  <conditionalFormatting sqref="N186:O186">
    <cfRule type="cellIs" dxfId="5069" priority="119" operator="equal">
      <formula>0</formula>
    </cfRule>
  </conditionalFormatting>
  <conditionalFormatting sqref="N152:O152">
    <cfRule type="cellIs" dxfId="5068" priority="138" operator="equal">
      <formula>0</formula>
    </cfRule>
  </conditionalFormatting>
  <conditionalFormatting sqref="C192">
    <cfRule type="cellIs" dxfId="5067" priority="134" operator="equal">
      <formula>0</formula>
    </cfRule>
  </conditionalFormatting>
  <conditionalFormatting sqref="E192:R192 T192:U192">
    <cfRule type="cellIs" dxfId="5066" priority="137" operator="equal">
      <formula>0</formula>
    </cfRule>
  </conditionalFormatting>
  <conditionalFormatting sqref="E189:R189 T189:U189 T192:U193 E192:R193">
    <cfRule type="cellIs" dxfId="5065" priority="133" operator="equal">
      <formula>0</formula>
    </cfRule>
  </conditionalFormatting>
  <conditionalFormatting sqref="S192">
    <cfRule type="cellIs" dxfId="5064" priority="136" operator="equal">
      <formula>0</formula>
    </cfRule>
  </conditionalFormatting>
  <conditionalFormatting sqref="S188">
    <cfRule type="cellIs" dxfId="5063" priority="128" operator="equal">
      <formula>0</formula>
    </cfRule>
  </conditionalFormatting>
  <conditionalFormatting sqref="S189 S192:S193">
    <cfRule type="cellIs" dxfId="5062" priority="132" operator="equal">
      <formula>0</formula>
    </cfRule>
  </conditionalFormatting>
  <conditionalFormatting sqref="N189:O189 N192:O193">
    <cfRule type="cellIs" dxfId="5061" priority="131" operator="equal">
      <formula>0</formula>
    </cfRule>
  </conditionalFormatting>
  <conditionalFormatting sqref="C189 C192:C193">
    <cfRule type="cellIs" dxfId="5060" priority="130" operator="equal">
      <formula>0</formula>
    </cfRule>
  </conditionalFormatting>
  <conditionalFormatting sqref="T188:U188 E188:R188">
    <cfRule type="cellIs" dxfId="5059" priority="129" operator="equal">
      <formula>0</formula>
    </cfRule>
  </conditionalFormatting>
  <conditionalFormatting sqref="T156:U156 C156:R156">
    <cfRule type="cellIs" dxfId="5058" priority="111" operator="equal">
      <formula>0</formula>
    </cfRule>
  </conditionalFormatting>
  <conditionalFormatting sqref="N188:O188">
    <cfRule type="cellIs" dxfId="5057" priority="127" operator="equal">
      <formula>0</formula>
    </cfRule>
  </conditionalFormatting>
  <conditionalFormatting sqref="C188">
    <cfRule type="cellIs" dxfId="5056" priority="126" operator="equal">
      <formula>0</formula>
    </cfRule>
  </conditionalFormatting>
  <conditionalFormatting sqref="E187:R187 T187:U187">
    <cfRule type="cellIs" dxfId="5055" priority="125" operator="equal">
      <formula>0</formula>
    </cfRule>
  </conditionalFormatting>
  <conditionalFormatting sqref="S187">
    <cfRule type="cellIs" dxfId="5054" priority="124" operator="equal">
      <formula>0</formula>
    </cfRule>
  </conditionalFormatting>
  <conditionalFormatting sqref="N187:O187">
    <cfRule type="cellIs" dxfId="5053" priority="123" operator="equal">
      <formula>0</formula>
    </cfRule>
  </conditionalFormatting>
  <conditionalFormatting sqref="C187">
    <cfRule type="cellIs" dxfId="5052" priority="122" operator="equal">
      <formula>0</formula>
    </cfRule>
  </conditionalFormatting>
  <conditionalFormatting sqref="T186:U186 E186:R186">
    <cfRule type="cellIs" dxfId="5051" priority="121" operator="equal">
      <formula>0</formula>
    </cfRule>
  </conditionalFormatting>
  <conditionalFormatting sqref="S181">
    <cfRule type="cellIs" dxfId="5050" priority="116" operator="equal">
      <formula>0</formula>
    </cfRule>
  </conditionalFormatting>
  <conditionalFormatting sqref="C186">
    <cfRule type="cellIs" dxfId="5049" priority="118" operator="equal">
      <formula>0</formula>
    </cfRule>
  </conditionalFormatting>
  <conditionalFormatting sqref="T181:U181 C181:R181">
    <cfRule type="cellIs" dxfId="5048" priority="117" operator="equal">
      <formula>0</formula>
    </cfRule>
  </conditionalFormatting>
  <conditionalFormatting sqref="T163:U163 C163:R163">
    <cfRule type="cellIs" dxfId="5047" priority="114" operator="equal">
      <formula>0</formula>
    </cfRule>
  </conditionalFormatting>
  <conditionalFormatting sqref="S163">
    <cfRule type="cellIs" dxfId="5046" priority="113" operator="equal">
      <formula>0</formula>
    </cfRule>
  </conditionalFormatting>
  <conditionalFormatting sqref="N163:O163">
    <cfRule type="cellIs" dxfId="5045" priority="112" operator="equal">
      <formula>0</formula>
    </cfRule>
  </conditionalFormatting>
  <conditionalFormatting sqref="S156">
    <cfRule type="cellIs" dxfId="5044" priority="110" operator="equal">
      <formula>0</formula>
    </cfRule>
  </conditionalFormatting>
  <conditionalFormatting sqref="N156:O156">
    <cfRule type="cellIs" dxfId="5043" priority="109" operator="equal">
      <formula>0</formula>
    </cfRule>
  </conditionalFormatting>
  <conditionalFormatting sqref="C157">
    <cfRule type="cellIs" dxfId="5042" priority="105" operator="equal">
      <formula>0</formula>
    </cfRule>
  </conditionalFormatting>
  <conditionalFormatting sqref="E157:R157 T157:U157">
    <cfRule type="cellIs" dxfId="5041" priority="108" operator="equal">
      <formula>0</formula>
    </cfRule>
  </conditionalFormatting>
  <conditionalFormatting sqref="S157">
    <cfRule type="cellIs" dxfId="5040" priority="107" operator="equal">
      <formula>0</formula>
    </cfRule>
  </conditionalFormatting>
  <conditionalFormatting sqref="N157:O157">
    <cfRule type="cellIs" dxfId="5039" priority="106" operator="equal">
      <formula>0</formula>
    </cfRule>
  </conditionalFormatting>
  <conditionalFormatting sqref="E158:R162 T158:U162">
    <cfRule type="cellIs" dxfId="5038" priority="104" operator="equal">
      <formula>0</formula>
    </cfRule>
  </conditionalFormatting>
  <conditionalFormatting sqref="S158:S162">
    <cfRule type="cellIs" dxfId="5037" priority="103" operator="equal">
      <formula>0</formula>
    </cfRule>
  </conditionalFormatting>
  <conditionalFormatting sqref="N158:O162">
    <cfRule type="cellIs" dxfId="5036" priority="102" operator="equal">
      <formula>0</formula>
    </cfRule>
  </conditionalFormatting>
  <conditionalFormatting sqref="C158:C162">
    <cfRule type="cellIs" dxfId="5035" priority="101" operator="equal">
      <formula>0</formula>
    </cfRule>
  </conditionalFormatting>
  <conditionalFormatting sqref="T110:U110 C110:R110">
    <cfRule type="cellIs" dxfId="5034" priority="100" operator="equal">
      <formula>0</formula>
    </cfRule>
  </conditionalFormatting>
  <conditionalFormatting sqref="S110">
    <cfRule type="cellIs" dxfId="5033" priority="99" operator="equal">
      <formula>0</formula>
    </cfRule>
  </conditionalFormatting>
  <conditionalFormatting sqref="N110:O110">
    <cfRule type="cellIs" dxfId="5032" priority="98" operator="equal">
      <formula>0</formula>
    </cfRule>
  </conditionalFormatting>
  <conditionalFormatting sqref="T119:U119 C119:R119">
    <cfRule type="cellIs" dxfId="5031" priority="97" operator="equal">
      <formula>0</formula>
    </cfRule>
  </conditionalFormatting>
  <conditionalFormatting sqref="S119">
    <cfRule type="cellIs" dxfId="5030" priority="96" operator="equal">
      <formula>0</formula>
    </cfRule>
  </conditionalFormatting>
  <conditionalFormatting sqref="N119:O119">
    <cfRule type="cellIs" dxfId="5029" priority="95" operator="equal">
      <formula>0</formula>
    </cfRule>
  </conditionalFormatting>
  <conditionalFormatting sqref="C142 T142:U142 E142:R142">
    <cfRule type="cellIs" dxfId="5028" priority="94" operator="equal">
      <formula>0</formula>
    </cfRule>
  </conditionalFormatting>
  <conditionalFormatting sqref="S142">
    <cfRule type="cellIs" dxfId="5027" priority="93" operator="equal">
      <formula>0</formula>
    </cfRule>
  </conditionalFormatting>
  <conditionalFormatting sqref="N142:O142">
    <cfRule type="cellIs" dxfId="5026" priority="92" operator="equal">
      <formula>0</formula>
    </cfRule>
  </conditionalFormatting>
  <conditionalFormatting sqref="G108:Q109">
    <cfRule type="cellIs" dxfId="5025" priority="91" operator="equal">
      <formula>0</formula>
    </cfRule>
  </conditionalFormatting>
  <conditionalFormatting sqref="G117:Q118">
    <cfRule type="cellIs" dxfId="5024" priority="90" operator="equal">
      <formula>0</formula>
    </cfRule>
  </conditionalFormatting>
  <conditionalFormatting sqref="G117:Q118">
    <cfRule type="cellIs" dxfId="5023" priority="89" operator="equal">
      <formula>0</formula>
    </cfRule>
  </conditionalFormatting>
  <conditionalFormatting sqref="N117:O118">
    <cfRule type="cellIs" dxfId="5022" priority="88" operator="equal">
      <formula>0</formula>
    </cfRule>
  </conditionalFormatting>
  <conditionalFormatting sqref="G120:Q120">
    <cfRule type="cellIs" dxfId="5021" priority="87" operator="equal">
      <formula>0</formula>
    </cfRule>
  </conditionalFormatting>
  <conditionalFormatting sqref="N120:O120">
    <cfRule type="cellIs" dxfId="5020" priority="86" operator="equal">
      <formula>0</formula>
    </cfRule>
  </conditionalFormatting>
  <conditionalFormatting sqref="G124:Q125">
    <cfRule type="cellIs" dxfId="5019" priority="85" operator="equal">
      <formula>0</formula>
    </cfRule>
  </conditionalFormatting>
  <conditionalFormatting sqref="G124:Q125">
    <cfRule type="cellIs" dxfId="5018" priority="84" operator="equal">
      <formula>0</formula>
    </cfRule>
  </conditionalFormatting>
  <conditionalFormatting sqref="N124:O125">
    <cfRule type="cellIs" dxfId="5017" priority="83" operator="equal">
      <formula>0</formula>
    </cfRule>
  </conditionalFormatting>
  <conditionalFormatting sqref="G127:Q136">
    <cfRule type="cellIs" dxfId="5016" priority="82" operator="equal">
      <formula>0</formula>
    </cfRule>
  </conditionalFormatting>
  <conditionalFormatting sqref="G127:Q136">
    <cfRule type="cellIs" dxfId="5015" priority="81" operator="equal">
      <formula>0</formula>
    </cfRule>
  </conditionalFormatting>
  <conditionalFormatting sqref="N127:O136">
    <cfRule type="cellIs" dxfId="5014" priority="80" operator="equal">
      <formula>0</formula>
    </cfRule>
  </conditionalFormatting>
  <conditionalFormatting sqref="G138:Q141">
    <cfRule type="cellIs" dxfId="5013" priority="79" operator="equal">
      <formula>0</formula>
    </cfRule>
  </conditionalFormatting>
  <conditionalFormatting sqref="G138:Q141">
    <cfRule type="cellIs" dxfId="5012" priority="78" operator="equal">
      <formula>0</formula>
    </cfRule>
  </conditionalFormatting>
  <conditionalFormatting sqref="N138:O141">
    <cfRule type="cellIs" dxfId="5011" priority="77" operator="equal">
      <formula>0</formula>
    </cfRule>
  </conditionalFormatting>
  <conditionalFormatting sqref="G143:Q145">
    <cfRule type="cellIs" dxfId="5010" priority="76" operator="equal">
      <formula>0</formula>
    </cfRule>
  </conditionalFormatting>
  <conditionalFormatting sqref="N143:O145">
    <cfRule type="cellIs" dxfId="5009" priority="75" operator="equal">
      <formula>0</formula>
    </cfRule>
  </conditionalFormatting>
  <conditionalFormatting sqref="G150:Q151">
    <cfRule type="cellIs" dxfId="5008" priority="74" operator="equal">
      <formula>0</formula>
    </cfRule>
  </conditionalFormatting>
  <conditionalFormatting sqref="G150:Q151">
    <cfRule type="cellIs" dxfId="5007" priority="73" operator="equal">
      <formula>0</formula>
    </cfRule>
  </conditionalFormatting>
  <conditionalFormatting sqref="N150:O151">
    <cfRule type="cellIs" dxfId="5006" priority="72" operator="equal">
      <formula>0</formula>
    </cfRule>
  </conditionalFormatting>
  <conditionalFormatting sqref="G153:Q154">
    <cfRule type="cellIs" dxfId="5005" priority="71" operator="equal">
      <formula>0</formula>
    </cfRule>
  </conditionalFormatting>
  <conditionalFormatting sqref="N153:O154">
    <cfRule type="cellIs" dxfId="5004" priority="70" operator="equal">
      <formula>0</formula>
    </cfRule>
  </conditionalFormatting>
  <conditionalFormatting sqref="C190:U190">
    <cfRule type="cellIs" dxfId="5003" priority="69" operator="equal">
      <formula>0</formula>
    </cfRule>
  </conditionalFormatting>
  <conditionalFormatting sqref="S191">
    <cfRule type="cellIs" dxfId="5002" priority="67" operator="equal">
      <formula>0</formula>
    </cfRule>
  </conditionalFormatting>
  <conditionalFormatting sqref="T191:U191 C191:R191">
    <cfRule type="cellIs" dxfId="5001" priority="68" operator="equal">
      <formula>0</formula>
    </cfRule>
  </conditionalFormatting>
  <conditionalFormatting sqref="N191:O191">
    <cfRule type="cellIs" dxfId="5000" priority="66" operator="equal">
      <formula>0</formula>
    </cfRule>
  </conditionalFormatting>
  <conditionalFormatting sqref="T190:U190 C190:R190">
    <cfRule type="cellIs" dxfId="4999" priority="65" operator="equal">
      <formula>0</formula>
    </cfRule>
  </conditionalFormatting>
  <conditionalFormatting sqref="S190">
    <cfRule type="cellIs" dxfId="4998" priority="64" operator="equal">
      <formula>0</formula>
    </cfRule>
  </conditionalFormatting>
  <conditionalFormatting sqref="N190:O190">
    <cfRule type="cellIs" dxfId="4997" priority="63" operator="equal">
      <formula>0</formula>
    </cfRule>
  </conditionalFormatting>
  <conditionalFormatting sqref="C166:C168 C178 E178:U178 E166:U168">
    <cfRule type="cellIs" dxfId="4996" priority="62" operator="equal">
      <formula>0</formula>
    </cfRule>
  </conditionalFormatting>
  <conditionalFormatting sqref="E180:R180 T180:U180">
    <cfRule type="cellIs" dxfId="4995" priority="61" operator="equal">
      <formula>0</formula>
    </cfRule>
  </conditionalFormatting>
  <conditionalFormatting sqref="S179">
    <cfRule type="cellIs" dxfId="4994" priority="56" operator="equal">
      <formula>0</formula>
    </cfRule>
  </conditionalFormatting>
  <conditionalFormatting sqref="S180">
    <cfRule type="cellIs" dxfId="4993" priority="60" operator="equal">
      <formula>0</formula>
    </cfRule>
  </conditionalFormatting>
  <conditionalFormatting sqref="N180:O180">
    <cfRule type="cellIs" dxfId="4992" priority="59" operator="equal">
      <formula>0</formula>
    </cfRule>
  </conditionalFormatting>
  <conditionalFormatting sqref="C180">
    <cfRule type="cellIs" dxfId="4991" priority="58" operator="equal">
      <formula>0</formula>
    </cfRule>
  </conditionalFormatting>
  <conditionalFormatting sqref="T179:U179 E179:R179">
    <cfRule type="cellIs" dxfId="4990" priority="57" operator="equal">
      <formula>0</formula>
    </cfRule>
  </conditionalFormatting>
  <conditionalFormatting sqref="N179:O179">
    <cfRule type="cellIs" dxfId="4989" priority="55" operator="equal">
      <formula>0</formula>
    </cfRule>
  </conditionalFormatting>
  <conditionalFormatting sqref="C179">
    <cfRule type="cellIs" dxfId="4988" priority="54" operator="equal">
      <formula>0</formula>
    </cfRule>
  </conditionalFormatting>
  <conditionalFormatting sqref="T165:U165 C165:R165">
    <cfRule type="cellIs" dxfId="4987" priority="53" operator="equal">
      <formula>0</formula>
    </cfRule>
  </conditionalFormatting>
  <conditionalFormatting sqref="S165">
    <cfRule type="cellIs" dxfId="4986" priority="52" operator="equal">
      <formula>0</formula>
    </cfRule>
  </conditionalFormatting>
  <conditionalFormatting sqref="N165:O165">
    <cfRule type="cellIs" dxfId="4985" priority="51" operator="equal">
      <formula>0</formula>
    </cfRule>
  </conditionalFormatting>
  <conditionalFormatting sqref="C198:U198 C197 E197:U197">
    <cfRule type="cellIs" dxfId="4984" priority="50" operator="equal">
      <formula>0</formula>
    </cfRule>
  </conditionalFormatting>
  <conditionalFormatting sqref="N196:O196">
    <cfRule type="cellIs" dxfId="4983" priority="47" operator="equal">
      <formula>0</formula>
    </cfRule>
  </conditionalFormatting>
  <conditionalFormatting sqref="C196">
    <cfRule type="cellIs" dxfId="4982" priority="46" operator="equal">
      <formula>0</formula>
    </cfRule>
  </conditionalFormatting>
  <conditionalFormatting sqref="E196:R196 T196:U196">
    <cfRule type="cellIs" dxfId="4981" priority="49" operator="equal">
      <formula>0</formula>
    </cfRule>
  </conditionalFormatting>
  <conditionalFormatting sqref="T196:U198 D198:R198 E196:R197">
    <cfRule type="cellIs" dxfId="4980" priority="45" operator="equal">
      <formula>0</formula>
    </cfRule>
  </conditionalFormatting>
  <conditionalFormatting sqref="S196">
    <cfRule type="cellIs" dxfId="4979" priority="48" operator="equal">
      <formula>0</formula>
    </cfRule>
  </conditionalFormatting>
  <conditionalFormatting sqref="S196:S198">
    <cfRule type="cellIs" dxfId="4978" priority="44" operator="equal">
      <formula>0</formula>
    </cfRule>
  </conditionalFormatting>
  <conditionalFormatting sqref="N196:O198">
    <cfRule type="cellIs" dxfId="4977" priority="43" operator="equal">
      <formula>0</formula>
    </cfRule>
  </conditionalFormatting>
  <conditionalFormatting sqref="C196:C198">
    <cfRule type="cellIs" dxfId="4976" priority="42" operator="equal">
      <formula>0</formula>
    </cfRule>
  </conditionalFormatting>
  <conditionalFormatting sqref="G195:Q195">
    <cfRule type="cellIs" dxfId="4975" priority="41" operator="equal">
      <formula>0</formula>
    </cfRule>
  </conditionalFormatting>
  <conditionalFormatting sqref="N195:O195">
    <cfRule type="cellIs" dxfId="4974" priority="40" operator="equal">
      <formula>0</formula>
    </cfRule>
  </conditionalFormatting>
  <conditionalFormatting sqref="C203 E203:U203">
    <cfRule type="cellIs" dxfId="4973" priority="39" operator="equal">
      <formula>0</formula>
    </cfRule>
  </conditionalFormatting>
  <conditionalFormatting sqref="N202:O202">
    <cfRule type="cellIs" dxfId="4972" priority="36" operator="equal">
      <formula>0</formula>
    </cfRule>
  </conditionalFormatting>
  <conditionalFormatting sqref="C202">
    <cfRule type="cellIs" dxfId="4971" priority="35" operator="equal">
      <formula>0</formula>
    </cfRule>
  </conditionalFormatting>
  <conditionalFormatting sqref="E202:R202 T202:U202">
    <cfRule type="cellIs" dxfId="4970" priority="38" operator="equal">
      <formula>0</formula>
    </cfRule>
  </conditionalFormatting>
  <conditionalFormatting sqref="T202:U203 E202:R203">
    <cfRule type="cellIs" dxfId="4969" priority="34" operator="equal">
      <formula>0</formula>
    </cfRule>
  </conditionalFormatting>
  <conditionalFormatting sqref="S202">
    <cfRule type="cellIs" dxfId="4968" priority="37" operator="equal">
      <formula>0</formula>
    </cfRule>
  </conditionalFormatting>
  <conditionalFormatting sqref="S202:S203">
    <cfRule type="cellIs" dxfId="4967" priority="33" operator="equal">
      <formula>0</formula>
    </cfRule>
  </conditionalFormatting>
  <conditionalFormatting sqref="N202:O203">
    <cfRule type="cellIs" dxfId="4966" priority="32" operator="equal">
      <formula>0</formula>
    </cfRule>
  </conditionalFormatting>
  <conditionalFormatting sqref="C202:C203">
    <cfRule type="cellIs" dxfId="4965" priority="31" operator="equal">
      <formula>0</formula>
    </cfRule>
  </conditionalFormatting>
  <conditionalFormatting sqref="S201">
    <cfRule type="cellIs" dxfId="4964" priority="29" operator="equal">
      <formula>0</formula>
    </cfRule>
  </conditionalFormatting>
  <conditionalFormatting sqref="T201:U201 C201:R201">
    <cfRule type="cellIs" dxfId="4963" priority="30" operator="equal">
      <formula>0</formula>
    </cfRule>
  </conditionalFormatting>
  <conditionalFormatting sqref="N201:O201">
    <cfRule type="cellIs" dxfId="4962" priority="28" operator="equal">
      <formula>0</formula>
    </cfRule>
  </conditionalFormatting>
  <conditionalFormatting sqref="S53:U53">
    <cfRule type="cellIs" dxfId="4961" priority="27" operator="equal">
      <formula>0</formula>
    </cfRule>
  </conditionalFormatting>
  <conditionalFormatting sqref="E53:F53 C53 R53">
    <cfRule type="cellIs" dxfId="4960" priority="26" operator="equal">
      <formula>0</formula>
    </cfRule>
  </conditionalFormatting>
  <conditionalFormatting sqref="G53:Q53">
    <cfRule type="cellIs" dxfId="4959" priority="25" operator="equal">
      <formula>0</formula>
    </cfRule>
  </conditionalFormatting>
  <conditionalFormatting sqref="N53:O53">
    <cfRule type="cellIs" dxfId="4958" priority="24" operator="equal">
      <formula>0</formula>
    </cfRule>
  </conditionalFormatting>
  <conditionalFormatting sqref="D53">
    <cfRule type="cellIs" dxfId="4957" priority="23" operator="equal">
      <formula>0</formula>
    </cfRule>
  </conditionalFormatting>
  <conditionalFormatting sqref="S51:U51">
    <cfRule type="cellIs" dxfId="4956" priority="22" operator="equal">
      <formula>0</formula>
    </cfRule>
  </conditionalFormatting>
  <conditionalFormatting sqref="R51 C51 F51">
    <cfRule type="cellIs" dxfId="4955" priority="21" operator="equal">
      <formula>0</formula>
    </cfRule>
  </conditionalFormatting>
  <conditionalFormatting sqref="D127:D136">
    <cfRule type="cellIs" dxfId="4954" priority="20" operator="equal">
      <formula>0</formula>
    </cfRule>
  </conditionalFormatting>
  <conditionalFormatting sqref="D143:D145">
    <cfRule type="cellIs" dxfId="4953" priority="18" operator="equal">
      <formula>0</formula>
    </cfRule>
  </conditionalFormatting>
  <conditionalFormatting sqref="D138:D141">
    <cfRule type="cellIs" dxfId="4952" priority="19" operator="equal">
      <formula>0</formula>
    </cfRule>
  </conditionalFormatting>
  <conditionalFormatting sqref="D150:D151">
    <cfRule type="cellIs" dxfId="4951" priority="17" operator="equal">
      <formula>0</formula>
    </cfRule>
  </conditionalFormatting>
  <conditionalFormatting sqref="D153:D154">
    <cfRule type="cellIs" dxfId="4950" priority="16" operator="equal">
      <formula>0</formula>
    </cfRule>
  </conditionalFormatting>
  <conditionalFormatting sqref="D157:D162">
    <cfRule type="cellIs" dxfId="4949" priority="15" operator="equal">
      <formula>0</formula>
    </cfRule>
  </conditionalFormatting>
  <conditionalFormatting sqref="D166:D180">
    <cfRule type="cellIs" dxfId="4948" priority="14" operator="equal">
      <formula>0</formula>
    </cfRule>
  </conditionalFormatting>
  <conditionalFormatting sqref="D182:D189">
    <cfRule type="cellIs" dxfId="4947" priority="13" operator="equal">
      <formula>0</formula>
    </cfRule>
  </conditionalFormatting>
  <conditionalFormatting sqref="D192:D193">
    <cfRule type="cellIs" dxfId="4946" priority="12" operator="equal">
      <formula>0</formula>
    </cfRule>
  </conditionalFormatting>
  <conditionalFormatting sqref="D196:D197">
    <cfRule type="cellIs" dxfId="4945" priority="11" operator="equal">
      <formula>0</formula>
    </cfRule>
  </conditionalFormatting>
  <conditionalFormatting sqref="D202:D203">
    <cfRule type="cellIs" dxfId="4944" priority="10" operator="equal">
      <formula>0</formula>
    </cfRule>
  </conditionalFormatting>
  <conditionalFormatting sqref="D108:D109">
    <cfRule type="cellIs" dxfId="4943" priority="9" operator="equal">
      <formula>0</formula>
    </cfRule>
  </conditionalFormatting>
  <conditionalFormatting sqref="D111:D112">
    <cfRule type="cellIs" dxfId="4942" priority="8" operator="equal">
      <formula>0</formula>
    </cfRule>
  </conditionalFormatting>
  <conditionalFormatting sqref="D142">
    <cfRule type="cellIs" dxfId="4941" priority="7" operator="equal">
      <formula>0</formula>
    </cfRule>
  </conditionalFormatting>
  <conditionalFormatting sqref="D124:D125">
    <cfRule type="cellIs" dxfId="4940" priority="6" operator="equal">
      <formula>0</formula>
    </cfRule>
  </conditionalFormatting>
  <conditionalFormatting sqref="D152">
    <cfRule type="cellIs" dxfId="4939" priority="5" operator="equal">
      <formula>0</formula>
    </cfRule>
  </conditionalFormatting>
  <conditionalFormatting sqref="D199">
    <cfRule type="cellIs" dxfId="4938" priority="4" operator="equal">
      <formula>0</formula>
    </cfRule>
  </conditionalFormatting>
  <conditionalFormatting sqref="C98:U98">
    <cfRule type="cellIs" dxfId="4937" priority="3" operator="equal">
      <formula>0</formula>
    </cfRule>
  </conditionalFormatting>
  <conditionalFormatting sqref="E50:E51">
    <cfRule type="cellIs" dxfId="4936" priority="2" operator="equal">
      <formula>0</formula>
    </cfRule>
  </conditionalFormatting>
  <conditionalFormatting sqref="D50:D51">
    <cfRule type="cellIs" dxfId="493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19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50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4</v>
      </c>
      <c r="E7" s="27">
        <v>0.08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42</v>
      </c>
      <c r="E8" s="27">
        <v>0.84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16</v>
      </c>
      <c r="E9" s="27">
        <v>0.32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-8</v>
      </c>
      <c r="E10" s="27">
        <v>-0.16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15</v>
      </c>
      <c r="E16" s="27">
        <v>0.3</v>
      </c>
      <c r="F16" s="28"/>
      <c r="G16" s="38">
        <v>0.98822200000000004</v>
      </c>
      <c r="H16" s="38">
        <v>0.98017299999999996</v>
      </c>
      <c r="I16" s="38">
        <v>1.7242329999999999</v>
      </c>
      <c r="J16" s="38">
        <v>1.834686</v>
      </c>
      <c r="K16" s="38">
        <v>1.7331380000000001</v>
      </c>
      <c r="L16" s="38">
        <v>1.776543</v>
      </c>
      <c r="M16" s="38">
        <v>1.7513000000000001</v>
      </c>
      <c r="N16" s="38">
        <v>0.91034599999999999</v>
      </c>
      <c r="O16" s="38">
        <v>0.93011900000000003</v>
      </c>
      <c r="P16" s="38">
        <v>0.94775600000000004</v>
      </c>
      <c r="Q16" s="38">
        <v>0.87570899999999996</v>
      </c>
      <c r="R16" s="28"/>
      <c r="S16" s="39">
        <v>14.452225000000002</v>
      </c>
      <c r="T16" s="40">
        <v>-0.11385397208319592</v>
      </c>
      <c r="U16" s="40">
        <v>-1.4995619500187019E-2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3</v>
      </c>
      <c r="E17" s="27">
        <v>0.06</v>
      </c>
      <c r="F17" s="28"/>
      <c r="G17" s="38">
        <v>4.9371999999999999E-2</v>
      </c>
      <c r="H17" s="38">
        <v>5.0656E-2</v>
      </c>
      <c r="I17" s="38">
        <v>0.10341599999999999</v>
      </c>
      <c r="J17" s="38">
        <v>0.101202</v>
      </c>
      <c r="K17" s="38">
        <v>0.110788</v>
      </c>
      <c r="L17" s="38">
        <v>0.12961600000000001</v>
      </c>
      <c r="M17" s="38">
        <v>0.148178</v>
      </c>
      <c r="N17" s="38">
        <v>0.21427299999999999</v>
      </c>
      <c r="O17" s="38">
        <v>0.19877</v>
      </c>
      <c r="P17" s="38">
        <v>0.16930799999999999</v>
      </c>
      <c r="Q17" s="38">
        <v>0.122652</v>
      </c>
      <c r="R17" s="28"/>
      <c r="S17" s="39">
        <v>1.398231</v>
      </c>
      <c r="T17" s="40">
        <v>1.4842420805314753</v>
      </c>
      <c r="U17" s="40">
        <v>0.12046743610756794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1</v>
      </c>
      <c r="E18" s="27">
        <v>0.02</v>
      </c>
      <c r="F18" s="28"/>
      <c r="G18" s="38">
        <v>3.3921E-2</v>
      </c>
      <c r="H18" s="38">
        <v>3.3834999999999997E-2</v>
      </c>
      <c r="I18" s="38">
        <v>3.2772999999999997E-2</v>
      </c>
      <c r="J18" s="38">
        <v>3.2501000000000002E-2</v>
      </c>
      <c r="K18" s="38">
        <v>3.1836000000000003E-2</v>
      </c>
      <c r="L18" s="38">
        <v>3.1494000000000001E-2</v>
      </c>
      <c r="M18" s="38">
        <v>3.1217999999999999E-2</v>
      </c>
      <c r="N18" s="38">
        <v>3.1018E-2</v>
      </c>
      <c r="O18" s="38">
        <v>3.0859999999999999E-2</v>
      </c>
      <c r="P18" s="38">
        <v>3.0453000000000001E-2</v>
      </c>
      <c r="Q18" s="38">
        <v>3.0186999999999999E-2</v>
      </c>
      <c r="R18" s="28"/>
      <c r="S18" s="39">
        <v>0.35009600000000002</v>
      </c>
      <c r="T18" s="40">
        <v>-0.11007930190737303</v>
      </c>
      <c r="U18" s="40">
        <v>-1.44721228137491E-2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12</v>
      </c>
      <c r="E19" s="27">
        <v>0.24</v>
      </c>
      <c r="F19" s="28"/>
      <c r="G19" s="38">
        <v>0.17499500000000001</v>
      </c>
      <c r="H19" s="38">
        <v>0.61787099999999995</v>
      </c>
      <c r="I19" s="38">
        <v>0.38961200000000001</v>
      </c>
      <c r="J19" s="38">
        <v>0.38264500000000001</v>
      </c>
      <c r="K19" s="38">
        <v>0.71623599999999998</v>
      </c>
      <c r="L19" s="38">
        <v>0.82134499999999999</v>
      </c>
      <c r="M19" s="38">
        <v>1.141446</v>
      </c>
      <c r="N19" s="38">
        <v>1.342743</v>
      </c>
      <c r="O19" s="38">
        <v>1.3610800000000001</v>
      </c>
      <c r="P19" s="38">
        <v>1.399489</v>
      </c>
      <c r="Q19" s="38">
        <v>1.103812</v>
      </c>
      <c r="R19" s="28"/>
      <c r="S19" s="39">
        <v>9.4512739999999997</v>
      </c>
      <c r="T19" s="40">
        <v>5.3076773622103488</v>
      </c>
      <c r="U19" s="40">
        <v>0.25887811579892528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0.38</v>
      </c>
      <c r="F20" s="28"/>
      <c r="G20" s="38">
        <v>0.114942</v>
      </c>
      <c r="H20" s="38">
        <v>0.15010399999999999</v>
      </c>
      <c r="I20" s="38">
        <v>0.215865</v>
      </c>
      <c r="J20" s="38">
        <v>0.25284299999999998</v>
      </c>
      <c r="K20" s="38">
        <v>0.18477299999999999</v>
      </c>
      <c r="L20" s="38">
        <v>0.21348500000000001</v>
      </c>
      <c r="M20" s="38">
        <v>0.180779</v>
      </c>
      <c r="N20" s="38">
        <v>0.19761999999999999</v>
      </c>
      <c r="O20" s="38">
        <v>0.13011400000000001</v>
      </c>
      <c r="P20" s="38">
        <v>0.11067200000000001</v>
      </c>
      <c r="Q20" s="38">
        <v>0.119437</v>
      </c>
      <c r="R20" s="28"/>
      <c r="S20" s="39">
        <v>1.8706340000000001</v>
      </c>
      <c r="T20" s="40">
        <v>3.910667989072758E-2</v>
      </c>
      <c r="U20" s="40">
        <v>4.8066880384338706E-3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50</v>
      </c>
      <c r="E22" s="41">
        <v>1</v>
      </c>
      <c r="F22" s="42"/>
      <c r="G22" s="43">
        <v>1.3614520000000003</v>
      </c>
      <c r="H22" s="43">
        <v>1.8326390000000001</v>
      </c>
      <c r="I22" s="43">
        <v>2.4658989999999998</v>
      </c>
      <c r="J22" s="43">
        <v>2.6038770000000002</v>
      </c>
      <c r="K22" s="43">
        <v>2.7767710000000001</v>
      </c>
      <c r="L22" s="43">
        <v>2.972483</v>
      </c>
      <c r="M22" s="43">
        <v>3.2529209999999997</v>
      </c>
      <c r="N22" s="43">
        <v>2.6960000000000002</v>
      </c>
      <c r="O22" s="43">
        <v>2.6509429999999998</v>
      </c>
      <c r="P22" s="43">
        <v>2.6576780000000002</v>
      </c>
      <c r="Q22" s="43">
        <v>2.2517970000000003</v>
      </c>
      <c r="R22" s="42"/>
      <c r="S22" s="44">
        <v>27.522460000000002</v>
      </c>
      <c r="T22" s="45">
        <v>0.65396723498147535</v>
      </c>
      <c r="U22" s="45">
        <v>6.491725185623487E-2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17</v>
      </c>
      <c r="E50" s="27">
        <v>0.34</v>
      </c>
      <c r="F50" s="28"/>
      <c r="G50" s="38">
        <v>1.022143</v>
      </c>
      <c r="H50" s="38">
        <v>1.014008</v>
      </c>
      <c r="I50" s="38">
        <v>1.7570060000000001</v>
      </c>
      <c r="J50" s="38">
        <v>1.8671869999999999</v>
      </c>
      <c r="K50" s="38">
        <v>1.764974</v>
      </c>
      <c r="L50" s="38">
        <v>1.8080369999999999</v>
      </c>
      <c r="M50" s="38">
        <v>1.782518</v>
      </c>
      <c r="N50" s="38">
        <v>0.94136399999999998</v>
      </c>
      <c r="O50" s="38">
        <v>0.96097900000000003</v>
      </c>
      <c r="P50" s="38">
        <v>0.978209</v>
      </c>
      <c r="Q50" s="38">
        <v>0.90589600000000003</v>
      </c>
      <c r="R50" s="28"/>
      <c r="S50" s="39">
        <v>14.802321000000001</v>
      </c>
      <c r="T50" s="40">
        <v>-0.11372870527900691</v>
      </c>
      <c r="U50" s="40">
        <v>-1.4978215382155269E-2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1</v>
      </c>
      <c r="E52" s="27">
        <v>0.02</v>
      </c>
      <c r="F52" s="28"/>
      <c r="G52" s="38">
        <v>0</v>
      </c>
      <c r="H52" s="38">
        <v>0</v>
      </c>
      <c r="I52" s="38">
        <v>3.029E-3</v>
      </c>
      <c r="J52" s="38">
        <v>1.6900000000000001E-3</v>
      </c>
      <c r="K52" s="38">
        <v>1.2030000000000001E-3</v>
      </c>
      <c r="L52" s="38">
        <v>6.8599999999999998E-4</v>
      </c>
      <c r="M52" s="38">
        <v>6.6600000000000003E-4</v>
      </c>
      <c r="N52" s="38">
        <v>8.4099999999999995E-4</v>
      </c>
      <c r="O52" s="38">
        <v>1.1659999999999999E-3</v>
      </c>
      <c r="P52" s="38">
        <v>1.299E-3</v>
      </c>
      <c r="Q52" s="38">
        <v>3.6200000000000002E-4</v>
      </c>
      <c r="R52" s="28"/>
      <c r="S52" s="39">
        <v>1.0942E-2</v>
      </c>
      <c r="T52" s="40" t="s">
        <v>191</v>
      </c>
      <c r="U52" s="40" t="s">
        <v>191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13</v>
      </c>
      <c r="E53" s="27">
        <v>0.26</v>
      </c>
      <c r="F53" s="28"/>
      <c r="G53" s="38">
        <v>0.22436700000000001</v>
      </c>
      <c r="H53" s="38">
        <v>0.66852699999999998</v>
      </c>
      <c r="I53" s="38">
        <v>0.48999900000000002</v>
      </c>
      <c r="J53" s="38">
        <v>0.482157</v>
      </c>
      <c r="K53" s="38">
        <v>0.82582100000000003</v>
      </c>
      <c r="L53" s="38">
        <v>0.95027499999999998</v>
      </c>
      <c r="M53" s="38">
        <v>1.288958</v>
      </c>
      <c r="N53" s="38">
        <v>1.5561750000000001</v>
      </c>
      <c r="O53" s="38">
        <v>1.558684</v>
      </c>
      <c r="P53" s="38">
        <v>1.5674980000000001</v>
      </c>
      <c r="Q53" s="38">
        <v>1.226102</v>
      </c>
      <c r="R53" s="28"/>
      <c r="S53" s="39">
        <v>10.838563000000001</v>
      </c>
      <c r="T53" s="40">
        <v>4.4647162907201148</v>
      </c>
      <c r="U53" s="40">
        <v>0.23650521534849811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0.38</v>
      </c>
      <c r="F54" s="28"/>
      <c r="G54" s="38">
        <v>0.114942</v>
      </c>
      <c r="H54" s="38">
        <v>0.15010399999999999</v>
      </c>
      <c r="I54" s="38">
        <v>0.215865</v>
      </c>
      <c r="J54" s="38">
        <v>0.25284299999999998</v>
      </c>
      <c r="K54" s="38">
        <v>0.18477299999999999</v>
      </c>
      <c r="L54" s="38">
        <v>0.21348500000000001</v>
      </c>
      <c r="M54" s="38">
        <v>0.180779</v>
      </c>
      <c r="N54" s="38">
        <v>0.19761999999999999</v>
      </c>
      <c r="O54" s="38">
        <v>0.13011400000000001</v>
      </c>
      <c r="P54" s="38">
        <v>0.11067200000000001</v>
      </c>
      <c r="Q54" s="38">
        <v>0.119437</v>
      </c>
      <c r="R54" s="28"/>
      <c r="S54" s="39">
        <v>1.8706340000000001</v>
      </c>
      <c r="T54" s="40">
        <v>3.910667989072758E-2</v>
      </c>
      <c r="U54" s="40">
        <v>4.8066880384338706E-3</v>
      </c>
    </row>
    <row r="55" spans="1:21" s="18" customFormat="1" x14ac:dyDescent="0.3">
      <c r="A55" s="106"/>
      <c r="B55" s="16"/>
      <c r="C55" s="26" t="s">
        <v>373</v>
      </c>
      <c r="D55" s="142">
        <v>50</v>
      </c>
      <c r="E55" s="41">
        <v>1</v>
      </c>
      <c r="F55" s="42"/>
      <c r="G55" s="43">
        <v>1.3614520000000001</v>
      </c>
      <c r="H55" s="43">
        <v>1.8326390000000001</v>
      </c>
      <c r="I55" s="43">
        <v>2.4658989999999998</v>
      </c>
      <c r="J55" s="43">
        <v>2.6038769999999998</v>
      </c>
      <c r="K55" s="43">
        <v>2.7767710000000001</v>
      </c>
      <c r="L55" s="43">
        <v>2.972483</v>
      </c>
      <c r="M55" s="43">
        <v>3.2529210000000002</v>
      </c>
      <c r="N55" s="43">
        <v>2.6960000000000002</v>
      </c>
      <c r="O55" s="43">
        <v>2.6509429999999998</v>
      </c>
      <c r="P55" s="43">
        <v>2.6576780000000002</v>
      </c>
      <c r="Q55" s="43">
        <v>2.2517970000000003</v>
      </c>
      <c r="R55" s="42"/>
      <c r="S55" s="44">
        <v>27.522460000000002</v>
      </c>
      <c r="T55" s="45">
        <v>0.6539672349814758</v>
      </c>
      <c r="U55" s="45">
        <v>6.491725185623487E-2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2</v>
      </c>
      <c r="E83" s="27">
        <v>0.04</v>
      </c>
      <c r="F83" s="28"/>
      <c r="G83" s="67">
        <v>2.5668E-2</v>
      </c>
      <c r="H83" s="67">
        <v>3.5734000000000002E-2</v>
      </c>
      <c r="I83" s="67">
        <v>6.5054000000000001E-2</v>
      </c>
      <c r="J83" s="67">
        <v>7.4991000000000002E-2</v>
      </c>
      <c r="K83" s="67">
        <v>5.3959E-2</v>
      </c>
      <c r="L83" s="67">
        <v>6.6074999999999995E-2</v>
      </c>
      <c r="M83" s="67">
        <v>7.2650999999999993E-2</v>
      </c>
      <c r="N83" s="67">
        <v>6.4462000000000005E-2</v>
      </c>
      <c r="O83" s="67">
        <v>4.6482000000000002E-2</v>
      </c>
      <c r="P83" s="67">
        <v>4.7558000000000003E-2</v>
      </c>
      <c r="Q83" s="67">
        <v>5.4684999999999997E-2</v>
      </c>
      <c r="R83" s="28"/>
      <c r="S83" s="39">
        <v>0.60731900000000005</v>
      </c>
      <c r="T83" s="40">
        <v>1.1304737416238115</v>
      </c>
      <c r="U83" s="40">
        <v>9.9156476527849202E-2</v>
      </c>
    </row>
    <row r="84" spans="1:21" s="18" customFormat="1" x14ac:dyDescent="0.3">
      <c r="A84" s="106"/>
      <c r="B84" s="16"/>
      <c r="C84" s="29" t="s">
        <v>257</v>
      </c>
      <c r="D84" s="30">
        <v>13</v>
      </c>
      <c r="E84" s="27">
        <v>0.26</v>
      </c>
      <c r="F84" s="28"/>
      <c r="G84" s="38">
        <v>1.006966</v>
      </c>
      <c r="H84" s="38">
        <v>0.99944199999999994</v>
      </c>
      <c r="I84" s="38">
        <v>1.183451</v>
      </c>
      <c r="J84" s="38">
        <v>1.2395929999999999</v>
      </c>
      <c r="K84" s="38">
        <v>1.1885259999999997</v>
      </c>
      <c r="L84" s="38">
        <v>1.188547</v>
      </c>
      <c r="M84" s="38">
        <v>1.1516820000000001</v>
      </c>
      <c r="N84" s="38">
        <v>0.48072999999999999</v>
      </c>
      <c r="O84" s="38">
        <v>0.50348999999999999</v>
      </c>
      <c r="P84" s="38">
        <v>0.53711600000000004</v>
      </c>
      <c r="Q84" s="38">
        <v>0.47528800000000004</v>
      </c>
      <c r="R84" s="28"/>
      <c r="S84" s="39">
        <v>9.9548309999999987</v>
      </c>
      <c r="T84" s="40">
        <v>-0.52799995233205488</v>
      </c>
      <c r="U84" s="40">
        <v>-8.9577975737901383E-2</v>
      </c>
    </row>
    <row r="85" spans="1:21" s="55" customFormat="1" x14ac:dyDescent="0.3">
      <c r="A85" s="108"/>
      <c r="B85" s="16"/>
      <c r="C85" s="51" t="s">
        <v>173</v>
      </c>
      <c r="D85" s="52">
        <v>2</v>
      </c>
      <c r="E85" s="27">
        <v>0.04</v>
      </c>
      <c r="F85" s="28"/>
      <c r="G85" s="67">
        <v>3.0000000000000001E-5</v>
      </c>
      <c r="H85" s="67">
        <v>2.5000000000000001E-5</v>
      </c>
      <c r="I85" s="67">
        <v>1.05E-4</v>
      </c>
      <c r="J85" s="67">
        <v>8.5000000000000006E-5</v>
      </c>
      <c r="K85" s="67">
        <v>8.1000000000000004E-5</v>
      </c>
      <c r="L85" s="67">
        <v>3.97E-4</v>
      </c>
      <c r="M85" s="67">
        <v>3.19E-4</v>
      </c>
      <c r="N85" s="67">
        <v>3.2299999999999999E-4</v>
      </c>
      <c r="O85" s="67">
        <v>3.1599999999999998E-4</v>
      </c>
      <c r="P85" s="67">
        <v>0</v>
      </c>
      <c r="Q85" s="67">
        <v>0</v>
      </c>
      <c r="R85" s="28"/>
      <c r="S85" s="53">
        <v>1.6809999999999998E-3</v>
      </c>
      <c r="T85" s="54">
        <v>-1</v>
      </c>
      <c r="U85" s="54">
        <v>-1</v>
      </c>
    </row>
    <row r="86" spans="1:21" s="55" customFormat="1" x14ac:dyDescent="0.3">
      <c r="A86" s="108"/>
      <c r="B86" s="16"/>
      <c r="C86" s="51" t="s">
        <v>388</v>
      </c>
      <c r="D86" s="52">
        <v>2</v>
      </c>
      <c r="E86" s="27">
        <v>0.04</v>
      </c>
      <c r="F86" s="28"/>
      <c r="G86" s="67">
        <v>1.0055E-2</v>
      </c>
      <c r="H86" s="67">
        <v>1.0317E-2</v>
      </c>
      <c r="I86" s="67">
        <v>0.13478000000000001</v>
      </c>
      <c r="J86" s="67">
        <v>0.13386600000000001</v>
      </c>
      <c r="K86" s="67">
        <v>0.126023</v>
      </c>
      <c r="L86" s="67">
        <v>0.14632200000000001</v>
      </c>
      <c r="M86" s="67">
        <v>0.141566</v>
      </c>
      <c r="N86" s="67">
        <v>0.114387</v>
      </c>
      <c r="O86" s="67">
        <v>0.12095599999999999</v>
      </c>
      <c r="P86" s="67">
        <v>0.14102100000000001</v>
      </c>
      <c r="Q86" s="67">
        <v>8.6595000000000005E-2</v>
      </c>
      <c r="R86" s="28"/>
      <c r="S86" s="53">
        <v>1.165888</v>
      </c>
      <c r="T86" s="54">
        <v>7.6121332670313286</v>
      </c>
      <c r="U86" s="54">
        <v>0.30884688189623954</v>
      </c>
    </row>
    <row r="87" spans="1:21" s="55" customFormat="1" x14ac:dyDescent="0.3">
      <c r="A87" s="108"/>
      <c r="B87" s="16"/>
      <c r="C87" s="51" t="s">
        <v>150</v>
      </c>
      <c r="D87" s="52">
        <v>8</v>
      </c>
      <c r="E87" s="27">
        <v>0.16</v>
      </c>
      <c r="F87" s="28"/>
      <c r="G87" s="67">
        <v>0.99594299999999991</v>
      </c>
      <c r="H87" s="67">
        <v>0.98578100000000002</v>
      </c>
      <c r="I87" s="67">
        <v>1.0461930000000002</v>
      </c>
      <c r="J87" s="67">
        <v>1.1054310000000001</v>
      </c>
      <c r="K87" s="67">
        <v>1.0622359999999997</v>
      </c>
      <c r="L87" s="67">
        <v>1.0416589999999999</v>
      </c>
      <c r="M87" s="67">
        <v>1.009636</v>
      </c>
      <c r="N87" s="67">
        <v>0.36583900000000003</v>
      </c>
      <c r="O87" s="67">
        <v>0.38206099999999998</v>
      </c>
      <c r="P87" s="67">
        <v>0.394787</v>
      </c>
      <c r="Q87" s="67">
        <v>0.38869300000000001</v>
      </c>
      <c r="R87" s="28"/>
      <c r="S87" s="53">
        <v>8.7782590000000003</v>
      </c>
      <c r="T87" s="54">
        <v>-0.6097236488433575</v>
      </c>
      <c r="U87" s="54">
        <v>-0.11095953294764949</v>
      </c>
    </row>
    <row r="88" spans="1:21" s="18" customFormat="1" x14ac:dyDescent="0.3">
      <c r="A88" s="106"/>
      <c r="B88" s="16"/>
      <c r="C88" s="29" t="s">
        <v>389</v>
      </c>
      <c r="D88" s="30">
        <v>3</v>
      </c>
      <c r="E88" s="27">
        <v>0.06</v>
      </c>
      <c r="F88" s="28"/>
      <c r="G88" s="38">
        <v>1.2933999999999999E-2</v>
      </c>
      <c r="H88" s="38">
        <v>1.3270000000000001E-2</v>
      </c>
      <c r="I88" s="38">
        <v>0.30889</v>
      </c>
      <c r="J88" s="38">
        <v>0.30300700000000003</v>
      </c>
      <c r="K88" s="38">
        <v>0.29778900000000003</v>
      </c>
      <c r="L88" s="38">
        <v>0.33413300000000001</v>
      </c>
      <c r="M88" s="38">
        <v>0.34739700000000001</v>
      </c>
      <c r="N88" s="38">
        <v>0.29347999999999996</v>
      </c>
      <c r="O88" s="38">
        <v>0.29352699999999998</v>
      </c>
      <c r="P88" s="38">
        <v>0.28070000000000001</v>
      </c>
      <c r="Q88" s="38">
        <v>0.24560299999999999</v>
      </c>
      <c r="R88" s="28"/>
      <c r="S88" s="39">
        <v>2.7307299999999999</v>
      </c>
      <c r="T88" s="40">
        <v>17.988943868872738</v>
      </c>
      <c r="U88" s="40">
        <v>0.44481619606634992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0.02</v>
      </c>
      <c r="F89" s="28"/>
      <c r="G89" s="38">
        <v>0</v>
      </c>
      <c r="H89" s="38">
        <v>0</v>
      </c>
      <c r="I89" s="38">
        <v>3.1459999999999999E-3</v>
      </c>
      <c r="J89" s="38">
        <v>1.4450000000000001E-3</v>
      </c>
      <c r="K89" s="38">
        <v>5.6169999999999996E-3</v>
      </c>
      <c r="L89" s="38">
        <v>2.7009999999999998E-3</v>
      </c>
      <c r="M89" s="38">
        <v>2.6909999999999998E-3</v>
      </c>
      <c r="N89" s="38">
        <v>2.6879999999999999E-3</v>
      </c>
      <c r="O89" s="38">
        <v>2.823E-3</v>
      </c>
      <c r="P89" s="38">
        <v>2.9060000000000002E-3</v>
      </c>
      <c r="Q89" s="38">
        <v>0</v>
      </c>
      <c r="R89" s="28"/>
      <c r="S89" s="39">
        <v>2.4016999999999997E-2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8</v>
      </c>
      <c r="E90" s="27">
        <v>0.16</v>
      </c>
      <c r="F90" s="28"/>
      <c r="G90" s="38">
        <v>0.15101600000000001</v>
      </c>
      <c r="H90" s="38">
        <v>0.33337699999999998</v>
      </c>
      <c r="I90" s="38">
        <v>0.37722099999999997</v>
      </c>
      <c r="J90" s="38">
        <v>0.40002300000000002</v>
      </c>
      <c r="K90" s="38">
        <v>0.47242800000000001</v>
      </c>
      <c r="L90" s="38">
        <v>0.45914100000000002</v>
      </c>
      <c r="M90" s="38">
        <v>0.55529099999999998</v>
      </c>
      <c r="N90" s="38">
        <v>0.60448800000000003</v>
      </c>
      <c r="O90" s="38">
        <v>0.53594399999999998</v>
      </c>
      <c r="P90" s="38">
        <v>0.47040199999999999</v>
      </c>
      <c r="Q90" s="38">
        <v>0.32468000000000002</v>
      </c>
      <c r="R90" s="28"/>
      <c r="S90" s="39">
        <v>4.6840109999999999</v>
      </c>
      <c r="T90" s="40">
        <v>1.1499708640144091</v>
      </c>
      <c r="U90" s="40">
        <v>0.10040884310856546</v>
      </c>
    </row>
    <row r="91" spans="1:21" s="18" customFormat="1" x14ac:dyDescent="0.3">
      <c r="A91" s="106"/>
      <c r="B91" s="16"/>
      <c r="C91" s="29" t="s">
        <v>164</v>
      </c>
      <c r="D91" s="30">
        <v>6</v>
      </c>
      <c r="E91" s="27">
        <v>0.12</v>
      </c>
      <c r="F91" s="28"/>
      <c r="G91" s="38">
        <v>5.1558000000000007E-2</v>
      </c>
      <c r="H91" s="38">
        <v>5.2149000000000001E-2</v>
      </c>
      <c r="I91" s="38">
        <v>0.199988</v>
      </c>
      <c r="J91" s="38">
        <v>0.23820799999999998</v>
      </c>
      <c r="K91" s="38">
        <v>0.195581</v>
      </c>
      <c r="L91" s="38">
        <v>0.22595799999999999</v>
      </c>
      <c r="M91" s="38">
        <v>0.19955300000000001</v>
      </c>
      <c r="N91" s="38">
        <v>0.19941400000000001</v>
      </c>
      <c r="O91" s="38">
        <v>0.21172099999999999</v>
      </c>
      <c r="P91" s="38">
        <v>0.245199</v>
      </c>
      <c r="Q91" s="38">
        <v>0.26178600000000002</v>
      </c>
      <c r="R91" s="28"/>
      <c r="S91" s="39">
        <v>2.081115</v>
      </c>
      <c r="T91" s="40">
        <v>4.0775049458861865</v>
      </c>
      <c r="U91" s="40">
        <v>0.22519804285775269</v>
      </c>
    </row>
    <row r="92" spans="1:21" s="18" customFormat="1" x14ac:dyDescent="0.3">
      <c r="A92" s="106"/>
      <c r="B92" s="16"/>
      <c r="C92" s="29" t="s">
        <v>0</v>
      </c>
      <c r="D92" s="30">
        <v>15</v>
      </c>
      <c r="E92" s="27">
        <v>0.3</v>
      </c>
      <c r="F92" s="28"/>
      <c r="G92" s="38">
        <v>0.10952400000000001</v>
      </c>
      <c r="H92" s="38">
        <v>0.39524099999999995</v>
      </c>
      <c r="I92" s="38">
        <v>0.32345299999999999</v>
      </c>
      <c r="J92" s="38">
        <v>0.33325199999999999</v>
      </c>
      <c r="K92" s="38">
        <v>0.56113899999999994</v>
      </c>
      <c r="L92" s="38">
        <v>0.69257000000000002</v>
      </c>
      <c r="M92" s="38">
        <v>0.91421999999999992</v>
      </c>
      <c r="N92" s="38">
        <v>1.043644</v>
      </c>
      <c r="O92" s="38">
        <v>1.051706</v>
      </c>
      <c r="P92" s="38">
        <v>1.067421</v>
      </c>
      <c r="Q92" s="38">
        <v>0.88721499999999998</v>
      </c>
      <c r="R92" s="28"/>
      <c r="S92" s="39">
        <v>7.3793850000000001</v>
      </c>
      <c r="T92" s="40">
        <v>7.1006446075745941</v>
      </c>
      <c r="U92" s="40">
        <v>0.29886779096641702</v>
      </c>
    </row>
    <row r="93" spans="1:21" s="55" customFormat="1" x14ac:dyDescent="0.3">
      <c r="A93" s="108"/>
      <c r="B93" s="16"/>
      <c r="C93" s="51" t="s">
        <v>231</v>
      </c>
      <c r="D93" s="52">
        <v>3</v>
      </c>
      <c r="E93" s="27">
        <v>0.06</v>
      </c>
      <c r="F93" s="28"/>
      <c r="G93" s="67">
        <v>3.2759000000000003E-2</v>
      </c>
      <c r="H93" s="67">
        <v>0.24634400000000001</v>
      </c>
      <c r="I93" s="67">
        <v>0.15795300000000001</v>
      </c>
      <c r="J93" s="67">
        <v>0.144034</v>
      </c>
      <c r="K93" s="67">
        <v>0.28223699999999996</v>
      </c>
      <c r="L93" s="67">
        <v>0.27648300000000003</v>
      </c>
      <c r="M93" s="67">
        <v>0.36446600000000001</v>
      </c>
      <c r="N93" s="67">
        <v>0.44406400000000001</v>
      </c>
      <c r="O93" s="67">
        <v>0.48752999999999996</v>
      </c>
      <c r="P93" s="67">
        <v>0.46809699999999999</v>
      </c>
      <c r="Q93" s="67">
        <v>0.393513</v>
      </c>
      <c r="R93" s="28"/>
      <c r="S93" s="53">
        <v>3.2974799999999997</v>
      </c>
      <c r="T93" s="54">
        <v>11.012363014744039</v>
      </c>
      <c r="U93" s="54">
        <v>0.36443721420595376</v>
      </c>
    </row>
    <row r="94" spans="1:21" s="55" customFormat="1" x14ac:dyDescent="0.3">
      <c r="A94" s="108"/>
      <c r="B94" s="16"/>
      <c r="C94" s="51" t="s">
        <v>390</v>
      </c>
      <c r="D94" s="52">
        <v>2</v>
      </c>
      <c r="E94" s="27">
        <v>0.04</v>
      </c>
      <c r="F94" s="28"/>
      <c r="G94" s="67">
        <v>1.291E-3</v>
      </c>
      <c r="H94" s="67">
        <v>1.03E-4</v>
      </c>
      <c r="I94" s="67">
        <v>8.5000000000000006E-5</v>
      </c>
      <c r="J94" s="67">
        <v>7.7000000000000001E-5</v>
      </c>
      <c r="K94" s="67">
        <v>4.3199999999999998E-4</v>
      </c>
      <c r="L94" s="67">
        <v>8.2000000000000001E-5</v>
      </c>
      <c r="M94" s="67">
        <v>8.7999999999999998E-5</v>
      </c>
      <c r="N94" s="67">
        <v>2.0600000000000002E-3</v>
      </c>
      <c r="O94" s="67">
        <v>1.26E-4</v>
      </c>
      <c r="P94" s="67">
        <v>1.5200000000000001E-4</v>
      </c>
      <c r="Q94" s="67">
        <v>9.6000000000000002E-5</v>
      </c>
      <c r="R94" s="28"/>
      <c r="S94" s="53">
        <v>4.5920000000000006E-3</v>
      </c>
      <c r="T94" s="54">
        <v>-0.9256390395042603</v>
      </c>
      <c r="U94" s="54">
        <v>-0.27736644503974028</v>
      </c>
    </row>
    <row r="95" spans="1:21" s="55" customFormat="1" x14ac:dyDescent="0.3">
      <c r="A95" s="108"/>
      <c r="B95" s="50"/>
      <c r="C95" s="51" t="s">
        <v>371</v>
      </c>
      <c r="D95" s="52">
        <v>2</v>
      </c>
      <c r="E95" s="27">
        <v>0.04</v>
      </c>
      <c r="F95" s="28"/>
      <c r="G95" s="67">
        <v>7.5789999999999998E-3</v>
      </c>
      <c r="H95" s="67">
        <v>6.5570000000000003E-3</v>
      </c>
      <c r="I95" s="67">
        <v>1.1094E-2</v>
      </c>
      <c r="J95" s="67">
        <v>1.1688E-2</v>
      </c>
      <c r="K95" s="67">
        <v>1.1188E-2</v>
      </c>
      <c r="L95" s="67">
        <v>1.2892000000000001E-2</v>
      </c>
      <c r="M95" s="67">
        <v>2.0423E-2</v>
      </c>
      <c r="N95" s="67">
        <v>2.4597000000000001E-2</v>
      </c>
      <c r="O95" s="67">
        <v>3.9905000000000003E-2</v>
      </c>
      <c r="P95" s="67">
        <v>3.8880999999999999E-2</v>
      </c>
      <c r="Q95" s="67">
        <v>3.7359999999999997E-2</v>
      </c>
      <c r="R95" s="28"/>
      <c r="S95" s="53">
        <v>0.222164</v>
      </c>
      <c r="T95" s="54">
        <v>3.9294102124290804</v>
      </c>
      <c r="U95" s="54">
        <v>0.22067308858908485</v>
      </c>
    </row>
    <row r="96" spans="1:21" s="55" customFormat="1" x14ac:dyDescent="0.3">
      <c r="A96" s="108"/>
      <c r="B96" s="50"/>
      <c r="C96" s="51" t="s">
        <v>391</v>
      </c>
      <c r="D96" s="52">
        <v>3</v>
      </c>
      <c r="E96" s="27">
        <v>0.06</v>
      </c>
      <c r="F96" s="28"/>
      <c r="G96" s="67">
        <v>6.2715999999999994E-2</v>
      </c>
      <c r="H96" s="67">
        <v>0.13301499999999999</v>
      </c>
      <c r="I96" s="67">
        <v>0.144042</v>
      </c>
      <c r="J96" s="67">
        <v>0.17533699999999999</v>
      </c>
      <c r="K96" s="67">
        <v>0.25836999999999999</v>
      </c>
      <c r="L96" s="67">
        <v>0.39336499999999996</v>
      </c>
      <c r="M96" s="67">
        <v>0.52657299999999996</v>
      </c>
      <c r="N96" s="67">
        <v>0.56501299999999999</v>
      </c>
      <c r="O96" s="67">
        <v>0.51832100000000003</v>
      </c>
      <c r="P96" s="67">
        <v>0.55842199999999997</v>
      </c>
      <c r="Q96" s="67">
        <v>0.45445400000000002</v>
      </c>
      <c r="R96" s="28"/>
      <c r="S96" s="53">
        <v>3.7896280000000004</v>
      </c>
      <c r="T96" s="54">
        <v>6.2462210600165839</v>
      </c>
      <c r="U96" s="54">
        <v>0.28089622984237117</v>
      </c>
    </row>
    <row r="97" spans="1:22" s="55" customFormat="1" x14ac:dyDescent="0.3">
      <c r="A97" s="108"/>
      <c r="B97" s="50"/>
      <c r="C97" s="51" t="s">
        <v>392</v>
      </c>
      <c r="D97" s="52">
        <v>5</v>
      </c>
      <c r="E97" s="27">
        <v>0.1</v>
      </c>
      <c r="F97" s="28"/>
      <c r="G97" s="67">
        <v>5.1790000000000169E-3</v>
      </c>
      <c r="H97" s="67">
        <v>9.2219999999999525E-3</v>
      </c>
      <c r="I97" s="67">
        <v>1.0278999999999983E-2</v>
      </c>
      <c r="J97" s="67">
        <v>2.1160000000000068E-3</v>
      </c>
      <c r="K97" s="67">
        <v>8.912000000000031E-3</v>
      </c>
      <c r="L97" s="67">
        <v>9.7479999999999789E-3</v>
      </c>
      <c r="M97" s="67">
        <v>2.6699999999999502E-3</v>
      </c>
      <c r="N97" s="67">
        <v>7.9100000000000836E-3</v>
      </c>
      <c r="O97" s="67">
        <v>5.8240000000000514E-3</v>
      </c>
      <c r="P97" s="67">
        <v>1.8690000000001206E-3</v>
      </c>
      <c r="Q97" s="67">
        <v>1.7919999999999048E-3</v>
      </c>
      <c r="R97" s="28"/>
      <c r="S97" s="53">
        <v>6.5521000000000079E-2</v>
      </c>
      <c r="T97" s="54">
        <v>-0.65398725622709031</v>
      </c>
      <c r="U97" s="54">
        <v>-0.12423716334334567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0.04</v>
      </c>
      <c r="F98" s="28"/>
      <c r="G98" s="38">
        <v>3.7859999999999999E-3</v>
      </c>
      <c r="H98" s="38">
        <v>3.4259999999999998E-3</v>
      </c>
      <c r="I98" s="38">
        <v>4.6959999999999997E-3</v>
      </c>
      <c r="J98" s="38">
        <v>1.3358E-2</v>
      </c>
      <c r="K98" s="38">
        <v>1.732E-3</v>
      </c>
      <c r="L98" s="38">
        <v>3.3579999999999999E-3</v>
      </c>
      <c r="M98" s="38">
        <v>9.4359999999999999E-3</v>
      </c>
      <c r="N98" s="38">
        <v>7.0939999999999996E-3</v>
      </c>
      <c r="O98" s="38">
        <v>5.2500000000000003E-3</v>
      </c>
      <c r="P98" s="38">
        <v>6.3759999999999997E-3</v>
      </c>
      <c r="Q98" s="38">
        <v>2.5400000000000002E-3</v>
      </c>
      <c r="R98" s="28"/>
      <c r="S98" s="39">
        <v>6.1051999999999995E-2</v>
      </c>
      <c r="T98" s="40">
        <v>-0.32910723718964596</v>
      </c>
      <c r="U98" s="40">
        <v>-4.8669022979538012E-2</v>
      </c>
    </row>
    <row r="99" spans="1:22" s="18" customFormat="1" x14ac:dyDescent="0.3">
      <c r="A99" s="106"/>
      <c r="B99" s="16"/>
      <c r="C99" s="26" t="s">
        <v>373</v>
      </c>
      <c r="D99" s="142">
        <v>50</v>
      </c>
      <c r="E99" s="41">
        <v>1</v>
      </c>
      <c r="F99" s="42"/>
      <c r="G99" s="43">
        <v>1.3614520000000001</v>
      </c>
      <c r="H99" s="43">
        <v>1.8326389999999997</v>
      </c>
      <c r="I99" s="43">
        <v>2.4658990000000003</v>
      </c>
      <c r="J99" s="43">
        <v>2.6038770000000002</v>
      </c>
      <c r="K99" s="43">
        <v>2.7767709999999997</v>
      </c>
      <c r="L99" s="43">
        <v>2.972483</v>
      </c>
      <c r="M99" s="43">
        <v>3.2529210000000002</v>
      </c>
      <c r="N99" s="43">
        <v>2.6959999999999997</v>
      </c>
      <c r="O99" s="43">
        <v>2.6509430000000007</v>
      </c>
      <c r="P99" s="43">
        <v>2.6576779999999998</v>
      </c>
      <c r="Q99" s="43">
        <v>2.2517970000000003</v>
      </c>
      <c r="R99" s="42"/>
      <c r="S99" s="44">
        <v>27.522460000000006</v>
      </c>
      <c r="T99" s="45">
        <v>0.6539672349814758</v>
      </c>
      <c r="U99" s="45">
        <v>6.491725185623487E-2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2</v>
      </c>
      <c r="E103" s="90">
        <v>0.04</v>
      </c>
      <c r="F103" s="95"/>
      <c r="G103" s="97">
        <v>2.5668E-2</v>
      </c>
      <c r="H103" s="97">
        <v>3.5734000000000002E-2</v>
      </c>
      <c r="I103" s="97">
        <v>6.5054000000000001E-2</v>
      </c>
      <c r="J103" s="97">
        <v>7.4991000000000002E-2</v>
      </c>
      <c r="K103" s="97">
        <v>5.3959E-2</v>
      </c>
      <c r="L103" s="97">
        <v>6.6074999999999995E-2</v>
      </c>
      <c r="M103" s="97">
        <v>7.2650999999999993E-2</v>
      </c>
      <c r="N103" s="97">
        <v>6.4462000000000005E-2</v>
      </c>
      <c r="O103" s="97">
        <v>4.6482000000000002E-2</v>
      </c>
      <c r="P103" s="97">
        <v>4.7558000000000003E-2</v>
      </c>
      <c r="Q103" s="138">
        <v>5.4684999999999997E-2</v>
      </c>
      <c r="R103" s="95"/>
      <c r="S103" s="93">
        <v>0.60731900000000005</v>
      </c>
      <c r="T103" s="94">
        <v>1.1304737416238115</v>
      </c>
      <c r="U103" s="94">
        <v>9.9156476527849202E-2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2</v>
      </c>
      <c r="E105" s="90">
        <v>0.04</v>
      </c>
      <c r="F105" s="95"/>
      <c r="G105" s="92">
        <v>3.0000000000000001E-5</v>
      </c>
      <c r="H105" s="92">
        <v>2.5000000000000001E-5</v>
      </c>
      <c r="I105" s="92">
        <v>1.05E-4</v>
      </c>
      <c r="J105" s="92">
        <v>8.5000000000000006E-5</v>
      </c>
      <c r="K105" s="92">
        <v>8.1000000000000004E-5</v>
      </c>
      <c r="L105" s="92">
        <v>3.97E-4</v>
      </c>
      <c r="M105" s="92">
        <v>3.19E-4</v>
      </c>
      <c r="N105" s="92">
        <v>3.2299999999999999E-4</v>
      </c>
      <c r="O105" s="92">
        <v>3.1599999999999998E-4</v>
      </c>
      <c r="P105" s="92">
        <v>0</v>
      </c>
      <c r="Q105" s="92">
        <v>0</v>
      </c>
      <c r="R105" s="95"/>
      <c r="S105" s="93">
        <v>1.6809999999999998E-3</v>
      </c>
      <c r="T105" s="94">
        <v>-1</v>
      </c>
      <c r="U105" s="94">
        <v>-1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2</v>
      </c>
      <c r="E106" s="90">
        <v>0.04</v>
      </c>
      <c r="F106" s="77"/>
      <c r="G106" s="82">
        <v>3.0000000000000001E-5</v>
      </c>
      <c r="H106" s="82">
        <v>2.5000000000000001E-5</v>
      </c>
      <c r="I106" s="82">
        <v>1.05E-4</v>
      </c>
      <c r="J106" s="82">
        <v>8.5000000000000006E-5</v>
      </c>
      <c r="K106" s="82">
        <v>8.1000000000000004E-5</v>
      </c>
      <c r="L106" s="82">
        <v>3.97E-4</v>
      </c>
      <c r="M106" s="82">
        <v>3.19E-4</v>
      </c>
      <c r="N106" s="82">
        <v>3.2299999999999999E-4</v>
      </c>
      <c r="O106" s="82">
        <v>3.1599999999999998E-4</v>
      </c>
      <c r="P106" s="82">
        <v>0</v>
      </c>
      <c r="Q106" s="82">
        <v>0</v>
      </c>
      <c r="R106" s="77"/>
      <c r="S106" s="79">
        <v>1.6809999999999998E-3</v>
      </c>
      <c r="T106" s="80">
        <v>-1</v>
      </c>
      <c r="U106" s="80">
        <v>-1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2</v>
      </c>
      <c r="E114" s="90">
        <v>0.04</v>
      </c>
      <c r="F114" s="95"/>
      <c r="G114" s="92">
        <v>1.0055E-2</v>
      </c>
      <c r="H114" s="92">
        <v>1.0317E-2</v>
      </c>
      <c r="I114" s="92">
        <v>0.13478000000000001</v>
      </c>
      <c r="J114" s="92">
        <v>0.13386600000000001</v>
      </c>
      <c r="K114" s="92">
        <v>0.126023</v>
      </c>
      <c r="L114" s="92">
        <v>0.14632200000000001</v>
      </c>
      <c r="M114" s="92">
        <v>0.141566</v>
      </c>
      <c r="N114" s="92">
        <v>0.114387</v>
      </c>
      <c r="O114" s="92">
        <v>0.12095599999999999</v>
      </c>
      <c r="P114" s="92">
        <v>0.14102100000000001</v>
      </c>
      <c r="Q114" s="92">
        <v>8.6595000000000005E-2</v>
      </c>
      <c r="R114" s="95"/>
      <c r="S114" s="93">
        <v>1.165888</v>
      </c>
      <c r="T114" s="94">
        <v>7.6121332670313286</v>
      </c>
      <c r="U114" s="94">
        <v>0.30884688189623954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2</v>
      </c>
      <c r="E115" s="76">
        <v>0.04</v>
      </c>
      <c r="F115" s="77"/>
      <c r="G115" s="82">
        <v>1.0055E-2</v>
      </c>
      <c r="H115" s="82">
        <v>1.0317E-2</v>
      </c>
      <c r="I115" s="82">
        <v>0.13478000000000001</v>
      </c>
      <c r="J115" s="82">
        <v>0.13386600000000001</v>
      </c>
      <c r="K115" s="82">
        <v>0.126023</v>
      </c>
      <c r="L115" s="82">
        <v>0.14632200000000001</v>
      </c>
      <c r="M115" s="82">
        <v>0.141566</v>
      </c>
      <c r="N115" s="82">
        <v>0.114387</v>
      </c>
      <c r="O115" s="82">
        <v>0.12095599999999999</v>
      </c>
      <c r="P115" s="82">
        <v>0.14102100000000001</v>
      </c>
      <c r="Q115" s="140">
        <v>8.6595000000000005E-2</v>
      </c>
      <c r="R115" s="77"/>
      <c r="S115" s="79">
        <v>1.165888</v>
      </c>
      <c r="T115" s="80">
        <v>7.6121332670313286</v>
      </c>
      <c r="U115" s="80">
        <v>0.30884688189623954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0</v>
      </c>
      <c r="E116" s="90">
        <v>0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8</v>
      </c>
      <c r="E122" s="90">
        <v>0.16</v>
      </c>
      <c r="F122" s="95"/>
      <c r="G122" s="92">
        <v>0.99594299999999991</v>
      </c>
      <c r="H122" s="92">
        <v>0.98578100000000002</v>
      </c>
      <c r="I122" s="92">
        <v>1.0461930000000002</v>
      </c>
      <c r="J122" s="92">
        <v>1.1054310000000001</v>
      </c>
      <c r="K122" s="92">
        <v>1.0622359999999997</v>
      </c>
      <c r="L122" s="92">
        <v>1.0416589999999999</v>
      </c>
      <c r="M122" s="92">
        <v>1.009636</v>
      </c>
      <c r="N122" s="92">
        <v>0.36583900000000003</v>
      </c>
      <c r="O122" s="92">
        <v>0.38206099999999998</v>
      </c>
      <c r="P122" s="92">
        <v>0.394787</v>
      </c>
      <c r="Q122" s="92">
        <v>0.38869300000000001</v>
      </c>
      <c r="R122" s="95"/>
      <c r="S122" s="93">
        <v>8.7782590000000003</v>
      </c>
      <c r="T122" s="94">
        <v>-0.6097236488433575</v>
      </c>
      <c r="U122" s="94">
        <v>-0.11095953294764949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8</v>
      </c>
      <c r="E123" s="90">
        <v>0.16</v>
      </c>
      <c r="F123" s="77"/>
      <c r="G123" s="78">
        <v>0.99594299999999991</v>
      </c>
      <c r="H123" s="78">
        <v>0.98578100000000002</v>
      </c>
      <c r="I123" s="78">
        <v>1.0461930000000002</v>
      </c>
      <c r="J123" s="78">
        <v>1.1054310000000001</v>
      </c>
      <c r="K123" s="78">
        <v>1.0622359999999997</v>
      </c>
      <c r="L123" s="78">
        <v>1.0416589999999999</v>
      </c>
      <c r="M123" s="78">
        <v>1.009636</v>
      </c>
      <c r="N123" s="78">
        <v>0.36583900000000003</v>
      </c>
      <c r="O123" s="78">
        <v>0.38206099999999998</v>
      </c>
      <c r="P123" s="78">
        <v>0.394787</v>
      </c>
      <c r="Q123" s="78">
        <v>0.38869300000000001</v>
      </c>
      <c r="R123" s="77"/>
      <c r="S123" s="85">
        <v>8.7782590000000003</v>
      </c>
      <c r="T123" s="86">
        <v>-0.6097236488433575</v>
      </c>
      <c r="U123" s="86">
        <v>-0.11095953294764949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2</v>
      </c>
      <c r="E125" s="76">
        <v>0.04</v>
      </c>
      <c r="F125" s="77"/>
      <c r="G125" s="78">
        <v>3.5653999999999998E-2</v>
      </c>
      <c r="H125" s="78">
        <v>3.4723999999999998E-2</v>
      </c>
      <c r="I125" s="78">
        <v>3.5012000000000001E-2</v>
      </c>
      <c r="J125" s="78">
        <v>3.6483000000000002E-2</v>
      </c>
      <c r="K125" s="78">
        <v>3.7189E-2</v>
      </c>
      <c r="L125" s="78">
        <v>3.2157999999999999E-2</v>
      </c>
      <c r="M125" s="78">
        <v>3.3008999999999997E-2</v>
      </c>
      <c r="N125" s="78">
        <v>3.5251999999999999E-2</v>
      </c>
      <c r="O125" s="78">
        <v>3.1253999999999997E-2</v>
      </c>
      <c r="P125" s="78">
        <v>3.2209000000000002E-2</v>
      </c>
      <c r="Q125" s="136">
        <v>3.1012999999999999E-2</v>
      </c>
      <c r="R125" s="77"/>
      <c r="S125" s="85">
        <v>0.37395699999999998</v>
      </c>
      <c r="T125" s="86">
        <v>-0.13016772311662084</v>
      </c>
      <c r="U125" s="86">
        <v>-1.7280803038292603E-2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6</v>
      </c>
      <c r="E126" s="90">
        <v>0.12</v>
      </c>
      <c r="F126" s="77"/>
      <c r="G126" s="78">
        <v>0.96028899999999995</v>
      </c>
      <c r="H126" s="78">
        <v>0.95105700000000004</v>
      </c>
      <c r="I126" s="78">
        <v>1.0111810000000001</v>
      </c>
      <c r="J126" s="78">
        <v>1.068948</v>
      </c>
      <c r="K126" s="78">
        <v>1.0250469999999998</v>
      </c>
      <c r="L126" s="78">
        <v>1.009501</v>
      </c>
      <c r="M126" s="78">
        <v>0.97662700000000002</v>
      </c>
      <c r="N126" s="78">
        <v>0.33058700000000002</v>
      </c>
      <c r="O126" s="78">
        <v>0.35080699999999998</v>
      </c>
      <c r="P126" s="78">
        <v>0.36257800000000001</v>
      </c>
      <c r="Q126" s="78">
        <v>0.35768</v>
      </c>
      <c r="R126" s="77"/>
      <c r="S126" s="85">
        <v>8.4043019999999995</v>
      </c>
      <c r="T126" s="86">
        <v>-0.6275287960186986</v>
      </c>
      <c r="U126" s="86">
        <v>-0.11613367479690118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4</v>
      </c>
      <c r="E127" s="76">
        <v>0.08</v>
      </c>
      <c r="F127" s="77"/>
      <c r="G127" s="78">
        <v>0.87134800000000001</v>
      </c>
      <c r="H127" s="78">
        <v>0.86363100000000004</v>
      </c>
      <c r="I127" s="78">
        <v>0.92153600000000002</v>
      </c>
      <c r="J127" s="78">
        <v>0.979078</v>
      </c>
      <c r="K127" s="78">
        <v>0.93955900000000003</v>
      </c>
      <c r="L127" s="78">
        <v>0.92615899999999995</v>
      </c>
      <c r="M127" s="78">
        <v>0.89321700000000004</v>
      </c>
      <c r="N127" s="78">
        <v>0.249615</v>
      </c>
      <c r="O127" s="78">
        <v>0.26872699999999999</v>
      </c>
      <c r="P127" s="78">
        <v>0.28439700000000001</v>
      </c>
      <c r="Q127" s="136">
        <v>0.28092600000000001</v>
      </c>
      <c r="R127" s="77"/>
      <c r="S127" s="85">
        <v>7.478193000000001</v>
      </c>
      <c r="T127" s="86">
        <v>-0.67759609249117458</v>
      </c>
      <c r="U127" s="86">
        <v>-0.13193941515132934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1</v>
      </c>
      <c r="E131" s="76">
        <v>0.02</v>
      </c>
      <c r="F131" s="77"/>
      <c r="G131" s="78">
        <v>6.5573000000000006E-2</v>
      </c>
      <c r="H131" s="78">
        <v>6.3666E-2</v>
      </c>
      <c r="I131" s="78">
        <v>6.5174999999999997E-2</v>
      </c>
      <c r="J131" s="78">
        <v>6.6324999999999995E-2</v>
      </c>
      <c r="K131" s="78">
        <v>6.4971000000000001E-2</v>
      </c>
      <c r="L131" s="78">
        <v>6.3464999999999994E-2</v>
      </c>
      <c r="M131" s="78">
        <v>6.4541000000000001E-2</v>
      </c>
      <c r="N131" s="78">
        <v>6.3325999999999993E-2</v>
      </c>
      <c r="O131" s="78">
        <v>6.3838000000000006E-2</v>
      </c>
      <c r="P131" s="78">
        <v>6.0856E-2</v>
      </c>
      <c r="Q131" s="136">
        <v>6.0386000000000002E-2</v>
      </c>
      <c r="R131" s="77"/>
      <c r="S131" s="85">
        <v>0.70212200000000013</v>
      </c>
      <c r="T131" s="86">
        <v>-7.9102679456483638E-2</v>
      </c>
      <c r="U131" s="86">
        <v>-1.0247970008075868E-2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0.02</v>
      </c>
      <c r="F133" s="77"/>
      <c r="G133" s="78">
        <v>2.3368E-2</v>
      </c>
      <c r="H133" s="78">
        <v>2.376E-2</v>
      </c>
      <c r="I133" s="78">
        <v>2.4469999999999999E-2</v>
      </c>
      <c r="J133" s="78">
        <v>2.3545E-2</v>
      </c>
      <c r="K133" s="78">
        <v>2.0517000000000001E-2</v>
      </c>
      <c r="L133" s="78">
        <v>1.9876999999999999E-2</v>
      </c>
      <c r="M133" s="78">
        <v>1.8869E-2</v>
      </c>
      <c r="N133" s="78">
        <v>1.7645999999999998E-2</v>
      </c>
      <c r="O133" s="78">
        <v>1.8242000000000001E-2</v>
      </c>
      <c r="P133" s="78">
        <v>1.7325E-2</v>
      </c>
      <c r="Q133" s="78">
        <v>1.6368000000000001E-2</v>
      </c>
      <c r="R133" s="77"/>
      <c r="S133" s="85">
        <v>0.22398699999999999</v>
      </c>
      <c r="T133" s="86">
        <v>-0.29955494693598084</v>
      </c>
      <c r="U133" s="86">
        <v>-4.3529105261714718E-2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1</v>
      </c>
      <c r="E147" s="90">
        <v>0.02</v>
      </c>
      <c r="F147" s="95"/>
      <c r="G147" s="92">
        <v>9.3800000000000003E-4</v>
      </c>
      <c r="H147" s="92">
        <v>3.3189999999999999E-3</v>
      </c>
      <c r="I147" s="92">
        <v>2.3730000000000001E-3</v>
      </c>
      <c r="J147" s="92">
        <v>2.1100000000000001E-4</v>
      </c>
      <c r="K147" s="92">
        <v>1.8599999999999999E-4</v>
      </c>
      <c r="L147" s="92">
        <v>1.6899999999999999E-4</v>
      </c>
      <c r="M147" s="92">
        <v>1.6100000000000001E-4</v>
      </c>
      <c r="N147" s="92">
        <v>1.8100000000000001E-4</v>
      </c>
      <c r="O147" s="92">
        <v>1.5699999999999999E-4</v>
      </c>
      <c r="P147" s="92">
        <v>1.3079999999999999E-3</v>
      </c>
      <c r="Q147" s="92">
        <v>0</v>
      </c>
      <c r="R147" s="95"/>
      <c r="S147" s="93">
        <v>9.0030000000000006E-3</v>
      </c>
      <c r="T147" s="94">
        <v>-1</v>
      </c>
      <c r="U147" s="94">
        <v>-1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0.02</v>
      </c>
      <c r="F148" s="77"/>
      <c r="G148" s="78">
        <v>9.3800000000000003E-4</v>
      </c>
      <c r="H148" s="78">
        <v>3.3189999999999999E-3</v>
      </c>
      <c r="I148" s="78">
        <v>2.3730000000000001E-3</v>
      </c>
      <c r="J148" s="78">
        <v>2.1100000000000001E-4</v>
      </c>
      <c r="K148" s="78">
        <v>1.8599999999999999E-4</v>
      </c>
      <c r="L148" s="78">
        <v>1.6899999999999999E-4</v>
      </c>
      <c r="M148" s="78">
        <v>1.6100000000000001E-4</v>
      </c>
      <c r="N148" s="78">
        <v>1.8100000000000001E-4</v>
      </c>
      <c r="O148" s="78">
        <v>1.5699999999999999E-4</v>
      </c>
      <c r="P148" s="78">
        <v>1.3079999999999999E-3</v>
      </c>
      <c r="Q148" s="136">
        <v>0</v>
      </c>
      <c r="R148" s="77"/>
      <c r="S148" s="85">
        <v>9.0030000000000006E-3</v>
      </c>
      <c r="T148" s="86">
        <v>-1</v>
      </c>
      <c r="U148" s="86">
        <v>-1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0</v>
      </c>
      <c r="E149" s="90">
        <v>0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136">
        <v>0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6</v>
      </c>
      <c r="E156" s="90">
        <v>0.12</v>
      </c>
      <c r="F156" s="95"/>
      <c r="G156" s="92">
        <v>5.1558000000000007E-2</v>
      </c>
      <c r="H156" s="92">
        <v>5.2149000000000001E-2</v>
      </c>
      <c r="I156" s="92">
        <v>0.199988</v>
      </c>
      <c r="J156" s="92">
        <v>0.23820799999999998</v>
      </c>
      <c r="K156" s="92">
        <v>0.195581</v>
      </c>
      <c r="L156" s="92">
        <v>0.22595799999999999</v>
      </c>
      <c r="M156" s="92">
        <v>0.19955300000000001</v>
      </c>
      <c r="N156" s="92">
        <v>0.19941400000000001</v>
      </c>
      <c r="O156" s="92">
        <v>0.21172099999999999</v>
      </c>
      <c r="P156" s="92">
        <v>0.245199</v>
      </c>
      <c r="Q156" s="92">
        <v>0.26178600000000002</v>
      </c>
      <c r="R156" s="95"/>
      <c r="S156" s="93">
        <v>2.081115</v>
      </c>
      <c r="T156" s="94">
        <v>4.0775049458861865</v>
      </c>
      <c r="U156" s="94">
        <v>0.22519804285775269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2</v>
      </c>
      <c r="E157" s="76">
        <v>0.04</v>
      </c>
      <c r="F157" s="77"/>
      <c r="G157" s="78">
        <v>0</v>
      </c>
      <c r="H157" s="78">
        <v>0</v>
      </c>
      <c r="I157" s="78">
        <v>1.7799999999999999E-3</v>
      </c>
      <c r="J157" s="78">
        <v>8.0730000000000003E-3</v>
      </c>
      <c r="K157" s="78">
        <v>2.1238E-2</v>
      </c>
      <c r="L157" s="78">
        <v>8.1099999999999992E-3</v>
      </c>
      <c r="M157" s="78">
        <v>8.8240000000000002E-3</v>
      </c>
      <c r="N157" s="78">
        <v>3.4530999999999999E-2</v>
      </c>
      <c r="O157" s="78">
        <v>5.9910999999999999E-2</v>
      </c>
      <c r="P157" s="78">
        <v>9.8386000000000001E-2</v>
      </c>
      <c r="Q157" s="78">
        <v>0.128942</v>
      </c>
      <c r="R157" s="77"/>
      <c r="S157" s="85">
        <v>0.36979499999999998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2</v>
      </c>
      <c r="E158" s="76">
        <v>0.04</v>
      </c>
      <c r="F158" s="77"/>
      <c r="G158" s="78">
        <v>2.5779E-2</v>
      </c>
      <c r="H158" s="78">
        <v>2.6075000000000001E-2</v>
      </c>
      <c r="I158" s="78">
        <v>0.17198099999999999</v>
      </c>
      <c r="J158" s="78">
        <v>0.191885</v>
      </c>
      <c r="K158" s="78">
        <v>0.16494800000000001</v>
      </c>
      <c r="L158" s="78">
        <v>0.187754</v>
      </c>
      <c r="M158" s="78">
        <v>0.174343</v>
      </c>
      <c r="N158" s="78">
        <v>0.156999</v>
      </c>
      <c r="O158" s="78">
        <v>0.14694699999999999</v>
      </c>
      <c r="P158" s="78">
        <v>0.144093</v>
      </c>
      <c r="Q158" s="136">
        <v>0.13055</v>
      </c>
      <c r="R158" s="77"/>
      <c r="S158" s="85">
        <v>1.5213539999999999</v>
      </c>
      <c r="T158" s="86">
        <v>4.0641995422630828</v>
      </c>
      <c r="U158" s="86">
        <v>0.2247962590462913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0.02</v>
      </c>
      <c r="F159" s="77"/>
      <c r="G159" s="78">
        <v>1.3077999999999999E-2</v>
      </c>
      <c r="H159" s="78">
        <v>9.8600000000000007E-3</v>
      </c>
      <c r="I159" s="78">
        <v>2.036E-2</v>
      </c>
      <c r="J159" s="78">
        <v>2.5942E-2</v>
      </c>
      <c r="K159" s="78">
        <v>8.2710000000000006E-3</v>
      </c>
      <c r="L159" s="78">
        <v>2.5019E-2</v>
      </c>
      <c r="M159" s="78">
        <v>7.5620000000000001E-3</v>
      </c>
      <c r="N159" s="78">
        <v>4.333E-3</v>
      </c>
      <c r="O159" s="78">
        <v>3.4359999999999998E-3</v>
      </c>
      <c r="P159" s="78">
        <v>2.6679999999999998E-3</v>
      </c>
      <c r="Q159" s="136">
        <v>1.5100000000000001E-4</v>
      </c>
      <c r="R159" s="77"/>
      <c r="S159" s="85">
        <v>0.12068</v>
      </c>
      <c r="T159" s="86">
        <v>-0.98845389203242084</v>
      </c>
      <c r="U159" s="86">
        <v>-0.42746182177040271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1</v>
      </c>
      <c r="E160" s="76">
        <v>0.02</v>
      </c>
      <c r="F160" s="77"/>
      <c r="G160" s="78">
        <v>1.2701E-2</v>
      </c>
      <c r="H160" s="78">
        <v>1.6213999999999999E-2</v>
      </c>
      <c r="I160" s="78">
        <v>5.8669999999999998E-3</v>
      </c>
      <c r="J160" s="78">
        <v>1.2307999999999999E-2</v>
      </c>
      <c r="K160" s="78">
        <v>1.124E-3</v>
      </c>
      <c r="L160" s="78">
        <v>5.0749999999999997E-3</v>
      </c>
      <c r="M160" s="78">
        <v>8.8240000000000002E-3</v>
      </c>
      <c r="N160" s="78">
        <v>3.5509999999999999E-3</v>
      </c>
      <c r="O160" s="78">
        <v>1.4270000000000001E-3</v>
      </c>
      <c r="P160" s="78">
        <v>5.1999999999999997E-5</v>
      </c>
      <c r="Q160" s="78">
        <v>2.1429999999999999E-3</v>
      </c>
      <c r="R160" s="77"/>
      <c r="S160" s="85">
        <v>6.9286E-2</v>
      </c>
      <c r="T160" s="86">
        <v>-0.83127312810014964</v>
      </c>
      <c r="U160" s="86">
        <v>-0.19943235906177115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15</v>
      </c>
      <c r="E164" s="90">
        <v>0.3</v>
      </c>
      <c r="F164" s="95"/>
      <c r="G164" s="92">
        <v>0.10952400000000001</v>
      </c>
      <c r="H164" s="92">
        <v>0.39524099999999995</v>
      </c>
      <c r="I164" s="92">
        <v>0.32345299999999999</v>
      </c>
      <c r="J164" s="92">
        <v>0.33325199999999999</v>
      </c>
      <c r="K164" s="92">
        <v>0.56113899999999994</v>
      </c>
      <c r="L164" s="92">
        <v>0.69257000000000002</v>
      </c>
      <c r="M164" s="92">
        <v>0.91421999999999992</v>
      </c>
      <c r="N164" s="92">
        <v>1.043644</v>
      </c>
      <c r="O164" s="92">
        <v>1.051706</v>
      </c>
      <c r="P164" s="92">
        <v>1.067421</v>
      </c>
      <c r="Q164" s="92">
        <v>0.88721499999999998</v>
      </c>
      <c r="R164" s="95"/>
      <c r="S164" s="93">
        <v>7.3793850000000001</v>
      </c>
      <c r="T164" s="94">
        <v>7.1006446075745941</v>
      </c>
      <c r="U164" s="94">
        <v>0.29886779096641702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15</v>
      </c>
      <c r="E165" s="90">
        <v>0.3</v>
      </c>
      <c r="F165" s="77"/>
      <c r="G165" s="78">
        <v>0.10952400000000001</v>
      </c>
      <c r="H165" s="78">
        <v>0.39524099999999995</v>
      </c>
      <c r="I165" s="78">
        <v>0.32345299999999999</v>
      </c>
      <c r="J165" s="78">
        <v>0.33325199999999999</v>
      </c>
      <c r="K165" s="78">
        <v>0.56113899999999994</v>
      </c>
      <c r="L165" s="78">
        <v>0.69257000000000002</v>
      </c>
      <c r="M165" s="78">
        <v>0.91421999999999992</v>
      </c>
      <c r="N165" s="78">
        <v>1.043644</v>
      </c>
      <c r="O165" s="78">
        <v>1.051706</v>
      </c>
      <c r="P165" s="78">
        <v>1.067421</v>
      </c>
      <c r="Q165" s="78">
        <v>0.88721499999999998</v>
      </c>
      <c r="R165" s="77"/>
      <c r="S165" s="85">
        <v>7.3793850000000001</v>
      </c>
      <c r="T165" s="86">
        <v>7.1006446075745941</v>
      </c>
      <c r="U165" s="86">
        <v>0.29886779096641702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3</v>
      </c>
      <c r="E166" s="76">
        <v>0.06</v>
      </c>
      <c r="F166" s="77"/>
      <c r="G166" s="78">
        <v>0</v>
      </c>
      <c r="H166" s="78">
        <v>4.1E-5</v>
      </c>
      <c r="I166" s="78">
        <v>8.3009999999999994E-3</v>
      </c>
      <c r="J166" s="78">
        <v>7.6400000000000003E-4</v>
      </c>
      <c r="K166" s="78">
        <v>7.339E-3</v>
      </c>
      <c r="L166" s="78">
        <v>7.9900000000000006E-3</v>
      </c>
      <c r="M166" s="78">
        <v>2.5999999999999998E-5</v>
      </c>
      <c r="N166" s="78">
        <v>5.5000000000000002E-5</v>
      </c>
      <c r="O166" s="78">
        <v>3.4350000000000001E-3</v>
      </c>
      <c r="P166" s="78">
        <v>2.61E-4</v>
      </c>
      <c r="Q166" s="136">
        <v>0</v>
      </c>
      <c r="R166" s="77"/>
      <c r="S166" s="85">
        <v>2.8212000000000004E-2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1</v>
      </c>
      <c r="E167" s="76">
        <v>0.02</v>
      </c>
      <c r="F167" s="77"/>
      <c r="G167" s="78">
        <v>9.8689999999999993E-3</v>
      </c>
      <c r="H167" s="78">
        <v>2.0286999999999999E-2</v>
      </c>
      <c r="I167" s="78">
        <v>1.8901999999999999E-2</v>
      </c>
      <c r="J167" s="78">
        <v>1.8867999999999999E-2</v>
      </c>
      <c r="K167" s="78">
        <v>3.5231999999999999E-2</v>
      </c>
      <c r="L167" s="78">
        <v>4.5118999999999999E-2</v>
      </c>
      <c r="M167" s="78">
        <v>4.8198999999999999E-2</v>
      </c>
      <c r="N167" s="78">
        <v>6.4477000000000007E-2</v>
      </c>
      <c r="O167" s="78">
        <v>7.4144000000000002E-2</v>
      </c>
      <c r="P167" s="78">
        <v>9.4669000000000003E-2</v>
      </c>
      <c r="Q167" s="78">
        <v>8.5006999999999999E-2</v>
      </c>
      <c r="R167" s="77"/>
      <c r="S167" s="85">
        <v>0.51477299999999993</v>
      </c>
      <c r="T167" s="86">
        <v>7.6135373391427716</v>
      </c>
      <c r="U167" s="86">
        <v>0.308873553341656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1</v>
      </c>
      <c r="E168" s="76">
        <v>0.02</v>
      </c>
      <c r="F168" s="77"/>
      <c r="G168" s="78">
        <v>2.0653000000000001E-2</v>
      </c>
      <c r="H168" s="78">
        <v>0.193277</v>
      </c>
      <c r="I168" s="78">
        <v>8.4107000000000001E-2</v>
      </c>
      <c r="J168" s="78">
        <v>7.3139999999999997E-2</v>
      </c>
      <c r="K168" s="78">
        <v>0.18615999999999999</v>
      </c>
      <c r="L168" s="78">
        <v>0.17125000000000001</v>
      </c>
      <c r="M168" s="78">
        <v>0.25605600000000001</v>
      </c>
      <c r="N168" s="78">
        <v>0.32303399999999999</v>
      </c>
      <c r="O168" s="78">
        <v>0.34831899999999999</v>
      </c>
      <c r="P168" s="78">
        <v>0.28775200000000001</v>
      </c>
      <c r="Q168" s="136">
        <v>0.229017</v>
      </c>
      <c r="R168" s="77"/>
      <c r="S168" s="85">
        <v>2.1727650000000001</v>
      </c>
      <c r="T168" s="86">
        <v>10.088800658499975</v>
      </c>
      <c r="U168" s="86">
        <v>0.35086071527683327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1</v>
      </c>
      <c r="E169" s="76">
        <v>0.02</v>
      </c>
      <c r="F169" s="77"/>
      <c r="G169" s="78">
        <v>2.2369999999999998E-3</v>
      </c>
      <c r="H169" s="78">
        <v>3.2779999999999997E-2</v>
      </c>
      <c r="I169" s="78">
        <v>5.4944E-2</v>
      </c>
      <c r="J169" s="78">
        <v>5.2026000000000003E-2</v>
      </c>
      <c r="K169" s="78">
        <v>6.0845000000000003E-2</v>
      </c>
      <c r="L169" s="78">
        <v>6.0114000000000001E-2</v>
      </c>
      <c r="M169" s="78">
        <v>6.0211000000000001E-2</v>
      </c>
      <c r="N169" s="78">
        <v>5.6552999999999999E-2</v>
      </c>
      <c r="O169" s="78">
        <v>6.5067E-2</v>
      </c>
      <c r="P169" s="78">
        <v>8.5676000000000002E-2</v>
      </c>
      <c r="Q169" s="78">
        <v>7.9489000000000004E-2</v>
      </c>
      <c r="R169" s="77"/>
      <c r="S169" s="85">
        <v>0.6099420000000001</v>
      </c>
      <c r="T169" s="86">
        <v>34.533750558784092</v>
      </c>
      <c r="U169" s="86">
        <v>0.56253635662839563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0.02</v>
      </c>
      <c r="F171" s="77"/>
      <c r="G171" s="78">
        <v>0</v>
      </c>
      <c r="H171" s="78">
        <v>2.3159999999999999E-3</v>
      </c>
      <c r="I171" s="78">
        <v>0</v>
      </c>
      <c r="J171" s="78">
        <v>0</v>
      </c>
      <c r="K171" s="78">
        <v>3.39E-4</v>
      </c>
      <c r="L171" s="78">
        <v>0</v>
      </c>
      <c r="M171" s="78">
        <v>0</v>
      </c>
      <c r="N171" s="78">
        <v>1.717E-3</v>
      </c>
      <c r="O171" s="78">
        <v>2.3640000000000002E-3</v>
      </c>
      <c r="P171" s="78">
        <v>1.353E-3</v>
      </c>
      <c r="Q171" s="136">
        <v>1.792E-3</v>
      </c>
      <c r="R171" s="77"/>
      <c r="S171" s="85">
        <v>9.8810000000000009E-3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2</v>
      </c>
      <c r="E173" s="76">
        <v>0.04</v>
      </c>
      <c r="F173" s="77"/>
      <c r="G173" s="78">
        <v>1.291E-3</v>
      </c>
      <c r="H173" s="78">
        <v>1.03E-4</v>
      </c>
      <c r="I173" s="78">
        <v>8.5000000000000006E-5</v>
      </c>
      <c r="J173" s="78">
        <v>7.7000000000000001E-5</v>
      </c>
      <c r="K173" s="78">
        <v>4.3199999999999998E-4</v>
      </c>
      <c r="L173" s="78">
        <v>8.2000000000000001E-5</v>
      </c>
      <c r="M173" s="78">
        <v>8.7999999999999998E-5</v>
      </c>
      <c r="N173" s="78">
        <v>2.0600000000000002E-3</v>
      </c>
      <c r="O173" s="78">
        <v>1.26E-4</v>
      </c>
      <c r="P173" s="78">
        <v>1.5200000000000001E-4</v>
      </c>
      <c r="Q173" s="136">
        <v>9.6000000000000002E-5</v>
      </c>
      <c r="R173" s="77"/>
      <c r="S173" s="85">
        <v>4.5920000000000006E-3</v>
      </c>
      <c r="T173" s="86">
        <v>-0.9256390395042603</v>
      </c>
      <c r="U173" s="86">
        <v>-0.27736644503974028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0.02</v>
      </c>
      <c r="F175" s="77"/>
      <c r="G175" s="78">
        <v>5.1789999999999996E-3</v>
      </c>
      <c r="H175" s="78">
        <v>6.8649999999999996E-3</v>
      </c>
      <c r="I175" s="78">
        <v>1.9780000000000002E-3</v>
      </c>
      <c r="J175" s="78">
        <v>1.3519999999999999E-3</v>
      </c>
      <c r="K175" s="78">
        <v>1.2340000000000001E-3</v>
      </c>
      <c r="L175" s="78">
        <v>1.758E-3</v>
      </c>
      <c r="M175" s="78">
        <v>2.6440000000000001E-3</v>
      </c>
      <c r="N175" s="78">
        <v>6.1380000000000002E-3</v>
      </c>
      <c r="O175" s="78">
        <v>2.5000000000000001E-5</v>
      </c>
      <c r="P175" s="78">
        <v>2.5500000000000002E-4</v>
      </c>
      <c r="Q175" s="136">
        <v>0</v>
      </c>
      <c r="R175" s="77"/>
      <c r="S175" s="85">
        <v>2.7428000000000001E-2</v>
      </c>
      <c r="T175" s="86">
        <v>-1</v>
      </c>
      <c r="U175" s="86">
        <v>-1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2</v>
      </c>
      <c r="E177" s="76">
        <v>0.04</v>
      </c>
      <c r="F177" s="77"/>
      <c r="G177" s="78">
        <v>7.5789999999999998E-3</v>
      </c>
      <c r="H177" s="78">
        <v>6.5570000000000003E-3</v>
      </c>
      <c r="I177" s="78">
        <v>1.1094E-2</v>
      </c>
      <c r="J177" s="78">
        <v>1.1688E-2</v>
      </c>
      <c r="K177" s="78">
        <v>1.1188E-2</v>
      </c>
      <c r="L177" s="78">
        <v>1.2892000000000001E-2</v>
      </c>
      <c r="M177" s="78">
        <v>2.0423E-2</v>
      </c>
      <c r="N177" s="78">
        <v>2.4597000000000001E-2</v>
      </c>
      <c r="O177" s="78">
        <v>3.9905000000000003E-2</v>
      </c>
      <c r="P177" s="78">
        <v>3.8880999999999999E-2</v>
      </c>
      <c r="Q177" s="136">
        <v>3.7359999999999997E-2</v>
      </c>
      <c r="R177" s="77"/>
      <c r="S177" s="85">
        <v>0.222164</v>
      </c>
      <c r="T177" s="86">
        <v>3.9294102124290804</v>
      </c>
      <c r="U177" s="86">
        <v>0.22067308858908485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1</v>
      </c>
      <c r="E179" s="76">
        <v>0.02</v>
      </c>
      <c r="F179" s="77"/>
      <c r="G179" s="78">
        <v>2.0200000000000001E-3</v>
      </c>
      <c r="H179" s="78">
        <v>1.2019999999999999E-2</v>
      </c>
      <c r="I179" s="78">
        <v>3.6125999999999998E-2</v>
      </c>
      <c r="J179" s="78">
        <v>5.8986999999999998E-2</v>
      </c>
      <c r="K179" s="78">
        <v>8.4734000000000004E-2</v>
      </c>
      <c r="L179" s="78">
        <v>0.20602799999999999</v>
      </c>
      <c r="M179" s="78">
        <v>0.30232599999999998</v>
      </c>
      <c r="N179" s="78">
        <v>0.30601299999999998</v>
      </c>
      <c r="O179" s="78">
        <v>0.29216300000000001</v>
      </c>
      <c r="P179" s="78">
        <v>0.319216</v>
      </c>
      <c r="Q179" s="78">
        <v>0.23833199999999999</v>
      </c>
      <c r="R179" s="77"/>
      <c r="S179" s="85">
        <v>1.8579649999999999</v>
      </c>
      <c r="T179" s="86">
        <v>116.98613861386137</v>
      </c>
      <c r="U179" s="86">
        <v>0.81542734814235529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2</v>
      </c>
      <c r="E180" s="76">
        <v>0.04</v>
      </c>
      <c r="F180" s="77"/>
      <c r="G180" s="78">
        <v>6.0696E-2</v>
      </c>
      <c r="H180" s="78">
        <v>0.12099500000000001</v>
      </c>
      <c r="I180" s="78">
        <v>0.107916</v>
      </c>
      <c r="J180" s="78">
        <v>0.11635</v>
      </c>
      <c r="K180" s="78">
        <v>0.17363600000000001</v>
      </c>
      <c r="L180" s="78">
        <v>0.187337</v>
      </c>
      <c r="M180" s="78">
        <v>0.224247</v>
      </c>
      <c r="N180" s="78">
        <v>0.25900000000000001</v>
      </c>
      <c r="O180" s="78">
        <v>0.226158</v>
      </c>
      <c r="P180" s="78">
        <v>0.239206</v>
      </c>
      <c r="Q180" s="136">
        <v>0.21612200000000001</v>
      </c>
      <c r="R180" s="77"/>
      <c r="S180" s="85">
        <v>1.9316629999999999</v>
      </c>
      <c r="T180" s="86">
        <v>2.5607288783445368</v>
      </c>
      <c r="U180" s="86">
        <v>0.17203980996740764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0</v>
      </c>
      <c r="E181" s="90">
        <v>0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7"/>
      <c r="S181" s="85">
        <v>0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3</v>
      </c>
      <c r="E191" s="90">
        <v>0.06</v>
      </c>
      <c r="F191" s="95"/>
      <c r="G191" s="92">
        <v>1.2933999999999999E-2</v>
      </c>
      <c r="H191" s="92">
        <v>1.3270000000000001E-2</v>
      </c>
      <c r="I191" s="92">
        <v>0.30889</v>
      </c>
      <c r="J191" s="92">
        <v>0.30300700000000003</v>
      </c>
      <c r="K191" s="92">
        <v>0.29778900000000003</v>
      </c>
      <c r="L191" s="92">
        <v>0.33413300000000001</v>
      </c>
      <c r="M191" s="92">
        <v>0.34739700000000001</v>
      </c>
      <c r="N191" s="92">
        <v>0.29347999999999996</v>
      </c>
      <c r="O191" s="92">
        <v>0.29352699999999998</v>
      </c>
      <c r="P191" s="92">
        <v>0.28070000000000001</v>
      </c>
      <c r="Q191" s="92">
        <v>0.24560299999999999</v>
      </c>
      <c r="R191" s="95"/>
      <c r="S191" s="93">
        <v>2.7307299999999999</v>
      </c>
      <c r="T191" s="94">
        <v>17.988943868872738</v>
      </c>
      <c r="U191" s="94">
        <v>0.44481619606634992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2</v>
      </c>
      <c r="E192" s="76">
        <v>0.04</v>
      </c>
      <c r="F192" s="77"/>
      <c r="G192" s="78">
        <v>1.2933999999999999E-2</v>
      </c>
      <c r="H192" s="78">
        <v>1.3270000000000001E-2</v>
      </c>
      <c r="I192" s="78">
        <v>0.30586099999999999</v>
      </c>
      <c r="J192" s="78">
        <v>0.301317</v>
      </c>
      <c r="K192" s="78">
        <v>0.29658600000000002</v>
      </c>
      <c r="L192" s="78">
        <v>0.33344699999999999</v>
      </c>
      <c r="M192" s="78">
        <v>0.34673100000000001</v>
      </c>
      <c r="N192" s="78">
        <v>0.29263899999999998</v>
      </c>
      <c r="O192" s="78">
        <v>0.29236099999999998</v>
      </c>
      <c r="P192" s="78">
        <v>0.27940100000000001</v>
      </c>
      <c r="Q192" s="78">
        <v>0.24524099999999999</v>
      </c>
      <c r="R192" s="77"/>
      <c r="S192" s="85">
        <v>2.7197879999999999</v>
      </c>
      <c r="T192" s="86">
        <v>17.960955620844285</v>
      </c>
      <c r="U192" s="86">
        <v>0.44454983071188736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1</v>
      </c>
      <c r="E193" s="76">
        <v>0.02</v>
      </c>
      <c r="F193" s="77"/>
      <c r="G193" s="78">
        <v>0</v>
      </c>
      <c r="H193" s="78">
        <v>0</v>
      </c>
      <c r="I193" s="78">
        <v>3.029E-3</v>
      </c>
      <c r="J193" s="78">
        <v>1.6900000000000001E-3</v>
      </c>
      <c r="K193" s="78">
        <v>1.2030000000000001E-3</v>
      </c>
      <c r="L193" s="78">
        <v>6.8599999999999998E-4</v>
      </c>
      <c r="M193" s="78">
        <v>6.6600000000000003E-4</v>
      </c>
      <c r="N193" s="78">
        <v>8.4099999999999995E-4</v>
      </c>
      <c r="O193" s="78">
        <v>1.1659999999999999E-3</v>
      </c>
      <c r="P193" s="78">
        <v>1.299E-3</v>
      </c>
      <c r="Q193" s="78">
        <v>3.6200000000000002E-4</v>
      </c>
      <c r="R193" s="77"/>
      <c r="S193" s="85">
        <v>1.0942E-2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8</v>
      </c>
      <c r="E195" s="90">
        <v>0.16</v>
      </c>
      <c r="F195" s="77"/>
      <c r="G195" s="92">
        <v>0.15101600000000001</v>
      </c>
      <c r="H195" s="92">
        <v>0.33337699999999998</v>
      </c>
      <c r="I195" s="92">
        <v>0.37722099999999997</v>
      </c>
      <c r="J195" s="92">
        <v>0.40002300000000002</v>
      </c>
      <c r="K195" s="92">
        <v>0.47242800000000001</v>
      </c>
      <c r="L195" s="92">
        <v>0.45914100000000002</v>
      </c>
      <c r="M195" s="92">
        <v>0.55529099999999998</v>
      </c>
      <c r="N195" s="92">
        <v>0.60448800000000003</v>
      </c>
      <c r="O195" s="92">
        <v>0.53594399999999998</v>
      </c>
      <c r="P195" s="92">
        <v>0.47040199999999999</v>
      </c>
      <c r="Q195" s="92">
        <v>0.32468000000000002</v>
      </c>
      <c r="R195" s="77"/>
      <c r="S195" s="79">
        <v>4.6840109999999999</v>
      </c>
      <c r="T195" s="80">
        <v>1.1499708640144091</v>
      </c>
      <c r="U195" s="80">
        <v>0.10040884310856546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0</v>
      </c>
      <c r="E196" s="76">
        <v>0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136">
        <v>0</v>
      </c>
      <c r="R196" s="77"/>
      <c r="S196" s="85">
        <v>0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8</v>
      </c>
      <c r="E197" s="76">
        <v>0.16</v>
      </c>
      <c r="F197" s="77"/>
      <c r="G197" s="78">
        <v>0.15101600000000001</v>
      </c>
      <c r="H197" s="78">
        <v>0.33337699999999998</v>
      </c>
      <c r="I197" s="78">
        <v>0.37722099999999997</v>
      </c>
      <c r="J197" s="78">
        <v>0.40002300000000002</v>
      </c>
      <c r="K197" s="78">
        <v>0.47242800000000001</v>
      </c>
      <c r="L197" s="78">
        <v>0.45914100000000002</v>
      </c>
      <c r="M197" s="78">
        <v>0.55529099999999998</v>
      </c>
      <c r="N197" s="78">
        <v>0.60448800000000003</v>
      </c>
      <c r="O197" s="78">
        <v>0.53594399999999998</v>
      </c>
      <c r="P197" s="78">
        <v>0.47040199999999999</v>
      </c>
      <c r="Q197" s="136">
        <v>0.32468000000000002</v>
      </c>
      <c r="R197" s="77"/>
      <c r="S197" s="85">
        <v>4.6840109999999999</v>
      </c>
      <c r="T197" s="86">
        <v>1.1499708640144091</v>
      </c>
      <c r="U197" s="86">
        <v>0.10040884310856546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0.02</v>
      </c>
      <c r="F199" s="77"/>
      <c r="G199" s="82">
        <v>0</v>
      </c>
      <c r="H199" s="82">
        <v>0</v>
      </c>
      <c r="I199" s="82">
        <v>3.1459999999999999E-3</v>
      </c>
      <c r="J199" s="82">
        <v>1.4450000000000001E-3</v>
      </c>
      <c r="K199" s="82">
        <v>5.6169999999999996E-3</v>
      </c>
      <c r="L199" s="82">
        <v>2.7009999999999998E-3</v>
      </c>
      <c r="M199" s="82">
        <v>2.6909999999999998E-3</v>
      </c>
      <c r="N199" s="82">
        <v>2.6879999999999999E-3</v>
      </c>
      <c r="O199" s="82">
        <v>2.823E-3</v>
      </c>
      <c r="P199" s="82">
        <v>2.9060000000000002E-3</v>
      </c>
      <c r="Q199" s="137">
        <v>0</v>
      </c>
      <c r="R199" s="77"/>
      <c r="S199" s="79">
        <v>2.4016999999999997E-2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0.04</v>
      </c>
      <c r="F201" s="95"/>
      <c r="G201" s="92">
        <v>3.7859999999999999E-3</v>
      </c>
      <c r="H201" s="92">
        <v>3.4259999999999998E-3</v>
      </c>
      <c r="I201" s="92">
        <v>4.6959999999999997E-3</v>
      </c>
      <c r="J201" s="92">
        <v>1.3358E-2</v>
      </c>
      <c r="K201" s="92">
        <v>1.732E-3</v>
      </c>
      <c r="L201" s="92">
        <v>3.3579999999999999E-3</v>
      </c>
      <c r="M201" s="92">
        <v>9.4359999999999999E-3</v>
      </c>
      <c r="N201" s="92">
        <v>7.0939999999999996E-3</v>
      </c>
      <c r="O201" s="92">
        <v>5.2500000000000003E-3</v>
      </c>
      <c r="P201" s="92">
        <v>6.3759999999999997E-3</v>
      </c>
      <c r="Q201" s="92">
        <v>2.5400000000000002E-3</v>
      </c>
      <c r="R201" s="95"/>
      <c r="S201" s="93">
        <v>6.1051999999999995E-2</v>
      </c>
      <c r="T201" s="94">
        <v>-0.32910723718964596</v>
      </c>
      <c r="U201" s="94">
        <v>-4.8669022979538012E-2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0.02</v>
      </c>
      <c r="F202" s="77"/>
      <c r="G202" s="78">
        <v>1.8929999999999999E-3</v>
      </c>
      <c r="H202" s="78">
        <v>1.7129999999999999E-3</v>
      </c>
      <c r="I202" s="78">
        <v>2.3479999999999998E-3</v>
      </c>
      <c r="J202" s="78">
        <v>6.679E-3</v>
      </c>
      <c r="K202" s="78">
        <v>8.6600000000000002E-4</v>
      </c>
      <c r="L202" s="78">
        <v>1.6789999999999999E-3</v>
      </c>
      <c r="M202" s="78">
        <v>4.718E-3</v>
      </c>
      <c r="N202" s="78">
        <v>3.5469999999999998E-3</v>
      </c>
      <c r="O202" s="78">
        <v>2.6250000000000002E-3</v>
      </c>
      <c r="P202" s="78">
        <v>3.1879999999999999E-3</v>
      </c>
      <c r="Q202" s="136">
        <v>1.2700000000000001E-3</v>
      </c>
      <c r="R202" s="77"/>
      <c r="S202" s="85">
        <v>3.0525999999999998E-2</v>
      </c>
      <c r="T202" s="86">
        <v>-0.32910723718964596</v>
      </c>
      <c r="U202" s="86">
        <v>-4.8669022979538012E-2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0.02</v>
      </c>
      <c r="F203" s="77"/>
      <c r="G203" s="78">
        <v>1.8929999999999999E-3</v>
      </c>
      <c r="H203" s="78">
        <v>1.7129999999999999E-3</v>
      </c>
      <c r="I203" s="78">
        <v>2.3479999999999998E-3</v>
      </c>
      <c r="J203" s="78">
        <v>6.679E-3</v>
      </c>
      <c r="K203" s="78">
        <v>8.6600000000000002E-4</v>
      </c>
      <c r="L203" s="78">
        <v>1.6789999999999999E-3</v>
      </c>
      <c r="M203" s="78">
        <v>4.718E-3</v>
      </c>
      <c r="N203" s="78">
        <v>3.5469999999999998E-3</v>
      </c>
      <c r="O203" s="78">
        <v>2.6250000000000002E-3</v>
      </c>
      <c r="P203" s="78">
        <v>3.1879999999999999E-3</v>
      </c>
      <c r="Q203" s="136">
        <v>1.2700000000000001E-3</v>
      </c>
      <c r="R203" s="77"/>
      <c r="S203" s="85">
        <v>3.0525999999999998E-2</v>
      </c>
      <c r="T203" s="86">
        <v>-0.32910723718964596</v>
      </c>
      <c r="U203" s="86">
        <v>-4.8669022979538012E-2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50</v>
      </c>
      <c r="E204" s="90">
        <v>1</v>
      </c>
      <c r="F204" s="91"/>
      <c r="G204" s="92">
        <v>1.3614520000000001</v>
      </c>
      <c r="H204" s="92">
        <v>1.8326389999999999</v>
      </c>
      <c r="I204" s="92">
        <v>2.4658990000000003</v>
      </c>
      <c r="J204" s="92">
        <v>2.6038770000000002</v>
      </c>
      <c r="K204" s="92">
        <v>2.7767709999999997</v>
      </c>
      <c r="L204" s="92">
        <v>2.972483</v>
      </c>
      <c r="M204" s="92">
        <v>3.2529210000000002</v>
      </c>
      <c r="N204" s="92">
        <v>2.6960000000000002</v>
      </c>
      <c r="O204" s="92">
        <v>2.6509430000000003</v>
      </c>
      <c r="P204" s="92">
        <v>2.6576779999999998</v>
      </c>
      <c r="Q204" s="92">
        <v>2.2517970000000003</v>
      </c>
      <c r="R204" s="91"/>
      <c r="S204" s="93">
        <v>27.522460000000006</v>
      </c>
      <c r="T204" s="94">
        <v>0.6539672349814758</v>
      </c>
      <c r="U204" s="94">
        <v>6.491725185623487E-2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33</v>
      </c>
      <c r="E247" s="27">
        <v>0.66</v>
      </c>
      <c r="F247" s="28"/>
      <c r="G247" s="38">
        <v>0.37322999999999995</v>
      </c>
      <c r="H247" s="38">
        <v>0.85246599999999995</v>
      </c>
      <c r="I247" s="38">
        <v>0.73863699999999999</v>
      </c>
      <c r="J247" s="38">
        <v>0.76750099999999999</v>
      </c>
      <c r="K247" s="38">
        <v>1.04243</v>
      </c>
      <c r="L247" s="38">
        <v>1.1952539999999998</v>
      </c>
      <c r="M247" s="38">
        <v>1.5009549999999998</v>
      </c>
      <c r="N247" s="38">
        <v>1.7848129999999998</v>
      </c>
      <c r="O247" s="38">
        <v>1.7196579999999999</v>
      </c>
      <c r="P247" s="38">
        <v>1.708623</v>
      </c>
      <c r="Q247" s="38">
        <v>1.375726</v>
      </c>
      <c r="R247" s="28"/>
      <c r="S247" s="39">
        <v>13.059293</v>
      </c>
      <c r="T247" s="40">
        <v>2.6860005894488657</v>
      </c>
      <c r="U247" s="40">
        <v>0.17711643944525646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19</v>
      </c>
      <c r="E248" s="27">
        <v>0.38</v>
      </c>
      <c r="F248" s="28"/>
      <c r="G248" s="67">
        <v>0.114942</v>
      </c>
      <c r="H248" s="67">
        <v>0.15010399999999999</v>
      </c>
      <c r="I248" s="67">
        <v>0.215865</v>
      </c>
      <c r="J248" s="67">
        <v>0.25284299999999998</v>
      </c>
      <c r="K248" s="67">
        <v>0.18477299999999999</v>
      </c>
      <c r="L248" s="67">
        <v>0.21348500000000001</v>
      </c>
      <c r="M248" s="67">
        <v>0.180779</v>
      </c>
      <c r="N248" s="67">
        <v>0.19761999999999999</v>
      </c>
      <c r="O248" s="67">
        <v>0.13011400000000001</v>
      </c>
      <c r="P248" s="67">
        <v>0.11067200000000001</v>
      </c>
      <c r="Q248" s="67">
        <v>0.119437</v>
      </c>
      <c r="R248" s="28"/>
      <c r="S248" s="53">
        <v>1.8706340000000001</v>
      </c>
      <c r="T248" s="54">
        <v>3.910667989072758E-2</v>
      </c>
      <c r="U248" s="54">
        <v>4.8066880384338706E-3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2</v>
      </c>
      <c r="E254" s="27">
        <v>0.04</v>
      </c>
      <c r="F254" s="28"/>
      <c r="G254" s="67">
        <v>4.7788999999999998E-2</v>
      </c>
      <c r="H254" s="67">
        <v>0.38576300000000002</v>
      </c>
      <c r="I254" s="67">
        <v>0.172956</v>
      </c>
      <c r="J254" s="67">
        <v>0.148254</v>
      </c>
      <c r="K254" s="67">
        <v>0.36726799999999998</v>
      </c>
      <c r="L254" s="67">
        <v>0.33781800000000001</v>
      </c>
      <c r="M254" s="67">
        <v>0.50718200000000002</v>
      </c>
      <c r="N254" s="67">
        <v>0.64286600000000005</v>
      </c>
      <c r="O254" s="67">
        <v>0.63086299999999995</v>
      </c>
      <c r="P254" s="67">
        <v>0.53814799999999996</v>
      </c>
      <c r="Q254" s="67">
        <v>0.34842200000000001</v>
      </c>
      <c r="R254" s="28"/>
      <c r="S254" s="53">
        <v>4.1273289999999996</v>
      </c>
      <c r="T254" s="54">
        <v>6.2908409885120014</v>
      </c>
      <c r="U254" s="54">
        <v>0.28187950300190412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7</v>
      </c>
      <c r="E255" s="27">
        <v>0.14000000000000001</v>
      </c>
      <c r="F255" s="28"/>
      <c r="G255" s="67">
        <v>0.12720600000000001</v>
      </c>
      <c r="H255" s="67">
        <v>0.23210800000000001</v>
      </c>
      <c r="I255" s="67">
        <v>0.21362700000000001</v>
      </c>
      <c r="J255" s="67">
        <v>0.23270099999999999</v>
      </c>
      <c r="K255" s="67">
        <v>0.34776499999999999</v>
      </c>
      <c r="L255" s="67">
        <v>0.48283100000000001</v>
      </c>
      <c r="M255" s="67">
        <v>0.62792899999999996</v>
      </c>
      <c r="N255" s="67">
        <v>0.68045999999999995</v>
      </c>
      <c r="O255" s="67">
        <v>0.67407600000000001</v>
      </c>
      <c r="P255" s="67">
        <v>0.76255799999999996</v>
      </c>
      <c r="Q255" s="67">
        <v>0.63075599999999998</v>
      </c>
      <c r="R255" s="28"/>
      <c r="S255" s="53">
        <v>5.0120170000000002</v>
      </c>
      <c r="T255" s="54">
        <v>3.9585396915239839</v>
      </c>
      <c r="U255" s="54">
        <v>0.22157243505632529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1</v>
      </c>
      <c r="E258" s="27">
        <v>0.02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1.0000000000000001E-5</v>
      </c>
      <c r="M258" s="67">
        <v>5.6690000000000004E-3</v>
      </c>
      <c r="N258" s="67">
        <v>1.8575999999999999E-2</v>
      </c>
      <c r="O258" s="67">
        <v>5.4975000000000003E-2</v>
      </c>
      <c r="P258" s="67">
        <v>9.7484000000000001E-2</v>
      </c>
      <c r="Q258" s="67">
        <v>0.12427199999999999</v>
      </c>
      <c r="R258" s="28"/>
      <c r="S258" s="53">
        <v>0.30098599999999998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1</v>
      </c>
      <c r="E265" s="27">
        <v>0.02</v>
      </c>
      <c r="F265" s="28"/>
      <c r="G265" s="67">
        <v>3.3921E-2</v>
      </c>
      <c r="H265" s="67">
        <v>3.3834999999999997E-2</v>
      </c>
      <c r="I265" s="67">
        <v>3.2772999999999997E-2</v>
      </c>
      <c r="J265" s="67">
        <v>3.2501000000000002E-2</v>
      </c>
      <c r="K265" s="67">
        <v>3.1836000000000003E-2</v>
      </c>
      <c r="L265" s="67">
        <v>3.1494000000000001E-2</v>
      </c>
      <c r="M265" s="67">
        <v>3.1217999999999999E-2</v>
      </c>
      <c r="N265" s="67">
        <v>3.1018E-2</v>
      </c>
      <c r="O265" s="67">
        <v>3.0859999999999999E-2</v>
      </c>
      <c r="P265" s="67">
        <v>3.0453000000000001E-2</v>
      </c>
      <c r="Q265" s="141">
        <v>3.0186999999999999E-2</v>
      </c>
      <c r="R265" s="28"/>
      <c r="S265" s="53">
        <v>0.35009600000000002</v>
      </c>
      <c r="T265" s="54">
        <v>-0.11007930190737303</v>
      </c>
      <c r="U265" s="54">
        <v>-1.44721228137491E-2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3</v>
      </c>
      <c r="E267" s="27">
        <v>0.06</v>
      </c>
      <c r="F267" s="28"/>
      <c r="G267" s="67">
        <v>4.9371999999999999E-2</v>
      </c>
      <c r="H267" s="67">
        <v>5.0656E-2</v>
      </c>
      <c r="I267" s="67">
        <v>0.10341599999999999</v>
      </c>
      <c r="J267" s="67">
        <v>0.101202</v>
      </c>
      <c r="K267" s="67">
        <v>0.110788</v>
      </c>
      <c r="L267" s="67">
        <v>0.12961600000000001</v>
      </c>
      <c r="M267" s="67">
        <v>0.148178</v>
      </c>
      <c r="N267" s="67">
        <v>0.21427299999999999</v>
      </c>
      <c r="O267" s="67">
        <v>0.19877</v>
      </c>
      <c r="P267" s="67">
        <v>0.16930799999999999</v>
      </c>
      <c r="Q267" s="67">
        <v>0.122652</v>
      </c>
      <c r="R267" s="28"/>
      <c r="S267" s="53">
        <v>1.398231</v>
      </c>
      <c r="T267" s="54">
        <v>1.4842420805314753</v>
      </c>
      <c r="U267" s="54">
        <v>0.12046743610756794</v>
      </c>
    </row>
    <row r="268" spans="1:21" s="18" customFormat="1" collapsed="1" x14ac:dyDescent="0.3">
      <c r="A268" s="106"/>
      <c r="B268" s="16"/>
      <c r="C268" s="29" t="s">
        <v>158</v>
      </c>
      <c r="D268" s="30">
        <v>1</v>
      </c>
      <c r="E268" s="27">
        <v>0.02</v>
      </c>
      <c r="F268" s="28"/>
      <c r="G268" s="38">
        <v>0.17847199999999999</v>
      </c>
      <c r="H268" s="38">
        <v>0.19667299999999999</v>
      </c>
      <c r="I268" s="38">
        <v>0.19559499999999999</v>
      </c>
      <c r="J268" s="38">
        <v>0.20513799999999999</v>
      </c>
      <c r="K268" s="38">
        <v>0.19733200000000001</v>
      </c>
      <c r="L268" s="38">
        <v>0.20317099999999999</v>
      </c>
      <c r="M268" s="38">
        <v>0.196017</v>
      </c>
      <c r="N268" s="38">
        <v>3.8391000000000002E-2</v>
      </c>
      <c r="O268" s="38">
        <v>3.9877000000000003E-2</v>
      </c>
      <c r="P268" s="38">
        <v>4.2181999999999997E-2</v>
      </c>
      <c r="Q268" s="38">
        <v>4.24E-2</v>
      </c>
      <c r="R268" s="28"/>
      <c r="S268" s="39">
        <v>1.5352479999999999</v>
      </c>
      <c r="T268" s="40">
        <v>-0.76242771975435919</v>
      </c>
      <c r="U268" s="40">
        <v>-0.16444609977619018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1</v>
      </c>
      <c r="E269" s="27">
        <v>0.02</v>
      </c>
      <c r="F269" s="28"/>
      <c r="G269" s="67">
        <v>0.17847199999999999</v>
      </c>
      <c r="H269" s="67">
        <v>0.19667299999999999</v>
      </c>
      <c r="I269" s="67">
        <v>0.19559499999999999</v>
      </c>
      <c r="J269" s="67">
        <v>0.20513799999999999</v>
      </c>
      <c r="K269" s="67">
        <v>0.19733200000000001</v>
      </c>
      <c r="L269" s="67">
        <v>0.20317099999999999</v>
      </c>
      <c r="M269" s="67">
        <v>0.196017</v>
      </c>
      <c r="N269" s="67">
        <v>3.8391000000000002E-2</v>
      </c>
      <c r="O269" s="67">
        <v>3.9877000000000003E-2</v>
      </c>
      <c r="P269" s="67">
        <v>4.2181999999999997E-2</v>
      </c>
      <c r="Q269" s="67">
        <v>4.24E-2</v>
      </c>
      <c r="R269" s="28"/>
      <c r="S269" s="53">
        <v>1.5352479999999999</v>
      </c>
      <c r="T269" s="54">
        <v>-0.76242771975435919</v>
      </c>
      <c r="U269" s="54">
        <v>-0.16444609977619018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4</v>
      </c>
      <c r="E275" s="27">
        <v>0.08</v>
      </c>
      <c r="F275" s="28"/>
      <c r="G275" s="38">
        <v>0.60287299999999999</v>
      </c>
      <c r="H275" s="38">
        <v>0.58003899999999997</v>
      </c>
      <c r="I275" s="38">
        <v>0.59541299999999997</v>
      </c>
      <c r="J275" s="38">
        <v>0.69449899999999998</v>
      </c>
      <c r="K275" s="38">
        <v>0.64440600000000003</v>
      </c>
      <c r="L275" s="38">
        <v>0.61287199999999997</v>
      </c>
      <c r="M275" s="38">
        <v>0.61262399999999995</v>
      </c>
      <c r="N275" s="38">
        <v>0.11532199999999999</v>
      </c>
      <c r="O275" s="38">
        <v>0.124712</v>
      </c>
      <c r="P275" s="38">
        <v>0.140538</v>
      </c>
      <c r="Q275" s="38">
        <v>0.13872100000000001</v>
      </c>
      <c r="R275" s="28"/>
      <c r="S275" s="39">
        <v>4.8620190000000001</v>
      </c>
      <c r="T275" s="40">
        <v>-0.76990012821937626</v>
      </c>
      <c r="U275" s="40">
        <v>-0.16777732013007129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0</v>
      </c>
      <c r="E276" s="27">
        <v>0</v>
      </c>
      <c r="F276" s="28"/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28"/>
      <c r="S276" s="53">
        <v>0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4</v>
      </c>
      <c r="E277" s="27">
        <v>0.08</v>
      </c>
      <c r="F277" s="28"/>
      <c r="G277" s="67">
        <v>0.60287299999999999</v>
      </c>
      <c r="H277" s="67">
        <v>0.58003899999999997</v>
      </c>
      <c r="I277" s="67">
        <v>0.59541299999999997</v>
      </c>
      <c r="J277" s="67">
        <v>0.69449899999999998</v>
      </c>
      <c r="K277" s="67">
        <v>0.64440600000000003</v>
      </c>
      <c r="L277" s="67">
        <v>0.61287199999999997</v>
      </c>
      <c r="M277" s="67">
        <v>0.61262399999999995</v>
      </c>
      <c r="N277" s="67">
        <v>0.11532199999999999</v>
      </c>
      <c r="O277" s="67">
        <v>0.124712</v>
      </c>
      <c r="P277" s="67">
        <v>0.140538</v>
      </c>
      <c r="Q277" s="67">
        <v>0.13872100000000001</v>
      </c>
      <c r="R277" s="28"/>
      <c r="S277" s="53">
        <v>4.8620190000000001</v>
      </c>
      <c r="T277" s="54">
        <v>-0.76990012821937626</v>
      </c>
      <c r="U277" s="54">
        <v>-0.16777732013007129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5</v>
      </c>
      <c r="E281" s="27">
        <v>0.1</v>
      </c>
      <c r="F281" s="28"/>
      <c r="G281" s="38">
        <v>0.20687700000000001</v>
      </c>
      <c r="H281" s="38">
        <v>0.203461</v>
      </c>
      <c r="I281" s="38">
        <v>0.19326899999999997</v>
      </c>
      <c r="J281" s="38">
        <v>0.19170999999999999</v>
      </c>
      <c r="K281" s="38">
        <v>0.190496</v>
      </c>
      <c r="L281" s="38">
        <v>0.18855100000000002</v>
      </c>
      <c r="M281" s="38">
        <v>0.174038</v>
      </c>
      <c r="N281" s="38">
        <v>0.17376599999999998</v>
      </c>
      <c r="O281" s="38">
        <v>0.18523099999999998</v>
      </c>
      <c r="P281" s="38">
        <v>0.17974300000000001</v>
      </c>
      <c r="Q281" s="38">
        <v>0.179645</v>
      </c>
      <c r="R281" s="28"/>
      <c r="S281" s="39">
        <v>2.0667870000000002</v>
      </c>
      <c r="T281" s="40">
        <v>-0.13163377272485588</v>
      </c>
      <c r="U281" s="40">
        <v>-1.748799507499299E-2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0.02</v>
      </c>
      <c r="F283" s="28"/>
      <c r="G283" s="67">
        <v>2.3368E-2</v>
      </c>
      <c r="H283" s="67">
        <v>2.376E-2</v>
      </c>
      <c r="I283" s="67">
        <v>2.4469999999999999E-2</v>
      </c>
      <c r="J283" s="67">
        <v>2.3545E-2</v>
      </c>
      <c r="K283" s="67">
        <v>2.0517000000000001E-2</v>
      </c>
      <c r="L283" s="67">
        <v>1.9876999999999999E-2</v>
      </c>
      <c r="M283" s="67">
        <v>1.8869E-2</v>
      </c>
      <c r="N283" s="67">
        <v>1.7645999999999998E-2</v>
      </c>
      <c r="O283" s="67">
        <v>1.8242000000000001E-2</v>
      </c>
      <c r="P283" s="67">
        <v>1.7325E-2</v>
      </c>
      <c r="Q283" s="67">
        <v>1.6368000000000001E-2</v>
      </c>
      <c r="R283" s="28"/>
      <c r="S283" s="53">
        <v>0.22398699999999999</v>
      </c>
      <c r="T283" s="54">
        <v>-0.29955494693598084</v>
      </c>
      <c r="U283" s="54">
        <v>-4.3529105261714718E-2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2</v>
      </c>
      <c r="E284" s="27">
        <v>0.04</v>
      </c>
      <c r="F284" s="28"/>
      <c r="G284" s="67">
        <v>9.3506000000000006E-2</v>
      </c>
      <c r="H284" s="67">
        <v>9.2782000000000003E-2</v>
      </c>
      <c r="I284" s="67">
        <v>9.4077999999999995E-2</v>
      </c>
      <c r="J284" s="67">
        <v>9.4495999999999997E-2</v>
      </c>
      <c r="K284" s="67">
        <v>9.1733999999999996E-2</v>
      </c>
      <c r="L284" s="67">
        <v>9.0010000000000007E-2</v>
      </c>
      <c r="M284" s="67">
        <v>9.0791999999999998E-2</v>
      </c>
      <c r="N284" s="67">
        <v>9.0223999999999999E-2</v>
      </c>
      <c r="O284" s="67">
        <v>9.1964000000000004E-2</v>
      </c>
      <c r="P284" s="67">
        <v>8.7975999999999999E-2</v>
      </c>
      <c r="Q284" s="67">
        <v>8.7207000000000007E-2</v>
      </c>
      <c r="R284" s="28"/>
      <c r="S284" s="53">
        <v>1.004769</v>
      </c>
      <c r="T284" s="54">
        <v>-6.736466109126682E-2</v>
      </c>
      <c r="U284" s="54">
        <v>-8.6797369877217312E-3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0</v>
      </c>
      <c r="E285" s="27">
        <v>0</v>
      </c>
      <c r="F285" s="28"/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28"/>
      <c r="S285" s="53">
        <v>0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0.02</v>
      </c>
      <c r="F286" s="28"/>
      <c r="G286" s="67">
        <v>9.0003E-2</v>
      </c>
      <c r="H286" s="67">
        <v>8.6918999999999996E-2</v>
      </c>
      <c r="I286" s="67">
        <v>7.4720999999999996E-2</v>
      </c>
      <c r="J286" s="67">
        <v>7.3668999999999998E-2</v>
      </c>
      <c r="K286" s="67">
        <v>7.8244999999999995E-2</v>
      </c>
      <c r="L286" s="67">
        <v>7.8663999999999998E-2</v>
      </c>
      <c r="M286" s="67">
        <v>6.4377000000000004E-2</v>
      </c>
      <c r="N286" s="67">
        <v>6.5895999999999996E-2</v>
      </c>
      <c r="O286" s="67">
        <v>7.5024999999999994E-2</v>
      </c>
      <c r="P286" s="67">
        <v>7.2412000000000004E-2</v>
      </c>
      <c r="Q286" s="67">
        <v>7.4057999999999999E-2</v>
      </c>
      <c r="R286" s="28"/>
      <c r="S286" s="53">
        <v>0.83398899999999998</v>
      </c>
      <c r="T286" s="54">
        <v>-0.17716076130795644</v>
      </c>
      <c r="U286" s="54">
        <v>-2.4079649642823497E-2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1</v>
      </c>
      <c r="E287" s="27">
        <v>0.02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2.0300000000000001E-3</v>
      </c>
      <c r="Q287" s="67">
        <v>2.0119999999999999E-3</v>
      </c>
      <c r="R287" s="28"/>
      <c r="S287" s="53">
        <v>4.0420000000000005E-3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0</v>
      </c>
      <c r="E289" s="27">
        <v>0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0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6</v>
      </c>
      <c r="E290" s="27">
        <v>0.12</v>
      </c>
      <c r="F290" s="28"/>
      <c r="G290" s="38">
        <v>0</v>
      </c>
      <c r="H290" s="38">
        <v>0</v>
      </c>
      <c r="I290" s="38">
        <v>0.73995599999999995</v>
      </c>
      <c r="J290" s="38">
        <v>0.74333899999999997</v>
      </c>
      <c r="K290" s="38">
        <v>0.70090399999999997</v>
      </c>
      <c r="L290" s="38">
        <v>0.771949</v>
      </c>
      <c r="M290" s="38">
        <v>0.768621</v>
      </c>
      <c r="N290" s="38">
        <v>0.58286700000000002</v>
      </c>
      <c r="O290" s="38">
        <v>0.58029900000000001</v>
      </c>
      <c r="P290" s="38">
        <v>0.58529299999999995</v>
      </c>
      <c r="Q290" s="38">
        <v>0.51494300000000004</v>
      </c>
      <c r="R290" s="28"/>
      <c r="S290" s="39">
        <v>5.9881709999999995</v>
      </c>
      <c r="T290" s="40" t="s">
        <v>191</v>
      </c>
      <c r="U290" s="40" t="s">
        <v>191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6</v>
      </c>
      <c r="E291" s="27">
        <v>0.12</v>
      </c>
      <c r="F291" s="28"/>
      <c r="G291" s="67">
        <v>0</v>
      </c>
      <c r="H291" s="67">
        <v>0</v>
      </c>
      <c r="I291" s="67">
        <v>0.73995599999999995</v>
      </c>
      <c r="J291" s="67">
        <v>0.74333899999999997</v>
      </c>
      <c r="K291" s="67">
        <v>0.70090399999999997</v>
      </c>
      <c r="L291" s="67">
        <v>0.771949</v>
      </c>
      <c r="M291" s="67">
        <v>0.768621</v>
      </c>
      <c r="N291" s="67">
        <v>0.58286700000000002</v>
      </c>
      <c r="O291" s="67">
        <v>0.58029900000000001</v>
      </c>
      <c r="P291" s="67">
        <v>0.58529299999999995</v>
      </c>
      <c r="Q291" s="67">
        <v>0.51494300000000004</v>
      </c>
      <c r="R291" s="28"/>
      <c r="S291" s="53">
        <v>5.9881709999999995</v>
      </c>
      <c r="T291" s="54" t="s">
        <v>191</v>
      </c>
      <c r="U291" s="54" t="s">
        <v>191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0</v>
      </c>
      <c r="E293" s="27">
        <v>0</v>
      </c>
      <c r="F293" s="28"/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28"/>
      <c r="S293" s="39">
        <v>0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1</v>
      </c>
      <c r="E294" s="27">
        <v>0.02</v>
      </c>
      <c r="F294" s="28"/>
      <c r="G294" s="38">
        <v>0</v>
      </c>
      <c r="H294" s="38">
        <v>0</v>
      </c>
      <c r="I294" s="38">
        <v>3.029E-3</v>
      </c>
      <c r="J294" s="38">
        <v>1.6900000000000001E-3</v>
      </c>
      <c r="K294" s="38">
        <v>1.2030000000000001E-3</v>
      </c>
      <c r="L294" s="38">
        <v>6.8599999999999998E-4</v>
      </c>
      <c r="M294" s="38">
        <v>6.6600000000000003E-4</v>
      </c>
      <c r="N294" s="38">
        <v>8.4099999999999995E-4</v>
      </c>
      <c r="O294" s="38">
        <v>1.1659999999999999E-3</v>
      </c>
      <c r="P294" s="38">
        <v>1.299E-3</v>
      </c>
      <c r="Q294" s="38">
        <v>3.6200000000000002E-4</v>
      </c>
      <c r="R294" s="28"/>
      <c r="S294" s="39">
        <v>1.0942E-2</v>
      </c>
      <c r="T294" s="40" t="s">
        <v>191</v>
      </c>
      <c r="U294" s="40" t="s">
        <v>191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1</v>
      </c>
      <c r="E296" s="27">
        <v>0.02</v>
      </c>
      <c r="F296" s="28"/>
      <c r="G296" s="59">
        <v>0</v>
      </c>
      <c r="H296" s="59">
        <v>0</v>
      </c>
      <c r="I296" s="59">
        <v>3.029E-3</v>
      </c>
      <c r="J296" s="59">
        <v>1.6900000000000001E-3</v>
      </c>
      <c r="K296" s="59">
        <v>1.2030000000000001E-3</v>
      </c>
      <c r="L296" s="59">
        <v>6.8599999999999998E-4</v>
      </c>
      <c r="M296" s="59">
        <v>6.6600000000000003E-4</v>
      </c>
      <c r="N296" s="59">
        <v>8.4099999999999995E-4</v>
      </c>
      <c r="O296" s="59">
        <v>1.1659999999999999E-3</v>
      </c>
      <c r="P296" s="59">
        <v>1.299E-3</v>
      </c>
      <c r="Q296" s="59">
        <v>3.6200000000000002E-4</v>
      </c>
      <c r="R296" s="28"/>
      <c r="S296" s="53">
        <v>1.0942E-2</v>
      </c>
      <c r="T296" s="54" t="s">
        <v>191</v>
      </c>
      <c r="U296" s="54" t="s">
        <v>191</v>
      </c>
    </row>
    <row r="297" spans="1:21" s="18" customFormat="1" collapsed="1" x14ac:dyDescent="0.3">
      <c r="A297" s="106"/>
      <c r="B297" s="16"/>
      <c r="C297" s="26" t="s">
        <v>373</v>
      </c>
      <c r="D297" s="142">
        <v>100</v>
      </c>
      <c r="E297" s="41">
        <v>2.0000000000000009</v>
      </c>
      <c r="F297" s="42"/>
      <c r="G297" s="43">
        <v>1.3614519999999999</v>
      </c>
      <c r="H297" s="43">
        <v>1.8326389999999999</v>
      </c>
      <c r="I297" s="43">
        <v>2.4658989999999998</v>
      </c>
      <c r="J297" s="43">
        <v>2.6038769999999998</v>
      </c>
      <c r="K297" s="43">
        <v>2.7767710000000001</v>
      </c>
      <c r="L297" s="43">
        <v>2.9724829999999995</v>
      </c>
      <c r="M297" s="43">
        <v>3.2529209999999997</v>
      </c>
      <c r="N297" s="43">
        <v>2.6959999999999997</v>
      </c>
      <c r="O297" s="43">
        <v>2.6509429999999998</v>
      </c>
      <c r="P297" s="43">
        <v>2.6576779999999998</v>
      </c>
      <c r="Q297" s="43">
        <v>2.2517969999999998</v>
      </c>
      <c r="R297" s="42"/>
      <c r="S297" s="44">
        <v>27.522459999999995</v>
      </c>
      <c r="T297" s="45">
        <v>0.65396723498147558</v>
      </c>
      <c r="U297" s="45">
        <v>6.491725185623487E-2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4934" priority="235" operator="equal">
      <formula>0</formula>
    </cfRule>
  </conditionalFormatting>
  <conditionalFormatting sqref="R50 C50 C83:F83 F50 E54:F54 C54 R54 E52:F52 C52 R52">
    <cfRule type="cellIs" dxfId="4933" priority="234" operator="equal">
      <formula>0</formula>
    </cfRule>
  </conditionalFormatting>
  <conditionalFormatting sqref="S16:S19 S21">
    <cfRule type="cellIs" dxfId="4932" priority="233" operator="equal">
      <formula>0</formula>
    </cfRule>
  </conditionalFormatting>
  <conditionalFormatting sqref="G54:Q54 G50:Q52">
    <cfRule type="cellIs" dxfId="4931" priority="232" operator="equal">
      <formula>0</formula>
    </cfRule>
  </conditionalFormatting>
  <conditionalFormatting sqref="T96:U96 C96:R96">
    <cfRule type="cellIs" dxfId="4930" priority="231" operator="equal">
      <formula>0</formula>
    </cfRule>
  </conditionalFormatting>
  <conditionalFormatting sqref="S96">
    <cfRule type="cellIs" dxfId="4929" priority="230" operator="equal">
      <formula>0</formula>
    </cfRule>
  </conditionalFormatting>
  <conditionalFormatting sqref="N54:O54 N50:O52">
    <cfRule type="cellIs" dxfId="4928" priority="228" operator="equal">
      <formula>0</formula>
    </cfRule>
  </conditionalFormatting>
  <conditionalFormatting sqref="N325:O337 N55:O55 N16:O19 N21:O21">
    <cfRule type="cellIs" dxfId="4927" priority="229" operator="equal">
      <formula>0</formula>
    </cfRule>
  </conditionalFormatting>
  <conditionalFormatting sqref="N20:O20">
    <cfRule type="cellIs" dxfId="4926" priority="225" operator="equal">
      <formula>0</formula>
    </cfRule>
  </conditionalFormatting>
  <conditionalFormatting sqref="P20:R20 T20:U20 C20:F20 H20:M20">
    <cfRule type="cellIs" dxfId="4925" priority="227" operator="equal">
      <formula>0</formula>
    </cfRule>
  </conditionalFormatting>
  <conditionalFormatting sqref="S20">
    <cfRule type="cellIs" dxfId="4924" priority="226" operator="equal">
      <formula>0</formula>
    </cfRule>
  </conditionalFormatting>
  <conditionalFormatting sqref="C269:U269">
    <cfRule type="cellIs" dxfId="4923" priority="224" operator="equal">
      <formula>0</formula>
    </cfRule>
  </conditionalFormatting>
  <conditionalFormatting sqref="C282:F282 H282:U282">
    <cfRule type="cellIs" dxfId="4922" priority="223" operator="equal">
      <formula>0</formula>
    </cfRule>
  </conditionalFormatting>
  <conditionalFormatting sqref="C276:F276 H276:U276">
    <cfRule type="cellIs" dxfId="4921" priority="222" operator="equal">
      <formula>0</formula>
    </cfRule>
  </conditionalFormatting>
  <conditionalFormatting sqref="C248 H248:U248 E248:F248">
    <cfRule type="cellIs" dxfId="4920" priority="221" operator="equal">
      <formula>0</formula>
    </cfRule>
  </conditionalFormatting>
  <conditionalFormatting sqref="G248:Q248">
    <cfRule type="cellIs" dxfId="4919" priority="220" operator="equal">
      <formula>0</formula>
    </cfRule>
  </conditionalFormatting>
  <conditionalFormatting sqref="G276:Q280">
    <cfRule type="cellIs" dxfId="4918" priority="219" operator="equal">
      <formula>0</formula>
    </cfRule>
  </conditionalFormatting>
  <conditionalFormatting sqref="G282:Q289">
    <cfRule type="cellIs" dxfId="4917" priority="218" operator="equal">
      <formula>0</formula>
    </cfRule>
  </conditionalFormatting>
  <conditionalFormatting sqref="G83:Q83">
    <cfRule type="cellIs" dxfId="4916" priority="215" operator="equal">
      <formula>0</formula>
    </cfRule>
  </conditionalFormatting>
  <conditionalFormatting sqref="D248">
    <cfRule type="cellIs" dxfId="4915" priority="212" operator="equal">
      <formula>0</formula>
    </cfRule>
  </conditionalFormatting>
  <conditionalFormatting sqref="T97:U97 C97:R97">
    <cfRule type="cellIs" dxfId="4914" priority="217" operator="equal">
      <formula>0</formula>
    </cfRule>
  </conditionalFormatting>
  <conditionalFormatting sqref="S97">
    <cfRule type="cellIs" dxfId="4913" priority="216" operator="equal">
      <formula>0</formula>
    </cfRule>
  </conditionalFormatting>
  <conditionalFormatting sqref="D7:D9">
    <cfRule type="cellIs" dxfId="4912" priority="214" operator="equal">
      <formula>0</formula>
    </cfRule>
  </conditionalFormatting>
  <conditionalFormatting sqref="D54 D52">
    <cfRule type="cellIs" dxfId="4911" priority="213" operator="equal">
      <formula>0</formula>
    </cfRule>
  </conditionalFormatting>
  <conditionalFormatting sqref="T103:U103 P103:R103 C103:F103 H103:M103 T147:U147 C147:R147">
    <cfRule type="cellIs" dxfId="4910" priority="211" operator="equal">
      <formula>0</formula>
    </cfRule>
  </conditionalFormatting>
  <conditionalFormatting sqref="S103 S147">
    <cfRule type="cellIs" dxfId="4909" priority="210" operator="equal">
      <formula>0</formula>
    </cfRule>
  </conditionalFormatting>
  <conditionalFormatting sqref="N103:O103 N147:O147">
    <cfRule type="cellIs" dxfId="4908" priority="209" operator="equal">
      <formula>0</formula>
    </cfRule>
  </conditionalFormatting>
  <conditionalFormatting sqref="S151:S154">
    <cfRule type="cellIs" dxfId="4907" priority="201" operator="equal">
      <formula>0</formula>
    </cfRule>
  </conditionalFormatting>
  <conditionalFormatting sqref="G103:Q103">
    <cfRule type="cellIs" dxfId="4906" priority="208" operator="equal">
      <formula>0</formula>
    </cfRule>
  </conditionalFormatting>
  <conditionalFormatting sqref="N148:O149 N104:O104">
    <cfRule type="cellIs" dxfId="4905" priority="205" operator="equal">
      <formula>0</formula>
    </cfRule>
  </conditionalFormatting>
  <conditionalFormatting sqref="C150 T150:U150 R150 E150:F150">
    <cfRule type="cellIs" dxfId="4904" priority="204" operator="equal">
      <formula>0</formula>
    </cfRule>
  </conditionalFormatting>
  <conditionalFormatting sqref="S150">
    <cfRule type="cellIs" dxfId="4903" priority="203" operator="equal">
      <formula>0</formula>
    </cfRule>
  </conditionalFormatting>
  <conditionalFormatting sqref="T151:U154 C151 R151 C152:R152 E151:F151 C153:C154 E153:R154">
    <cfRule type="cellIs" dxfId="4902" priority="202" operator="equal">
      <formula>0</formula>
    </cfRule>
  </conditionalFormatting>
  <conditionalFormatting sqref="N152:O154">
    <cfRule type="cellIs" dxfId="4901" priority="200" operator="equal">
      <formula>0</formula>
    </cfRule>
  </conditionalFormatting>
  <conditionalFormatting sqref="T148:U149 T104:U104 C104:R104 C148:R149">
    <cfRule type="cellIs" dxfId="4900" priority="207" operator="equal">
      <formula>0</formula>
    </cfRule>
  </conditionalFormatting>
  <conditionalFormatting sqref="S148:S149 S104">
    <cfRule type="cellIs" dxfId="4899" priority="206" operator="equal">
      <formula>0</formula>
    </cfRule>
  </conditionalFormatting>
  <conditionalFormatting sqref="S146">
    <cfRule type="cellIs" dxfId="4898" priority="177" operator="equal">
      <formula>0</formula>
    </cfRule>
  </conditionalFormatting>
  <conditionalFormatting sqref="T105:U105 C105:R105">
    <cfRule type="cellIs" dxfId="4897" priority="196" operator="equal">
      <formula>0</formula>
    </cfRule>
  </conditionalFormatting>
  <conditionalFormatting sqref="S105">
    <cfRule type="cellIs" dxfId="4896" priority="195" operator="equal">
      <formula>0</formula>
    </cfRule>
  </conditionalFormatting>
  <conditionalFormatting sqref="N105:O105">
    <cfRule type="cellIs" dxfId="4895" priority="194" operator="equal">
      <formula>0</formula>
    </cfRule>
  </conditionalFormatting>
  <conditionalFormatting sqref="T108:U109 T111:U112 C108:C109 C111:C112 E108:R109 E111:R112">
    <cfRule type="cellIs" dxfId="4894" priority="199" operator="equal">
      <formula>0</formula>
    </cfRule>
  </conditionalFormatting>
  <conditionalFormatting sqref="S108:S109 S111:S112">
    <cfRule type="cellIs" dxfId="4893" priority="198" operator="equal">
      <formula>0</formula>
    </cfRule>
  </conditionalFormatting>
  <conditionalFormatting sqref="N108:O109 N111:O112">
    <cfRule type="cellIs" dxfId="4892" priority="197" operator="equal">
      <formula>0</formula>
    </cfRule>
  </conditionalFormatting>
  <conditionalFormatting sqref="T106:U106 C106:R106">
    <cfRule type="cellIs" dxfId="4891" priority="193" operator="equal">
      <formula>0</formula>
    </cfRule>
  </conditionalFormatting>
  <conditionalFormatting sqref="S106">
    <cfRule type="cellIs" dxfId="4890" priority="192" operator="equal">
      <formula>0</formula>
    </cfRule>
  </conditionalFormatting>
  <conditionalFormatting sqref="N106:O106">
    <cfRule type="cellIs" dxfId="4889" priority="191" operator="equal">
      <formula>0</formula>
    </cfRule>
  </conditionalFormatting>
  <conditionalFormatting sqref="T114:U114 C114:R114">
    <cfRule type="cellIs" dxfId="4888" priority="184" operator="equal">
      <formula>0</formula>
    </cfRule>
  </conditionalFormatting>
  <conditionalFormatting sqref="S114">
    <cfRule type="cellIs" dxfId="4887" priority="183" operator="equal">
      <formula>0</formula>
    </cfRule>
  </conditionalFormatting>
  <conditionalFormatting sqref="N114:O114">
    <cfRule type="cellIs" dxfId="4886" priority="182" operator="equal">
      <formula>0</formula>
    </cfRule>
  </conditionalFormatting>
  <conditionalFormatting sqref="T115:U115 C115:R115">
    <cfRule type="cellIs" dxfId="4885" priority="181" operator="equal">
      <formula>0</formula>
    </cfRule>
  </conditionalFormatting>
  <conditionalFormatting sqref="S115">
    <cfRule type="cellIs" dxfId="4884" priority="180" operator="equal">
      <formula>0</formula>
    </cfRule>
  </conditionalFormatting>
  <conditionalFormatting sqref="N115:O115">
    <cfRule type="cellIs" dxfId="4883" priority="179" operator="equal">
      <formula>0</formula>
    </cfRule>
  </conditionalFormatting>
  <conditionalFormatting sqref="T113:U113 C113:R113">
    <cfRule type="cellIs" dxfId="4882" priority="190" operator="equal">
      <formula>0</formula>
    </cfRule>
  </conditionalFormatting>
  <conditionalFormatting sqref="S113">
    <cfRule type="cellIs" dxfId="4881" priority="189" operator="equal">
      <formula>0</formula>
    </cfRule>
  </conditionalFormatting>
  <conditionalFormatting sqref="N113:O113">
    <cfRule type="cellIs" dxfId="4880" priority="188" operator="equal">
      <formula>0</formula>
    </cfRule>
  </conditionalFormatting>
  <conditionalFormatting sqref="E138:F138 T138:U138 R138">
    <cfRule type="cellIs" dxfId="4879" priority="169" operator="equal">
      <formula>0</formula>
    </cfRule>
  </conditionalFormatting>
  <conditionalFormatting sqref="S138">
    <cfRule type="cellIs" dxfId="4878" priority="168" operator="equal">
      <formula>0</formula>
    </cfRule>
  </conditionalFormatting>
  <conditionalFormatting sqref="C138 C141 C143:C154">
    <cfRule type="cellIs" dxfId="4877" priority="161" operator="equal">
      <formula>0</formula>
    </cfRule>
  </conditionalFormatting>
  <conditionalFormatting sqref="T116:U118 C116:R116 T120:U121 R117:R118 C117:F118 C120:R121">
    <cfRule type="cellIs" dxfId="4876" priority="187" operator="equal">
      <formula>0</formula>
    </cfRule>
  </conditionalFormatting>
  <conditionalFormatting sqref="S116:S118 S120:S121">
    <cfRule type="cellIs" dxfId="4875" priority="186" operator="equal">
      <formula>0</formula>
    </cfRule>
  </conditionalFormatting>
  <conditionalFormatting sqref="N116:O116 N120:O121">
    <cfRule type="cellIs" dxfId="4874" priority="185" operator="equal">
      <formula>0</formula>
    </cfRule>
  </conditionalFormatting>
  <conditionalFormatting sqref="T146:U146 C146:R146">
    <cfRule type="cellIs" dxfId="4873" priority="178" operator="equal">
      <formula>0</formula>
    </cfRule>
  </conditionalFormatting>
  <conditionalFormatting sqref="N122:O122">
    <cfRule type="cellIs" dxfId="4872" priority="173" operator="equal">
      <formula>0</formula>
    </cfRule>
  </conditionalFormatting>
  <conditionalFormatting sqref="N146:O146">
    <cfRule type="cellIs" dxfId="4871" priority="176" operator="equal">
      <formula>0</formula>
    </cfRule>
  </conditionalFormatting>
  <conditionalFormatting sqref="N143:O149 N152:O154">
    <cfRule type="cellIs" dxfId="4870" priority="165" operator="equal">
      <formula>0</formula>
    </cfRule>
  </conditionalFormatting>
  <conditionalFormatting sqref="T107:U107 C107:R107">
    <cfRule type="cellIs" dxfId="4869" priority="164" operator="equal">
      <formula>0</formula>
    </cfRule>
  </conditionalFormatting>
  <conditionalFormatting sqref="E141:F141 T141:U141 T143:U154 R141 E150:F151 R150:R151 D146:R149 E143:R145 E153:R154 D152:R152">
    <cfRule type="cellIs" dxfId="4868" priority="167" operator="equal">
      <formula>0</formula>
    </cfRule>
  </conditionalFormatting>
  <conditionalFormatting sqref="T122:U122 C122:R122">
    <cfRule type="cellIs" dxfId="4867" priority="175" operator="equal">
      <formula>0</formula>
    </cfRule>
  </conditionalFormatting>
  <conditionalFormatting sqref="S122">
    <cfRule type="cellIs" dxfId="4866" priority="174" operator="equal">
      <formula>0</formula>
    </cfRule>
  </conditionalFormatting>
  <conditionalFormatting sqref="T123:U123 T155:U155 C155:R155 C137:R137 T137:U137 C123:R123">
    <cfRule type="cellIs" dxfId="4865" priority="172" operator="equal">
      <formula>0</formula>
    </cfRule>
  </conditionalFormatting>
  <conditionalFormatting sqref="S123 S155 S137">
    <cfRule type="cellIs" dxfId="4864" priority="171" operator="equal">
      <formula>0</formula>
    </cfRule>
  </conditionalFormatting>
  <conditionalFormatting sqref="N123:O123 N155:O155 N137:O137">
    <cfRule type="cellIs" dxfId="4863" priority="170" operator="equal">
      <formula>0</formula>
    </cfRule>
  </conditionalFormatting>
  <conditionalFormatting sqref="S107">
    <cfRule type="cellIs" dxfId="4862" priority="163" operator="equal">
      <formula>0</formula>
    </cfRule>
  </conditionalFormatting>
  <conditionalFormatting sqref="S141 S143:S154">
    <cfRule type="cellIs" dxfId="4861" priority="166" operator="equal">
      <formula>0</formula>
    </cfRule>
  </conditionalFormatting>
  <conditionalFormatting sqref="S152">
    <cfRule type="cellIs" dxfId="4860" priority="139" operator="equal">
      <formula>0</formula>
    </cfRule>
  </conditionalFormatting>
  <conditionalFormatting sqref="N107:O107">
    <cfRule type="cellIs" dxfId="4859" priority="162" operator="equal">
      <formula>0</formula>
    </cfRule>
  </conditionalFormatting>
  <conditionalFormatting sqref="C124">
    <cfRule type="cellIs" dxfId="4858" priority="158" operator="equal">
      <formula>0</formula>
    </cfRule>
  </conditionalFormatting>
  <conditionalFormatting sqref="E124:F124 T124:U124 R124">
    <cfRule type="cellIs" dxfId="4857" priority="160" operator="equal">
      <formula>0</formula>
    </cfRule>
  </conditionalFormatting>
  <conditionalFormatting sqref="E125:F125 T125:U125 T136:U136 E136:F136 T127:U134 E127:F134 R125 R127:R134 R136">
    <cfRule type="cellIs" dxfId="4856" priority="157" operator="equal">
      <formula>0</formula>
    </cfRule>
  </conditionalFormatting>
  <conditionalFormatting sqref="S124">
    <cfRule type="cellIs" dxfId="4855" priority="159" operator="equal">
      <formula>0</formula>
    </cfRule>
  </conditionalFormatting>
  <conditionalFormatting sqref="E139:F140 T139:U140 R139:R140">
    <cfRule type="cellIs" dxfId="4854" priority="146" operator="equal">
      <formula>0</formula>
    </cfRule>
  </conditionalFormatting>
  <conditionalFormatting sqref="S125 S136 S127:S134">
    <cfRule type="cellIs" dxfId="4853" priority="156" operator="equal">
      <formula>0</formula>
    </cfRule>
  </conditionalFormatting>
  <conditionalFormatting sqref="S139:S140">
    <cfRule type="cellIs" dxfId="4852" priority="145" operator="equal">
      <formula>0</formula>
    </cfRule>
  </conditionalFormatting>
  <conditionalFormatting sqref="S135">
    <cfRule type="cellIs" dxfId="4851" priority="153" operator="equal">
      <formula>0</formula>
    </cfRule>
  </conditionalFormatting>
  <conditionalFormatting sqref="C125 C136 C127:C134">
    <cfRule type="cellIs" dxfId="4850" priority="155" operator="equal">
      <formula>0</formula>
    </cfRule>
  </conditionalFormatting>
  <conditionalFormatting sqref="S164">
    <cfRule type="cellIs" dxfId="4849" priority="142" operator="equal">
      <formula>0</formula>
    </cfRule>
  </conditionalFormatting>
  <conditionalFormatting sqref="C135">
    <cfRule type="cellIs" dxfId="4848" priority="152" operator="equal">
      <formula>0</formula>
    </cfRule>
  </conditionalFormatting>
  <conditionalFormatting sqref="D126:R126">
    <cfRule type="cellIs" dxfId="4847" priority="151" operator="equal">
      <formula>0</formula>
    </cfRule>
  </conditionalFormatting>
  <conditionalFormatting sqref="S126">
    <cfRule type="cellIs" dxfId="4846" priority="147" operator="equal">
      <formula>0</formula>
    </cfRule>
  </conditionalFormatting>
  <conditionalFormatting sqref="T135:U135 E135:F135 R135">
    <cfRule type="cellIs" dxfId="4845" priority="154" operator="equal">
      <formula>0</formula>
    </cfRule>
  </conditionalFormatting>
  <conditionalFormatting sqref="N126:O126">
    <cfRule type="cellIs" dxfId="4844" priority="150" operator="equal">
      <formula>0</formula>
    </cfRule>
  </conditionalFormatting>
  <conditionalFormatting sqref="C126">
    <cfRule type="cellIs" dxfId="4843" priority="149" operator="equal">
      <formula>0</formula>
    </cfRule>
  </conditionalFormatting>
  <conditionalFormatting sqref="T126:U126">
    <cfRule type="cellIs" dxfId="4842" priority="148" operator="equal">
      <formula>0</formula>
    </cfRule>
  </conditionalFormatting>
  <conditionalFormatting sqref="N192:O192">
    <cfRule type="cellIs" dxfId="4841" priority="135" operator="equal">
      <formula>0</formula>
    </cfRule>
  </conditionalFormatting>
  <conditionalFormatting sqref="T152:U152 C152:R152">
    <cfRule type="cellIs" dxfId="4840" priority="140" operator="equal">
      <formula>0</formula>
    </cfRule>
  </conditionalFormatting>
  <conditionalFormatting sqref="C139:C140">
    <cfRule type="cellIs" dxfId="4839" priority="144" operator="equal">
      <formula>0</formula>
    </cfRule>
  </conditionalFormatting>
  <conditionalFormatting sqref="T164:U164 C164:R164">
    <cfRule type="cellIs" dxfId="4838" priority="143" operator="equal">
      <formula>0</formula>
    </cfRule>
  </conditionalFormatting>
  <conditionalFormatting sqref="N181:O181">
    <cfRule type="cellIs" dxfId="4837" priority="115" operator="equal">
      <formula>0</formula>
    </cfRule>
  </conditionalFormatting>
  <conditionalFormatting sqref="N164:O164">
    <cfRule type="cellIs" dxfId="4836" priority="141" operator="equal">
      <formula>0</formula>
    </cfRule>
  </conditionalFormatting>
  <conditionalFormatting sqref="S186">
    <cfRule type="cellIs" dxfId="4835" priority="120" operator="equal">
      <formula>0</formula>
    </cfRule>
  </conditionalFormatting>
  <conditionalFormatting sqref="N186:O186">
    <cfRule type="cellIs" dxfId="4834" priority="119" operator="equal">
      <formula>0</formula>
    </cfRule>
  </conditionalFormatting>
  <conditionalFormatting sqref="N152:O152">
    <cfRule type="cellIs" dxfId="4833" priority="138" operator="equal">
      <formula>0</formula>
    </cfRule>
  </conditionalFormatting>
  <conditionalFormatting sqref="C192">
    <cfRule type="cellIs" dxfId="4832" priority="134" operator="equal">
      <formula>0</formula>
    </cfRule>
  </conditionalFormatting>
  <conditionalFormatting sqref="E192:R192 T192:U192">
    <cfRule type="cellIs" dxfId="4831" priority="137" operator="equal">
      <formula>0</formula>
    </cfRule>
  </conditionalFormatting>
  <conditionalFormatting sqref="E189:R189 T189:U189 T192:U193 E192:R193">
    <cfRule type="cellIs" dxfId="4830" priority="133" operator="equal">
      <formula>0</formula>
    </cfRule>
  </conditionalFormatting>
  <conditionalFormatting sqref="S192">
    <cfRule type="cellIs" dxfId="4829" priority="136" operator="equal">
      <formula>0</formula>
    </cfRule>
  </conditionalFormatting>
  <conditionalFormatting sqref="S188">
    <cfRule type="cellIs" dxfId="4828" priority="128" operator="equal">
      <formula>0</formula>
    </cfRule>
  </conditionalFormatting>
  <conditionalFormatting sqref="S189 S192:S193">
    <cfRule type="cellIs" dxfId="4827" priority="132" operator="equal">
      <formula>0</formula>
    </cfRule>
  </conditionalFormatting>
  <conditionalFormatting sqref="N189:O189 N192:O193">
    <cfRule type="cellIs" dxfId="4826" priority="131" operator="equal">
      <formula>0</formula>
    </cfRule>
  </conditionalFormatting>
  <conditionalFormatting sqref="C189 C192:C193">
    <cfRule type="cellIs" dxfId="4825" priority="130" operator="equal">
      <formula>0</formula>
    </cfRule>
  </conditionalFormatting>
  <conditionalFormatting sqref="T188:U188 E188:R188">
    <cfRule type="cellIs" dxfId="4824" priority="129" operator="equal">
      <formula>0</formula>
    </cfRule>
  </conditionalFormatting>
  <conditionalFormatting sqref="T156:U156 C156:R156">
    <cfRule type="cellIs" dxfId="4823" priority="111" operator="equal">
      <formula>0</formula>
    </cfRule>
  </conditionalFormatting>
  <conditionalFormatting sqref="N188:O188">
    <cfRule type="cellIs" dxfId="4822" priority="127" operator="equal">
      <formula>0</formula>
    </cfRule>
  </conditionalFormatting>
  <conditionalFormatting sqref="C188">
    <cfRule type="cellIs" dxfId="4821" priority="126" operator="equal">
      <formula>0</formula>
    </cfRule>
  </conditionalFormatting>
  <conditionalFormatting sqref="E187:R187 T187:U187">
    <cfRule type="cellIs" dxfId="4820" priority="125" operator="equal">
      <formula>0</formula>
    </cfRule>
  </conditionalFormatting>
  <conditionalFormatting sqref="S187">
    <cfRule type="cellIs" dxfId="4819" priority="124" operator="equal">
      <formula>0</formula>
    </cfRule>
  </conditionalFormatting>
  <conditionalFormatting sqref="N187:O187">
    <cfRule type="cellIs" dxfId="4818" priority="123" operator="equal">
      <formula>0</formula>
    </cfRule>
  </conditionalFormatting>
  <conditionalFormatting sqref="C187">
    <cfRule type="cellIs" dxfId="4817" priority="122" operator="equal">
      <formula>0</formula>
    </cfRule>
  </conditionalFormatting>
  <conditionalFormatting sqref="T186:U186 E186:R186">
    <cfRule type="cellIs" dxfId="4816" priority="121" operator="equal">
      <formula>0</formula>
    </cfRule>
  </conditionalFormatting>
  <conditionalFormatting sqref="S181">
    <cfRule type="cellIs" dxfId="4815" priority="116" operator="equal">
      <formula>0</formula>
    </cfRule>
  </conditionalFormatting>
  <conditionalFormatting sqref="C186">
    <cfRule type="cellIs" dxfId="4814" priority="118" operator="equal">
      <formula>0</formula>
    </cfRule>
  </conditionalFormatting>
  <conditionalFormatting sqref="T181:U181 C181:R181">
    <cfRule type="cellIs" dxfId="4813" priority="117" operator="equal">
      <formula>0</formula>
    </cfRule>
  </conditionalFormatting>
  <conditionalFormatting sqref="T163:U163 C163:R163">
    <cfRule type="cellIs" dxfId="4812" priority="114" operator="equal">
      <formula>0</formula>
    </cfRule>
  </conditionalFormatting>
  <conditionalFormatting sqref="S163">
    <cfRule type="cellIs" dxfId="4811" priority="113" operator="equal">
      <formula>0</formula>
    </cfRule>
  </conditionalFormatting>
  <conditionalFormatting sqref="N163:O163">
    <cfRule type="cellIs" dxfId="4810" priority="112" operator="equal">
      <formula>0</formula>
    </cfRule>
  </conditionalFormatting>
  <conditionalFormatting sqref="S156">
    <cfRule type="cellIs" dxfId="4809" priority="110" operator="equal">
      <formula>0</formula>
    </cfRule>
  </conditionalFormatting>
  <conditionalFormatting sqref="N156:O156">
    <cfRule type="cellIs" dxfId="4808" priority="109" operator="equal">
      <formula>0</formula>
    </cfRule>
  </conditionalFormatting>
  <conditionalFormatting sqref="C157">
    <cfRule type="cellIs" dxfId="4807" priority="105" operator="equal">
      <formula>0</formula>
    </cfRule>
  </conditionalFormatting>
  <conditionalFormatting sqref="E157:R157 T157:U157">
    <cfRule type="cellIs" dxfId="4806" priority="108" operator="equal">
      <formula>0</formula>
    </cfRule>
  </conditionalFormatting>
  <conditionalFormatting sqref="S157">
    <cfRule type="cellIs" dxfId="4805" priority="107" operator="equal">
      <formula>0</formula>
    </cfRule>
  </conditionalFormatting>
  <conditionalFormatting sqref="N157:O157">
    <cfRule type="cellIs" dxfId="4804" priority="106" operator="equal">
      <formula>0</formula>
    </cfRule>
  </conditionalFormatting>
  <conditionalFormatting sqref="E158:R162 T158:U162">
    <cfRule type="cellIs" dxfId="4803" priority="104" operator="equal">
      <formula>0</formula>
    </cfRule>
  </conditionalFormatting>
  <conditionalFormatting sqref="S158:S162">
    <cfRule type="cellIs" dxfId="4802" priority="103" operator="equal">
      <formula>0</formula>
    </cfRule>
  </conditionalFormatting>
  <conditionalFormatting sqref="N158:O162">
    <cfRule type="cellIs" dxfId="4801" priority="102" operator="equal">
      <formula>0</formula>
    </cfRule>
  </conditionalFormatting>
  <conditionalFormatting sqref="C158:C162">
    <cfRule type="cellIs" dxfId="4800" priority="101" operator="equal">
      <formula>0</formula>
    </cfRule>
  </conditionalFormatting>
  <conditionalFormatting sqref="T110:U110 C110:R110">
    <cfRule type="cellIs" dxfId="4799" priority="100" operator="equal">
      <formula>0</formula>
    </cfRule>
  </conditionalFormatting>
  <conditionalFormatting sqref="S110">
    <cfRule type="cellIs" dxfId="4798" priority="99" operator="equal">
      <formula>0</formula>
    </cfRule>
  </conditionalFormatting>
  <conditionalFormatting sqref="N110:O110">
    <cfRule type="cellIs" dxfId="4797" priority="98" operator="equal">
      <formula>0</formula>
    </cfRule>
  </conditionalFormatting>
  <conditionalFormatting sqref="T119:U119 C119:R119">
    <cfRule type="cellIs" dxfId="4796" priority="97" operator="equal">
      <formula>0</formula>
    </cfRule>
  </conditionalFormatting>
  <conditionalFormatting sqref="S119">
    <cfRule type="cellIs" dxfId="4795" priority="96" operator="equal">
      <formula>0</formula>
    </cfRule>
  </conditionalFormatting>
  <conditionalFormatting sqref="N119:O119">
    <cfRule type="cellIs" dxfId="4794" priority="95" operator="equal">
      <formula>0</formula>
    </cfRule>
  </conditionalFormatting>
  <conditionalFormatting sqref="C142 T142:U142 E142:R142">
    <cfRule type="cellIs" dxfId="4793" priority="94" operator="equal">
      <formula>0</formula>
    </cfRule>
  </conditionalFormatting>
  <conditionalFormatting sqref="S142">
    <cfRule type="cellIs" dxfId="4792" priority="93" operator="equal">
      <formula>0</formula>
    </cfRule>
  </conditionalFormatting>
  <conditionalFormatting sqref="N142:O142">
    <cfRule type="cellIs" dxfId="4791" priority="92" operator="equal">
      <formula>0</formula>
    </cfRule>
  </conditionalFormatting>
  <conditionalFormatting sqref="G108:Q109">
    <cfRule type="cellIs" dxfId="4790" priority="91" operator="equal">
      <formula>0</formula>
    </cfRule>
  </conditionalFormatting>
  <conditionalFormatting sqref="G117:Q118">
    <cfRule type="cellIs" dxfId="4789" priority="90" operator="equal">
      <formula>0</formula>
    </cfRule>
  </conditionalFormatting>
  <conditionalFormatting sqref="G117:Q118">
    <cfRule type="cellIs" dxfId="4788" priority="89" operator="equal">
      <formula>0</formula>
    </cfRule>
  </conditionalFormatting>
  <conditionalFormatting sqref="N117:O118">
    <cfRule type="cellIs" dxfId="4787" priority="88" operator="equal">
      <formula>0</formula>
    </cfRule>
  </conditionalFormatting>
  <conditionalFormatting sqref="G120:Q120">
    <cfRule type="cellIs" dxfId="4786" priority="87" operator="equal">
      <formula>0</formula>
    </cfRule>
  </conditionalFormatting>
  <conditionalFormatting sqref="N120:O120">
    <cfRule type="cellIs" dxfId="4785" priority="86" operator="equal">
      <formula>0</formula>
    </cfRule>
  </conditionalFormatting>
  <conditionalFormatting sqref="G124:Q125">
    <cfRule type="cellIs" dxfId="4784" priority="85" operator="equal">
      <formula>0</formula>
    </cfRule>
  </conditionalFormatting>
  <conditionalFormatting sqref="G124:Q125">
    <cfRule type="cellIs" dxfId="4783" priority="84" operator="equal">
      <formula>0</formula>
    </cfRule>
  </conditionalFormatting>
  <conditionalFormatting sqref="N124:O125">
    <cfRule type="cellIs" dxfId="4782" priority="83" operator="equal">
      <formula>0</formula>
    </cfRule>
  </conditionalFormatting>
  <conditionalFormatting sqref="G127:Q136">
    <cfRule type="cellIs" dxfId="4781" priority="82" operator="equal">
      <formula>0</formula>
    </cfRule>
  </conditionalFormatting>
  <conditionalFormatting sqref="G127:Q136">
    <cfRule type="cellIs" dxfId="4780" priority="81" operator="equal">
      <formula>0</formula>
    </cfRule>
  </conditionalFormatting>
  <conditionalFormatting sqref="N127:O136">
    <cfRule type="cellIs" dxfId="4779" priority="80" operator="equal">
      <formula>0</formula>
    </cfRule>
  </conditionalFormatting>
  <conditionalFormatting sqref="G138:Q141">
    <cfRule type="cellIs" dxfId="4778" priority="79" operator="equal">
      <formula>0</formula>
    </cfRule>
  </conditionalFormatting>
  <conditionalFormatting sqref="G138:Q141">
    <cfRule type="cellIs" dxfId="4777" priority="78" operator="equal">
      <formula>0</formula>
    </cfRule>
  </conditionalFormatting>
  <conditionalFormatting sqref="N138:O141">
    <cfRule type="cellIs" dxfId="4776" priority="77" operator="equal">
      <formula>0</formula>
    </cfRule>
  </conditionalFormatting>
  <conditionalFormatting sqref="G143:Q145">
    <cfRule type="cellIs" dxfId="4775" priority="76" operator="equal">
      <formula>0</formula>
    </cfRule>
  </conditionalFormatting>
  <conditionalFormatting sqref="N143:O145">
    <cfRule type="cellIs" dxfId="4774" priority="75" operator="equal">
      <formula>0</formula>
    </cfRule>
  </conditionalFormatting>
  <conditionalFormatting sqref="G150:Q151">
    <cfRule type="cellIs" dxfId="4773" priority="74" operator="equal">
      <formula>0</formula>
    </cfRule>
  </conditionalFormatting>
  <conditionalFormatting sqref="G150:Q151">
    <cfRule type="cellIs" dxfId="4772" priority="73" operator="equal">
      <formula>0</formula>
    </cfRule>
  </conditionalFormatting>
  <conditionalFormatting sqref="N150:O151">
    <cfRule type="cellIs" dxfId="4771" priority="72" operator="equal">
      <formula>0</formula>
    </cfRule>
  </conditionalFormatting>
  <conditionalFormatting sqref="G153:Q154">
    <cfRule type="cellIs" dxfId="4770" priority="71" operator="equal">
      <formula>0</formula>
    </cfRule>
  </conditionalFormatting>
  <conditionalFormatting sqref="N153:O154">
    <cfRule type="cellIs" dxfId="4769" priority="70" operator="equal">
      <formula>0</formula>
    </cfRule>
  </conditionalFormatting>
  <conditionalFormatting sqref="C190:U190">
    <cfRule type="cellIs" dxfId="4768" priority="69" operator="equal">
      <formula>0</formula>
    </cfRule>
  </conditionalFormatting>
  <conditionalFormatting sqref="S191">
    <cfRule type="cellIs" dxfId="4767" priority="67" operator="equal">
      <formula>0</formula>
    </cfRule>
  </conditionalFormatting>
  <conditionalFormatting sqref="T191:U191 C191:R191">
    <cfRule type="cellIs" dxfId="4766" priority="68" operator="equal">
      <formula>0</formula>
    </cfRule>
  </conditionalFormatting>
  <conditionalFormatting sqref="N191:O191">
    <cfRule type="cellIs" dxfId="4765" priority="66" operator="equal">
      <formula>0</formula>
    </cfRule>
  </conditionalFormatting>
  <conditionalFormatting sqref="T190:U190 C190:R190">
    <cfRule type="cellIs" dxfId="4764" priority="65" operator="equal">
      <formula>0</formula>
    </cfRule>
  </conditionalFormatting>
  <conditionalFormatting sqref="S190">
    <cfRule type="cellIs" dxfId="4763" priority="64" operator="equal">
      <formula>0</formula>
    </cfRule>
  </conditionalFormatting>
  <conditionalFormatting sqref="N190:O190">
    <cfRule type="cellIs" dxfId="4762" priority="63" operator="equal">
      <formula>0</formula>
    </cfRule>
  </conditionalFormatting>
  <conditionalFormatting sqref="C166:C168 C178 E178:U178 E166:U168">
    <cfRule type="cellIs" dxfId="4761" priority="62" operator="equal">
      <formula>0</formula>
    </cfRule>
  </conditionalFormatting>
  <conditionalFormatting sqref="E180:R180 T180:U180">
    <cfRule type="cellIs" dxfId="4760" priority="61" operator="equal">
      <formula>0</formula>
    </cfRule>
  </conditionalFormatting>
  <conditionalFormatting sqref="S179">
    <cfRule type="cellIs" dxfId="4759" priority="56" operator="equal">
      <formula>0</formula>
    </cfRule>
  </conditionalFormatting>
  <conditionalFormatting sqref="S180">
    <cfRule type="cellIs" dxfId="4758" priority="60" operator="equal">
      <formula>0</formula>
    </cfRule>
  </conditionalFormatting>
  <conditionalFormatting sqref="N180:O180">
    <cfRule type="cellIs" dxfId="4757" priority="59" operator="equal">
      <formula>0</formula>
    </cfRule>
  </conditionalFormatting>
  <conditionalFormatting sqref="C180">
    <cfRule type="cellIs" dxfId="4756" priority="58" operator="equal">
      <formula>0</formula>
    </cfRule>
  </conditionalFormatting>
  <conditionalFormatting sqref="T179:U179 E179:R179">
    <cfRule type="cellIs" dxfId="4755" priority="57" operator="equal">
      <formula>0</formula>
    </cfRule>
  </conditionalFormatting>
  <conditionalFormatting sqref="N179:O179">
    <cfRule type="cellIs" dxfId="4754" priority="55" operator="equal">
      <formula>0</formula>
    </cfRule>
  </conditionalFormatting>
  <conditionalFormatting sqref="C179">
    <cfRule type="cellIs" dxfId="4753" priority="54" operator="equal">
      <formula>0</formula>
    </cfRule>
  </conditionalFormatting>
  <conditionalFormatting sqref="T165:U165 C165:R165">
    <cfRule type="cellIs" dxfId="4752" priority="53" operator="equal">
      <formula>0</formula>
    </cfRule>
  </conditionalFormatting>
  <conditionalFormatting sqref="S165">
    <cfRule type="cellIs" dxfId="4751" priority="52" operator="equal">
      <formula>0</formula>
    </cfRule>
  </conditionalFormatting>
  <conditionalFormatting sqref="N165:O165">
    <cfRule type="cellIs" dxfId="4750" priority="51" operator="equal">
      <formula>0</formula>
    </cfRule>
  </conditionalFormatting>
  <conditionalFormatting sqref="C198:U198 C197 E197:U197">
    <cfRule type="cellIs" dxfId="4749" priority="50" operator="equal">
      <formula>0</formula>
    </cfRule>
  </conditionalFormatting>
  <conditionalFormatting sqref="N196:O196">
    <cfRule type="cellIs" dxfId="4748" priority="47" operator="equal">
      <formula>0</formula>
    </cfRule>
  </conditionalFormatting>
  <conditionalFormatting sqref="C196">
    <cfRule type="cellIs" dxfId="4747" priority="46" operator="equal">
      <formula>0</formula>
    </cfRule>
  </conditionalFormatting>
  <conditionalFormatting sqref="E196:R196 T196:U196">
    <cfRule type="cellIs" dxfId="4746" priority="49" operator="equal">
      <formula>0</formula>
    </cfRule>
  </conditionalFormatting>
  <conditionalFormatting sqref="T196:U198 D198:R198 E196:R197">
    <cfRule type="cellIs" dxfId="4745" priority="45" operator="equal">
      <formula>0</formula>
    </cfRule>
  </conditionalFormatting>
  <conditionalFormatting sqref="S196">
    <cfRule type="cellIs" dxfId="4744" priority="48" operator="equal">
      <formula>0</formula>
    </cfRule>
  </conditionalFormatting>
  <conditionalFormatting sqref="S196:S198">
    <cfRule type="cellIs" dxfId="4743" priority="44" operator="equal">
      <formula>0</formula>
    </cfRule>
  </conditionalFormatting>
  <conditionalFormatting sqref="N196:O198">
    <cfRule type="cellIs" dxfId="4742" priority="43" operator="equal">
      <formula>0</formula>
    </cfRule>
  </conditionalFormatting>
  <conditionalFormatting sqref="C196:C198">
    <cfRule type="cellIs" dxfId="4741" priority="42" operator="equal">
      <formula>0</formula>
    </cfRule>
  </conditionalFormatting>
  <conditionalFormatting sqref="G195:Q195">
    <cfRule type="cellIs" dxfId="4740" priority="41" operator="equal">
      <formula>0</formula>
    </cfRule>
  </conditionalFormatting>
  <conditionalFormatting sqref="N195:O195">
    <cfRule type="cellIs" dxfId="4739" priority="40" operator="equal">
      <formula>0</formula>
    </cfRule>
  </conditionalFormatting>
  <conditionalFormatting sqref="C203 E203:U203">
    <cfRule type="cellIs" dxfId="4738" priority="39" operator="equal">
      <formula>0</formula>
    </cfRule>
  </conditionalFormatting>
  <conditionalFormatting sqref="N202:O202">
    <cfRule type="cellIs" dxfId="4737" priority="36" operator="equal">
      <formula>0</formula>
    </cfRule>
  </conditionalFormatting>
  <conditionalFormatting sqref="C202">
    <cfRule type="cellIs" dxfId="4736" priority="35" operator="equal">
      <formula>0</formula>
    </cfRule>
  </conditionalFormatting>
  <conditionalFormatting sqref="E202:R202 T202:U202">
    <cfRule type="cellIs" dxfId="4735" priority="38" operator="equal">
      <formula>0</formula>
    </cfRule>
  </conditionalFormatting>
  <conditionalFormatting sqref="T202:U203 E202:R203">
    <cfRule type="cellIs" dxfId="4734" priority="34" operator="equal">
      <formula>0</formula>
    </cfRule>
  </conditionalFormatting>
  <conditionalFormatting sqref="S202">
    <cfRule type="cellIs" dxfId="4733" priority="37" operator="equal">
      <formula>0</formula>
    </cfRule>
  </conditionalFormatting>
  <conditionalFormatting sqref="S202:S203">
    <cfRule type="cellIs" dxfId="4732" priority="33" operator="equal">
      <formula>0</formula>
    </cfRule>
  </conditionalFormatting>
  <conditionalFormatting sqref="N202:O203">
    <cfRule type="cellIs" dxfId="4731" priority="32" operator="equal">
      <formula>0</formula>
    </cfRule>
  </conditionalFormatting>
  <conditionalFormatting sqref="C202:C203">
    <cfRule type="cellIs" dxfId="4730" priority="31" operator="equal">
      <formula>0</formula>
    </cfRule>
  </conditionalFormatting>
  <conditionalFormatting sqref="S201">
    <cfRule type="cellIs" dxfId="4729" priority="29" operator="equal">
      <formula>0</formula>
    </cfRule>
  </conditionalFormatting>
  <conditionalFormatting sqref="T201:U201 C201:R201">
    <cfRule type="cellIs" dxfId="4728" priority="30" operator="equal">
      <formula>0</formula>
    </cfRule>
  </conditionalFormatting>
  <conditionalFormatting sqref="N201:O201">
    <cfRule type="cellIs" dxfId="4727" priority="28" operator="equal">
      <formula>0</formula>
    </cfRule>
  </conditionalFormatting>
  <conditionalFormatting sqref="S53:U53">
    <cfRule type="cellIs" dxfId="4726" priority="27" operator="equal">
      <formula>0</formula>
    </cfRule>
  </conditionalFormatting>
  <conditionalFormatting sqref="E53:F53 C53 R53">
    <cfRule type="cellIs" dxfId="4725" priority="26" operator="equal">
      <formula>0</formula>
    </cfRule>
  </conditionalFormatting>
  <conditionalFormatting sqref="G53:Q53">
    <cfRule type="cellIs" dxfId="4724" priority="25" operator="equal">
      <formula>0</formula>
    </cfRule>
  </conditionalFormatting>
  <conditionalFormatting sqref="N53:O53">
    <cfRule type="cellIs" dxfId="4723" priority="24" operator="equal">
      <formula>0</formula>
    </cfRule>
  </conditionalFormatting>
  <conditionalFormatting sqref="D53">
    <cfRule type="cellIs" dxfId="4722" priority="23" operator="equal">
      <formula>0</formula>
    </cfRule>
  </conditionalFormatting>
  <conditionalFormatting sqref="S51:U51">
    <cfRule type="cellIs" dxfId="4721" priority="22" operator="equal">
      <formula>0</formula>
    </cfRule>
  </conditionalFormatting>
  <conditionalFormatting sqref="R51 C51 F51">
    <cfRule type="cellIs" dxfId="4720" priority="21" operator="equal">
      <formula>0</formula>
    </cfRule>
  </conditionalFormatting>
  <conditionalFormatting sqref="D127:D136">
    <cfRule type="cellIs" dxfId="4719" priority="20" operator="equal">
      <formula>0</formula>
    </cfRule>
  </conditionalFormatting>
  <conditionalFormatting sqref="D143:D145">
    <cfRule type="cellIs" dxfId="4718" priority="18" operator="equal">
      <formula>0</formula>
    </cfRule>
  </conditionalFormatting>
  <conditionalFormatting sqref="D138:D141">
    <cfRule type="cellIs" dxfId="4717" priority="19" operator="equal">
      <formula>0</formula>
    </cfRule>
  </conditionalFormatting>
  <conditionalFormatting sqref="D150:D151">
    <cfRule type="cellIs" dxfId="4716" priority="17" operator="equal">
      <formula>0</formula>
    </cfRule>
  </conditionalFormatting>
  <conditionalFormatting sqref="D153:D154">
    <cfRule type="cellIs" dxfId="4715" priority="16" operator="equal">
      <formula>0</formula>
    </cfRule>
  </conditionalFormatting>
  <conditionalFormatting sqref="D157:D162">
    <cfRule type="cellIs" dxfId="4714" priority="15" operator="equal">
      <formula>0</formula>
    </cfRule>
  </conditionalFormatting>
  <conditionalFormatting sqref="D166:D180">
    <cfRule type="cellIs" dxfId="4713" priority="14" operator="equal">
      <formula>0</formula>
    </cfRule>
  </conditionalFormatting>
  <conditionalFormatting sqref="D182:D189">
    <cfRule type="cellIs" dxfId="4712" priority="13" operator="equal">
      <formula>0</formula>
    </cfRule>
  </conditionalFormatting>
  <conditionalFormatting sqref="D192:D193">
    <cfRule type="cellIs" dxfId="4711" priority="12" operator="equal">
      <formula>0</formula>
    </cfRule>
  </conditionalFormatting>
  <conditionalFormatting sqref="D196:D197">
    <cfRule type="cellIs" dxfId="4710" priority="11" operator="equal">
      <formula>0</formula>
    </cfRule>
  </conditionalFormatting>
  <conditionalFormatting sqref="D202:D203">
    <cfRule type="cellIs" dxfId="4709" priority="10" operator="equal">
      <formula>0</formula>
    </cfRule>
  </conditionalFormatting>
  <conditionalFormatting sqref="D108:D109">
    <cfRule type="cellIs" dxfId="4708" priority="9" operator="equal">
      <formula>0</formula>
    </cfRule>
  </conditionalFormatting>
  <conditionalFormatting sqref="D111:D112">
    <cfRule type="cellIs" dxfId="4707" priority="8" operator="equal">
      <formula>0</formula>
    </cfRule>
  </conditionalFormatting>
  <conditionalFormatting sqref="D142">
    <cfRule type="cellIs" dxfId="4706" priority="7" operator="equal">
      <formula>0</formula>
    </cfRule>
  </conditionalFormatting>
  <conditionalFormatting sqref="D124:D125">
    <cfRule type="cellIs" dxfId="4705" priority="6" operator="equal">
      <formula>0</formula>
    </cfRule>
  </conditionalFormatting>
  <conditionalFormatting sqref="D152">
    <cfRule type="cellIs" dxfId="4704" priority="5" operator="equal">
      <formula>0</formula>
    </cfRule>
  </conditionalFormatting>
  <conditionalFormatting sqref="D199">
    <cfRule type="cellIs" dxfId="4703" priority="4" operator="equal">
      <formula>0</formula>
    </cfRule>
  </conditionalFormatting>
  <conditionalFormatting sqref="C98:U98">
    <cfRule type="cellIs" dxfId="4702" priority="3" operator="equal">
      <formula>0</formula>
    </cfRule>
  </conditionalFormatting>
  <conditionalFormatting sqref="E50:E51">
    <cfRule type="cellIs" dxfId="4701" priority="2" operator="equal">
      <formula>0</formula>
    </cfRule>
  </conditionalFormatting>
  <conditionalFormatting sqref="D50:D51">
    <cfRule type="cellIs" dxfId="470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21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73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19</v>
      </c>
      <c r="E7" s="27">
        <v>0.26027397260273971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64</v>
      </c>
      <c r="E8" s="27">
        <v>0.87671232876712324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2</v>
      </c>
      <c r="E9" s="27">
        <v>2.7397260273972601E-2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7</v>
      </c>
      <c r="E10" s="27">
        <v>9.5890410958904104E-2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5</v>
      </c>
      <c r="E16" s="27">
        <v>6.8493150684931503E-2</v>
      </c>
      <c r="F16" s="28"/>
      <c r="G16" s="38">
        <v>0.104561</v>
      </c>
      <c r="H16" s="38">
        <v>9.1661000000000006E-2</v>
      </c>
      <c r="I16" s="38">
        <v>9.6460000000000004E-2</v>
      </c>
      <c r="J16" s="38">
        <v>9.3453999999999995E-2</v>
      </c>
      <c r="K16" s="38">
        <v>6.7254999999999995E-2</v>
      </c>
      <c r="L16" s="38">
        <v>5.5938000000000002E-2</v>
      </c>
      <c r="M16" s="38">
        <v>5.3994E-2</v>
      </c>
      <c r="N16" s="38">
        <v>5.2114000000000001E-2</v>
      </c>
      <c r="O16" s="38">
        <v>3.7769999999999998E-2</v>
      </c>
      <c r="P16" s="38">
        <v>4.2522999999999998E-2</v>
      </c>
      <c r="Q16" s="38">
        <v>4.1149999999999999E-2</v>
      </c>
      <c r="R16" s="28"/>
      <c r="S16" s="39">
        <v>0.73687999999999998</v>
      </c>
      <c r="T16" s="40">
        <v>-0.60644982354797672</v>
      </c>
      <c r="U16" s="40">
        <v>-0.11003072404814562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18</v>
      </c>
      <c r="E17" s="27">
        <v>0.24657534246575341</v>
      </c>
      <c r="F17" s="28"/>
      <c r="G17" s="38">
        <v>1.4363000000000001E-2</v>
      </c>
      <c r="H17" s="38">
        <v>4.2903999999999998E-2</v>
      </c>
      <c r="I17" s="38">
        <v>3.9834000000000001E-2</v>
      </c>
      <c r="J17" s="38">
        <v>8.2143999999999995E-2</v>
      </c>
      <c r="K17" s="38">
        <v>0.101452</v>
      </c>
      <c r="L17" s="38">
        <v>8.5861999999999994E-2</v>
      </c>
      <c r="M17" s="38">
        <v>6.2417E-2</v>
      </c>
      <c r="N17" s="38">
        <v>7.3756000000000002E-2</v>
      </c>
      <c r="O17" s="38">
        <v>1.3087E-2</v>
      </c>
      <c r="P17" s="38">
        <v>5.2282000000000002E-2</v>
      </c>
      <c r="Q17" s="38">
        <v>6.3433000000000003E-2</v>
      </c>
      <c r="R17" s="28"/>
      <c r="S17" s="39">
        <v>0.63153399999999993</v>
      </c>
      <c r="T17" s="40">
        <v>3.4164171830397549</v>
      </c>
      <c r="U17" s="40">
        <v>0.20402016720151672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4</v>
      </c>
      <c r="E18" s="27">
        <v>5.4794520547945202E-2</v>
      </c>
      <c r="F18" s="28"/>
      <c r="G18" s="38">
        <v>0</v>
      </c>
      <c r="H18" s="38">
        <v>0</v>
      </c>
      <c r="I18" s="38">
        <v>1.5587E-2</v>
      </c>
      <c r="J18" s="38">
        <v>1.3169999999999999E-2</v>
      </c>
      <c r="K18" s="38">
        <v>1.3816999999999999E-2</v>
      </c>
      <c r="L18" s="38">
        <v>1.3377999999999999E-2</v>
      </c>
      <c r="M18" s="38">
        <v>1.6965999999999998E-2</v>
      </c>
      <c r="N18" s="38">
        <v>8.6689999999999996E-3</v>
      </c>
      <c r="O18" s="38">
        <v>1.333E-3</v>
      </c>
      <c r="P18" s="38">
        <v>7.7999999999999999E-5</v>
      </c>
      <c r="Q18" s="38">
        <v>3.6900000000000002E-4</v>
      </c>
      <c r="R18" s="28"/>
      <c r="S18" s="39">
        <v>8.3366999999999983E-2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27</v>
      </c>
      <c r="E19" s="27">
        <v>0.36986301369863012</v>
      </c>
      <c r="F19" s="28"/>
      <c r="G19" s="38">
        <v>3.5769000000000002E-2</v>
      </c>
      <c r="H19" s="38">
        <v>6.4330999999999999E-2</v>
      </c>
      <c r="I19" s="38">
        <v>8.8473999999999997E-2</v>
      </c>
      <c r="J19" s="38">
        <v>0.108849</v>
      </c>
      <c r="K19" s="38">
        <v>0.12414799999999999</v>
      </c>
      <c r="L19" s="38">
        <v>0.10959000000000001</v>
      </c>
      <c r="M19" s="38">
        <v>0.105784</v>
      </c>
      <c r="N19" s="38">
        <v>9.8688999999999999E-2</v>
      </c>
      <c r="O19" s="38">
        <v>0.101963</v>
      </c>
      <c r="P19" s="38">
        <v>0.112844</v>
      </c>
      <c r="Q19" s="38">
        <v>0.104744</v>
      </c>
      <c r="R19" s="28"/>
      <c r="S19" s="39">
        <v>1.055185</v>
      </c>
      <c r="T19" s="40">
        <v>1.9283457742738124</v>
      </c>
      <c r="U19" s="40">
        <v>0.14374127616200849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0.26027397260273971</v>
      </c>
      <c r="F20" s="28"/>
      <c r="G20" s="38">
        <v>0</v>
      </c>
      <c r="H20" s="38">
        <v>0</v>
      </c>
      <c r="I20" s="38">
        <v>0</v>
      </c>
      <c r="J20" s="38">
        <v>1.0801E-2</v>
      </c>
      <c r="K20" s="38">
        <v>3.1050000000000001E-3</v>
      </c>
      <c r="L20" s="38">
        <v>7.2223999999999997E-2</v>
      </c>
      <c r="M20" s="38">
        <v>7.4597999999999998E-2</v>
      </c>
      <c r="N20" s="38">
        <v>6.7546999999999996E-2</v>
      </c>
      <c r="O20" s="38">
        <v>8.8109999999999994E-2</v>
      </c>
      <c r="P20" s="38">
        <v>2.2123E-2</v>
      </c>
      <c r="Q20" s="38">
        <v>0</v>
      </c>
      <c r="R20" s="28"/>
      <c r="S20" s="39">
        <v>0.33850799999999998</v>
      </c>
      <c r="T20" s="40" t="s">
        <v>191</v>
      </c>
      <c r="U20" s="40" t="s">
        <v>191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73</v>
      </c>
      <c r="E22" s="41">
        <v>1</v>
      </c>
      <c r="F22" s="42"/>
      <c r="G22" s="43">
        <v>0.154693</v>
      </c>
      <c r="H22" s="43">
        <v>0.19889599999999999</v>
      </c>
      <c r="I22" s="43">
        <v>0.24035499999999999</v>
      </c>
      <c r="J22" s="43">
        <v>0.30841799999999997</v>
      </c>
      <c r="K22" s="43">
        <v>0.30977700000000002</v>
      </c>
      <c r="L22" s="43">
        <v>0.33699200000000001</v>
      </c>
      <c r="M22" s="43">
        <v>0.31375900000000001</v>
      </c>
      <c r="N22" s="43">
        <v>0.30077500000000001</v>
      </c>
      <c r="O22" s="43">
        <v>0.24226299999999998</v>
      </c>
      <c r="P22" s="43">
        <v>0.22985</v>
      </c>
      <c r="Q22" s="43">
        <v>0.20969599999999999</v>
      </c>
      <c r="R22" s="42"/>
      <c r="S22" s="44">
        <v>2.8454739999999998</v>
      </c>
      <c r="T22" s="45">
        <v>0.35556230727957949</v>
      </c>
      <c r="U22" s="45">
        <v>3.8759325117502685E-2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13</v>
      </c>
      <c r="E50" s="27">
        <v>0.17808219178082191</v>
      </c>
      <c r="F50" s="28"/>
      <c r="G50" s="38">
        <v>0.127667</v>
      </c>
      <c r="H50" s="38">
        <v>0.112566</v>
      </c>
      <c r="I50" s="38">
        <v>0.123061</v>
      </c>
      <c r="J50" s="38">
        <v>0.11934</v>
      </c>
      <c r="K50" s="38">
        <v>9.1309000000000001E-2</v>
      </c>
      <c r="L50" s="38">
        <v>8.1169000000000005E-2</v>
      </c>
      <c r="M50" s="38">
        <v>7.4645000000000003E-2</v>
      </c>
      <c r="N50" s="38">
        <v>6.3445000000000001E-2</v>
      </c>
      <c r="O50" s="38">
        <v>4.8127000000000003E-2</v>
      </c>
      <c r="P50" s="38">
        <v>5.1816000000000001E-2</v>
      </c>
      <c r="Q50" s="38">
        <v>5.0106999999999999E-2</v>
      </c>
      <c r="R50" s="28"/>
      <c r="S50" s="39">
        <v>0.94325199999999998</v>
      </c>
      <c r="T50" s="40">
        <v>-0.60751799603656387</v>
      </c>
      <c r="U50" s="40">
        <v>-0.1103330271344477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32</v>
      </c>
      <c r="E52" s="27">
        <v>0.43835616438356162</v>
      </c>
      <c r="F52" s="28"/>
      <c r="G52" s="38">
        <v>1.4363000000000001E-2</v>
      </c>
      <c r="H52" s="38">
        <v>5.4962999999999998E-2</v>
      </c>
      <c r="I52" s="38">
        <v>5.9330000000000001E-2</v>
      </c>
      <c r="J52" s="38">
        <v>0.103237</v>
      </c>
      <c r="K52" s="38">
        <v>0.13673199999999999</v>
      </c>
      <c r="L52" s="38">
        <v>0.11745899999999999</v>
      </c>
      <c r="M52" s="38">
        <v>9.1976000000000002E-2</v>
      </c>
      <c r="N52" s="38">
        <v>8.8662000000000005E-2</v>
      </c>
      <c r="O52" s="38">
        <v>2.9229000000000002E-2</v>
      </c>
      <c r="P52" s="38">
        <v>7.2762999999999994E-2</v>
      </c>
      <c r="Q52" s="38">
        <v>7.5646000000000005E-2</v>
      </c>
      <c r="R52" s="28"/>
      <c r="S52" s="39">
        <v>0.84436</v>
      </c>
      <c r="T52" s="40">
        <v>4.2667270068927108</v>
      </c>
      <c r="U52" s="40">
        <v>0.23081449161345757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9</v>
      </c>
      <c r="E53" s="27">
        <v>0.12328767123287671</v>
      </c>
      <c r="F53" s="28"/>
      <c r="G53" s="38">
        <v>1.2663000000000001E-2</v>
      </c>
      <c r="H53" s="38">
        <v>3.1366999999999999E-2</v>
      </c>
      <c r="I53" s="38">
        <v>5.7964000000000002E-2</v>
      </c>
      <c r="J53" s="38">
        <v>7.5039999999999996E-2</v>
      </c>
      <c r="K53" s="38">
        <v>7.8631000000000006E-2</v>
      </c>
      <c r="L53" s="38">
        <v>6.6140000000000004E-2</v>
      </c>
      <c r="M53" s="38">
        <v>7.2539999999999993E-2</v>
      </c>
      <c r="N53" s="38">
        <v>8.1120999999999999E-2</v>
      </c>
      <c r="O53" s="38">
        <v>7.6797000000000004E-2</v>
      </c>
      <c r="P53" s="38">
        <v>8.3148E-2</v>
      </c>
      <c r="Q53" s="38">
        <v>8.3943000000000004E-2</v>
      </c>
      <c r="R53" s="28"/>
      <c r="S53" s="39">
        <v>0.71935399999999994</v>
      </c>
      <c r="T53" s="40">
        <v>5.6289978678038377</v>
      </c>
      <c r="U53" s="40">
        <v>0.26672104220770132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0.26027397260273971</v>
      </c>
      <c r="F54" s="28"/>
      <c r="G54" s="38">
        <v>0</v>
      </c>
      <c r="H54" s="38">
        <v>0</v>
      </c>
      <c r="I54" s="38">
        <v>0</v>
      </c>
      <c r="J54" s="38">
        <v>1.0801E-2</v>
      </c>
      <c r="K54" s="38">
        <v>3.1050000000000001E-3</v>
      </c>
      <c r="L54" s="38">
        <v>7.2223999999999997E-2</v>
      </c>
      <c r="M54" s="38">
        <v>7.4597999999999998E-2</v>
      </c>
      <c r="N54" s="38">
        <v>6.7546999999999996E-2</v>
      </c>
      <c r="O54" s="38">
        <v>8.8109999999999994E-2</v>
      </c>
      <c r="P54" s="38">
        <v>2.2123E-2</v>
      </c>
      <c r="Q54" s="38">
        <v>0</v>
      </c>
      <c r="R54" s="28"/>
      <c r="S54" s="39">
        <v>0.33850799999999998</v>
      </c>
      <c r="T54" s="40" t="s">
        <v>191</v>
      </c>
      <c r="U54" s="40" t="s">
        <v>191</v>
      </c>
    </row>
    <row r="55" spans="1:21" s="18" customFormat="1" x14ac:dyDescent="0.3">
      <c r="A55" s="106"/>
      <c r="B55" s="16"/>
      <c r="C55" s="26" t="s">
        <v>373</v>
      </c>
      <c r="D55" s="142">
        <v>73</v>
      </c>
      <c r="E55" s="41">
        <v>1</v>
      </c>
      <c r="F55" s="42"/>
      <c r="G55" s="43">
        <v>0.154693</v>
      </c>
      <c r="H55" s="43">
        <v>0.19889599999999999</v>
      </c>
      <c r="I55" s="43">
        <v>0.24035499999999999</v>
      </c>
      <c r="J55" s="43">
        <v>0.30841800000000003</v>
      </c>
      <c r="K55" s="43">
        <v>0.30977700000000002</v>
      </c>
      <c r="L55" s="43">
        <v>0.33699200000000001</v>
      </c>
      <c r="M55" s="43">
        <v>0.31375900000000001</v>
      </c>
      <c r="N55" s="43">
        <v>0.30077500000000001</v>
      </c>
      <c r="O55" s="43">
        <v>0.24226300000000001</v>
      </c>
      <c r="P55" s="43">
        <v>0.22985</v>
      </c>
      <c r="Q55" s="43">
        <v>0.20969599999999999</v>
      </c>
      <c r="R55" s="42"/>
      <c r="S55" s="44">
        <v>2.8454739999999998</v>
      </c>
      <c r="T55" s="45">
        <v>0.35556230727957949</v>
      </c>
      <c r="U55" s="45">
        <v>3.8759325117502685E-2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11</v>
      </c>
      <c r="E83" s="27">
        <v>0.15068493150684931</v>
      </c>
      <c r="F83" s="28"/>
      <c r="G83" s="67">
        <v>1.4363000000000001E-2</v>
      </c>
      <c r="H83" s="67">
        <v>3.2136999999999999E-2</v>
      </c>
      <c r="I83" s="67">
        <v>3.9834000000000001E-2</v>
      </c>
      <c r="J83" s="67">
        <v>5.3269999999999998E-2</v>
      </c>
      <c r="K83" s="67">
        <v>7.9485E-2</v>
      </c>
      <c r="L83" s="67">
        <v>0.12303699999999999</v>
      </c>
      <c r="M83" s="67">
        <v>0.10516399999999999</v>
      </c>
      <c r="N83" s="67">
        <v>8.6462999999999998E-2</v>
      </c>
      <c r="O83" s="67">
        <v>5.7174000000000003E-2</v>
      </c>
      <c r="P83" s="67">
        <v>4.4177000000000001E-2</v>
      </c>
      <c r="Q83" s="67">
        <v>3.9823999999999998E-2</v>
      </c>
      <c r="R83" s="28"/>
      <c r="S83" s="39">
        <v>0.67492799999999997</v>
      </c>
      <c r="T83" s="40">
        <v>1.7726798022697206</v>
      </c>
      <c r="U83" s="40">
        <v>0.1359584981034303</v>
      </c>
    </row>
    <row r="84" spans="1:21" s="18" customFormat="1" x14ac:dyDescent="0.3">
      <c r="A84" s="106"/>
      <c r="B84" s="16"/>
      <c r="C84" s="29" t="s">
        <v>257</v>
      </c>
      <c r="D84" s="30">
        <v>16</v>
      </c>
      <c r="E84" s="27">
        <v>0.21917808219178081</v>
      </c>
      <c r="F84" s="28"/>
      <c r="G84" s="38">
        <v>0.12235699999999999</v>
      </c>
      <c r="H84" s="38">
        <v>0.10934300000000001</v>
      </c>
      <c r="I84" s="38">
        <v>0.131768</v>
      </c>
      <c r="J84" s="38">
        <v>0.128383</v>
      </c>
      <c r="K84" s="38">
        <v>0.10008599999999999</v>
      </c>
      <c r="L84" s="38">
        <v>8.8460999999999984E-2</v>
      </c>
      <c r="M84" s="38">
        <v>8.6871999999999991E-2</v>
      </c>
      <c r="N84" s="38">
        <v>7.7535000000000007E-2</v>
      </c>
      <c r="O84" s="38">
        <v>5.3903E-2</v>
      </c>
      <c r="P84" s="38">
        <v>4.5857999999999996E-2</v>
      </c>
      <c r="Q84" s="38">
        <v>4.4738999999999994E-2</v>
      </c>
      <c r="R84" s="28"/>
      <c r="S84" s="39">
        <v>0.98930499999999999</v>
      </c>
      <c r="T84" s="40">
        <v>-0.63435684104709988</v>
      </c>
      <c r="U84" s="40">
        <v>-0.11817545786941352</v>
      </c>
    </row>
    <row r="85" spans="1:21" s="55" customFormat="1" x14ac:dyDescent="0.3">
      <c r="A85" s="108"/>
      <c r="B85" s="16"/>
      <c r="C85" s="51" t="s">
        <v>173</v>
      </c>
      <c r="D85" s="52">
        <v>4</v>
      </c>
      <c r="E85" s="27">
        <v>5.4794520547945202E-2</v>
      </c>
      <c r="F85" s="28"/>
      <c r="G85" s="67">
        <v>1.124E-3</v>
      </c>
      <c r="H85" s="67">
        <v>2.3109999999999997E-3</v>
      </c>
      <c r="I85" s="67">
        <v>2.728E-3</v>
      </c>
      <c r="J85" s="67">
        <v>2.8249999999999998E-3</v>
      </c>
      <c r="K85" s="67">
        <v>2.6069999999999999E-3</v>
      </c>
      <c r="L85" s="67">
        <v>2.1789999999999999E-3</v>
      </c>
      <c r="M85" s="67">
        <v>2.2690000000000002E-3</v>
      </c>
      <c r="N85" s="67">
        <v>1.1419E-2</v>
      </c>
      <c r="O85" s="67">
        <v>1.1316E-2</v>
      </c>
      <c r="P85" s="67">
        <v>1.036E-3</v>
      </c>
      <c r="Q85" s="67">
        <v>1.129E-3</v>
      </c>
      <c r="R85" s="28"/>
      <c r="S85" s="53">
        <v>4.0943E-2</v>
      </c>
      <c r="T85" s="54">
        <v>4.4483985765124689E-3</v>
      </c>
      <c r="U85" s="54">
        <v>5.5497065126330902E-4</v>
      </c>
    </row>
    <row r="86" spans="1:21" s="55" customFormat="1" x14ac:dyDescent="0.3">
      <c r="A86" s="108"/>
      <c r="B86" s="16"/>
      <c r="C86" s="51" t="s">
        <v>388</v>
      </c>
      <c r="D86" s="52">
        <v>4</v>
      </c>
      <c r="E86" s="27">
        <v>5.4794520547945202E-2</v>
      </c>
      <c r="F86" s="28"/>
      <c r="G86" s="67">
        <v>6.4999999999999997E-4</v>
      </c>
      <c r="H86" s="67">
        <v>2.8699999999999998E-4</v>
      </c>
      <c r="I86" s="67">
        <v>1.2359999999999999E-3</v>
      </c>
      <c r="J86" s="67">
        <v>1.044E-3</v>
      </c>
      <c r="K86" s="67">
        <v>2.4030000000000002E-3</v>
      </c>
      <c r="L86" s="67">
        <v>4.9199999999999999E-3</v>
      </c>
      <c r="M86" s="67">
        <v>1.642E-3</v>
      </c>
      <c r="N86" s="67">
        <v>1.851E-3</v>
      </c>
      <c r="O86" s="67">
        <v>1.82E-3</v>
      </c>
      <c r="P86" s="67">
        <v>2.3570000000000002E-3</v>
      </c>
      <c r="Q86" s="67">
        <v>2.6099999999999999E-3</v>
      </c>
      <c r="R86" s="28"/>
      <c r="S86" s="53">
        <v>2.0820000000000002E-2</v>
      </c>
      <c r="T86" s="54">
        <v>3.0153846153846153</v>
      </c>
      <c r="U86" s="54">
        <v>0.18977788944615548</v>
      </c>
    </row>
    <row r="87" spans="1:21" s="55" customFormat="1" x14ac:dyDescent="0.3">
      <c r="A87" s="108"/>
      <c r="B87" s="16"/>
      <c r="C87" s="51" t="s">
        <v>150</v>
      </c>
      <c r="D87" s="52">
        <v>7</v>
      </c>
      <c r="E87" s="27">
        <v>9.5890410958904104E-2</v>
      </c>
      <c r="F87" s="28"/>
      <c r="G87" s="67">
        <v>0.120583</v>
      </c>
      <c r="H87" s="67">
        <v>0.10674500000000001</v>
      </c>
      <c r="I87" s="67">
        <v>0.127804</v>
      </c>
      <c r="J87" s="67">
        <v>0.123908</v>
      </c>
      <c r="K87" s="67">
        <v>9.5075999999999994E-2</v>
      </c>
      <c r="L87" s="67">
        <v>8.0996999999999986E-2</v>
      </c>
      <c r="M87" s="67">
        <v>8.2771999999999998E-2</v>
      </c>
      <c r="N87" s="67">
        <v>6.3920000000000005E-2</v>
      </c>
      <c r="O87" s="67">
        <v>4.0568E-2</v>
      </c>
      <c r="P87" s="67">
        <v>4.2398999999999999E-2</v>
      </c>
      <c r="Q87" s="67">
        <v>4.0999999999999995E-2</v>
      </c>
      <c r="R87" s="28"/>
      <c r="S87" s="53">
        <v>0.92577200000000004</v>
      </c>
      <c r="T87" s="54">
        <v>-0.65998523838352008</v>
      </c>
      <c r="U87" s="54">
        <v>-0.12614933408641782</v>
      </c>
    </row>
    <row r="88" spans="1:21" s="18" customFormat="1" x14ac:dyDescent="0.3">
      <c r="A88" s="106"/>
      <c r="B88" s="16"/>
      <c r="C88" s="29" t="s">
        <v>389</v>
      </c>
      <c r="D88" s="30">
        <v>1</v>
      </c>
      <c r="E88" s="27">
        <v>1.3698630136986301E-2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1.8699999999999999E-4</v>
      </c>
      <c r="O88" s="38">
        <v>1.4418E-2</v>
      </c>
      <c r="P88" s="38">
        <v>1.9028E-2</v>
      </c>
      <c r="Q88" s="38">
        <v>1.0017E-2</v>
      </c>
      <c r="R88" s="28"/>
      <c r="S88" s="39">
        <v>4.3649999999999994E-2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1.3698630136986301E-2</v>
      </c>
      <c r="F89" s="28"/>
      <c r="G89" s="38">
        <v>0</v>
      </c>
      <c r="H89" s="38">
        <v>0</v>
      </c>
      <c r="I89" s="38">
        <v>0</v>
      </c>
      <c r="J89" s="38">
        <v>0</v>
      </c>
      <c r="K89" s="38">
        <v>2.5500000000000002E-4</v>
      </c>
      <c r="L89" s="38">
        <v>2.6600000000000001E-4</v>
      </c>
      <c r="M89" s="38">
        <v>2.5099999999999998E-4</v>
      </c>
      <c r="N89" s="38">
        <v>2.9E-4</v>
      </c>
      <c r="O89" s="38">
        <v>2.4000000000000001E-4</v>
      </c>
      <c r="P89" s="38">
        <v>1.27E-4</v>
      </c>
      <c r="Q89" s="38">
        <v>0</v>
      </c>
      <c r="R89" s="28"/>
      <c r="S89" s="39">
        <v>1.4289999999999999E-3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13</v>
      </c>
      <c r="E90" s="27">
        <v>0.17808219178082191</v>
      </c>
      <c r="F90" s="28"/>
      <c r="G90" s="38">
        <v>4.3420000000000004E-3</v>
      </c>
      <c r="H90" s="38">
        <v>1.4399E-2</v>
      </c>
      <c r="I90" s="38">
        <v>7.9240000000000005E-3</v>
      </c>
      <c r="J90" s="38">
        <v>3.8482000000000002E-2</v>
      </c>
      <c r="K90" s="38">
        <v>3.1802999999999998E-2</v>
      </c>
      <c r="L90" s="38">
        <v>4.0999000000000001E-2</v>
      </c>
      <c r="M90" s="38">
        <v>3.576E-2</v>
      </c>
      <c r="N90" s="38">
        <v>4.6928999999999998E-2</v>
      </c>
      <c r="O90" s="38">
        <v>3.6334999999999999E-2</v>
      </c>
      <c r="P90" s="38">
        <v>3.3974999999999998E-2</v>
      </c>
      <c r="Q90" s="38">
        <v>3.0165000000000001E-2</v>
      </c>
      <c r="R90" s="28"/>
      <c r="S90" s="39">
        <v>0.32111299999999998</v>
      </c>
      <c r="T90" s="40">
        <v>5.9472593274988483</v>
      </c>
      <c r="U90" s="40">
        <v>0.2741679853044805</v>
      </c>
    </row>
    <row r="91" spans="1:21" s="18" customFormat="1" x14ac:dyDescent="0.3">
      <c r="A91" s="106"/>
      <c r="B91" s="16"/>
      <c r="C91" s="29" t="s">
        <v>164</v>
      </c>
      <c r="D91" s="30">
        <v>10</v>
      </c>
      <c r="E91" s="27">
        <v>0.13698630136986301</v>
      </c>
      <c r="F91" s="28"/>
      <c r="G91" s="38">
        <v>1.042E-3</v>
      </c>
      <c r="H91" s="38">
        <v>1.8270000000000001E-3</v>
      </c>
      <c r="I91" s="38">
        <v>2.0579999999999999E-3</v>
      </c>
      <c r="J91" s="38">
        <v>5.4000000000000003E-3</v>
      </c>
      <c r="K91" s="38">
        <v>2.1069999999999999E-3</v>
      </c>
      <c r="L91" s="38">
        <v>2.7989999999999998E-3</v>
      </c>
      <c r="M91" s="38">
        <v>3.7989999999999999E-3</v>
      </c>
      <c r="N91" s="38">
        <v>5.4429999999999999E-3</v>
      </c>
      <c r="O91" s="38">
        <v>1.163E-3</v>
      </c>
      <c r="P91" s="38">
        <v>1.3749999999999999E-3</v>
      </c>
      <c r="Q91" s="38">
        <v>1.7060000000000001E-3</v>
      </c>
      <c r="R91" s="28"/>
      <c r="S91" s="39">
        <v>2.8718999999999998E-2</v>
      </c>
      <c r="T91" s="40">
        <v>0.63723608445297519</v>
      </c>
      <c r="U91" s="40">
        <v>6.3564697394473235E-2</v>
      </c>
    </row>
    <row r="92" spans="1:21" s="18" customFormat="1" x14ac:dyDescent="0.3">
      <c r="A92" s="106"/>
      <c r="B92" s="16"/>
      <c r="C92" s="29" t="s">
        <v>0</v>
      </c>
      <c r="D92" s="30">
        <v>19</v>
      </c>
      <c r="E92" s="27">
        <v>0.26027397260273971</v>
      </c>
      <c r="F92" s="28"/>
      <c r="G92" s="38">
        <v>1.2589000000000001E-2</v>
      </c>
      <c r="H92" s="38">
        <v>4.1190000000000004E-2</v>
      </c>
      <c r="I92" s="38">
        <v>5.8770999999999997E-2</v>
      </c>
      <c r="J92" s="38">
        <v>8.2883000000000012E-2</v>
      </c>
      <c r="K92" s="38">
        <v>9.6041000000000015E-2</v>
      </c>
      <c r="L92" s="38">
        <v>8.1429999999999989E-2</v>
      </c>
      <c r="M92" s="38">
        <v>8.1913E-2</v>
      </c>
      <c r="N92" s="38">
        <v>8.3928000000000003E-2</v>
      </c>
      <c r="O92" s="38">
        <v>7.9030000000000003E-2</v>
      </c>
      <c r="P92" s="38">
        <v>8.5309999999999997E-2</v>
      </c>
      <c r="Q92" s="38">
        <v>8.3245000000000013E-2</v>
      </c>
      <c r="R92" s="28"/>
      <c r="S92" s="39">
        <v>0.78633000000000008</v>
      </c>
      <c r="T92" s="40">
        <v>5.6125188656763845</v>
      </c>
      <c r="U92" s="40">
        <v>0.26632699628693968</v>
      </c>
    </row>
    <row r="93" spans="1:21" s="55" customFormat="1" x14ac:dyDescent="0.3">
      <c r="A93" s="108"/>
      <c r="B93" s="16"/>
      <c r="C93" s="51" t="s">
        <v>231</v>
      </c>
      <c r="D93" s="52">
        <v>5</v>
      </c>
      <c r="E93" s="27">
        <v>6.8493150684931503E-2</v>
      </c>
      <c r="F93" s="28"/>
      <c r="G93" s="67">
        <v>3.209E-3</v>
      </c>
      <c r="H93" s="67">
        <v>2.1418000000000003E-2</v>
      </c>
      <c r="I93" s="67">
        <v>4.1246999999999999E-2</v>
      </c>
      <c r="J93" s="67">
        <v>5.2622000000000002E-2</v>
      </c>
      <c r="K93" s="67">
        <v>5.8005000000000001E-2</v>
      </c>
      <c r="L93" s="67">
        <v>3.8176000000000002E-2</v>
      </c>
      <c r="M93" s="67">
        <v>4.0997000000000006E-2</v>
      </c>
      <c r="N93" s="67">
        <v>4.3772999999999999E-2</v>
      </c>
      <c r="O93" s="67">
        <v>4.4403000000000005E-2</v>
      </c>
      <c r="P93" s="67">
        <v>4.9620000000000004E-2</v>
      </c>
      <c r="Q93" s="67">
        <v>5.6032000000000005E-2</v>
      </c>
      <c r="R93" s="28"/>
      <c r="S93" s="53">
        <v>0.44950200000000007</v>
      </c>
      <c r="T93" s="54">
        <v>16.460891243378001</v>
      </c>
      <c r="U93" s="54">
        <v>0.42974406002113819</v>
      </c>
    </row>
    <row r="94" spans="1:21" s="55" customFormat="1" x14ac:dyDescent="0.3">
      <c r="A94" s="108"/>
      <c r="B94" s="16"/>
      <c r="C94" s="51" t="s">
        <v>390</v>
      </c>
      <c r="D94" s="52">
        <v>2</v>
      </c>
      <c r="E94" s="27">
        <v>2.7397260273972601E-2</v>
      </c>
      <c r="F94" s="28"/>
      <c r="G94" s="67">
        <v>1.3359999999999999E-3</v>
      </c>
      <c r="H94" s="67">
        <v>0</v>
      </c>
      <c r="I94" s="67">
        <v>1.8469999999999999E-3</v>
      </c>
      <c r="J94" s="67">
        <v>1.9940000000000001E-3</v>
      </c>
      <c r="K94" s="67">
        <v>2.4589999999999998E-3</v>
      </c>
      <c r="L94" s="67">
        <v>1.3569999999999999E-3</v>
      </c>
      <c r="M94" s="67">
        <v>1.323E-3</v>
      </c>
      <c r="N94" s="67">
        <v>1.078E-3</v>
      </c>
      <c r="O94" s="67">
        <v>1.255E-3</v>
      </c>
      <c r="P94" s="67">
        <v>8.9999999999999998E-4</v>
      </c>
      <c r="Q94" s="67">
        <v>5.4600000000000004E-4</v>
      </c>
      <c r="R94" s="28"/>
      <c r="S94" s="53">
        <v>1.4095E-2</v>
      </c>
      <c r="T94" s="54">
        <v>-0.59131736526946099</v>
      </c>
      <c r="U94" s="54">
        <v>-0.10582345644662827</v>
      </c>
    </row>
    <row r="95" spans="1:21" s="55" customFormat="1" x14ac:dyDescent="0.3">
      <c r="A95" s="108"/>
      <c r="B95" s="50"/>
      <c r="C95" s="51" t="s">
        <v>371</v>
      </c>
      <c r="D95" s="52">
        <v>3</v>
      </c>
      <c r="E95" s="27">
        <v>4.1095890410958902E-2</v>
      </c>
      <c r="F95" s="28"/>
      <c r="G95" s="67">
        <v>0</v>
      </c>
      <c r="H95" s="67">
        <v>0</v>
      </c>
      <c r="I95" s="67">
        <v>0</v>
      </c>
      <c r="J95" s="67">
        <v>1.0300000000000001E-3</v>
      </c>
      <c r="K95" s="67">
        <v>0</v>
      </c>
      <c r="L95" s="67">
        <v>7.1400000000000001E-4</v>
      </c>
      <c r="M95" s="67">
        <v>7.1900000000000002E-4</v>
      </c>
      <c r="N95" s="67">
        <v>7.6099999999999996E-4</v>
      </c>
      <c r="O95" s="67">
        <v>8.2399999999999997E-4</v>
      </c>
      <c r="P95" s="67">
        <v>9.8700000000000003E-4</v>
      </c>
      <c r="Q95" s="67">
        <v>8.6899999999999998E-4</v>
      </c>
      <c r="R95" s="28"/>
      <c r="S95" s="53">
        <v>5.9039999999999995E-3</v>
      </c>
      <c r="T95" s="54" t="s">
        <v>191</v>
      </c>
      <c r="U95" s="54" t="s">
        <v>191</v>
      </c>
    </row>
    <row r="96" spans="1:21" s="55" customFormat="1" x14ac:dyDescent="0.3">
      <c r="A96" s="108"/>
      <c r="B96" s="50"/>
      <c r="C96" s="51" t="s">
        <v>391</v>
      </c>
      <c r="D96" s="52">
        <v>3</v>
      </c>
      <c r="E96" s="27">
        <v>4.1095890410958902E-2</v>
      </c>
      <c r="F96" s="28"/>
      <c r="G96" s="67">
        <v>8.0440000000000008E-3</v>
      </c>
      <c r="H96" s="67">
        <v>8.5019999999999991E-3</v>
      </c>
      <c r="I96" s="67">
        <v>1.2806E-2</v>
      </c>
      <c r="J96" s="67">
        <v>2.0837999999999999E-2</v>
      </c>
      <c r="K96" s="67">
        <v>2.0333E-2</v>
      </c>
      <c r="L96" s="67">
        <v>2.8702999999999999E-2</v>
      </c>
      <c r="M96" s="67">
        <v>2.9907E-2</v>
      </c>
      <c r="N96" s="67">
        <v>3.5122E-2</v>
      </c>
      <c r="O96" s="67">
        <v>2.9873E-2</v>
      </c>
      <c r="P96" s="67">
        <v>3.125E-2</v>
      </c>
      <c r="Q96" s="67">
        <v>2.5488E-2</v>
      </c>
      <c r="R96" s="28"/>
      <c r="S96" s="53">
        <v>0.25086599999999998</v>
      </c>
      <c r="T96" s="54">
        <v>2.168572849328692</v>
      </c>
      <c r="U96" s="54">
        <v>0.15506908975815392</v>
      </c>
    </row>
    <row r="97" spans="1:22" s="55" customFormat="1" x14ac:dyDescent="0.3">
      <c r="A97" s="108"/>
      <c r="B97" s="50"/>
      <c r="C97" s="51" t="s">
        <v>392</v>
      </c>
      <c r="D97" s="52">
        <v>6</v>
      </c>
      <c r="E97" s="27">
        <v>8.2191780821917804E-2</v>
      </c>
      <c r="F97" s="28"/>
      <c r="G97" s="67">
        <v>0</v>
      </c>
      <c r="H97" s="67">
        <v>1.1270000000000002E-2</v>
      </c>
      <c r="I97" s="67">
        <v>2.8709999999999986E-3</v>
      </c>
      <c r="J97" s="67">
        <v>6.3990000000000019E-3</v>
      </c>
      <c r="K97" s="67">
        <v>1.5244000000000008E-2</v>
      </c>
      <c r="L97" s="67">
        <v>1.2479999999999991E-2</v>
      </c>
      <c r="M97" s="67">
        <v>8.9670000000000027E-3</v>
      </c>
      <c r="N97" s="67">
        <v>3.1940000000000024E-3</v>
      </c>
      <c r="O97" s="67">
        <v>2.6749999999999968E-3</v>
      </c>
      <c r="P97" s="67">
        <v>2.5529999999999997E-3</v>
      </c>
      <c r="Q97" s="67">
        <v>3.1000000000000472E-4</v>
      </c>
      <c r="R97" s="28"/>
      <c r="S97" s="53">
        <v>6.5963000000000008E-2</v>
      </c>
      <c r="T97" s="54" t="s">
        <v>191</v>
      </c>
      <c r="U97" s="54" t="s">
        <v>191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2.7397260273972601E-2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73</v>
      </c>
      <c r="E99" s="41">
        <v>1</v>
      </c>
      <c r="F99" s="42"/>
      <c r="G99" s="43">
        <v>0.154693</v>
      </c>
      <c r="H99" s="43">
        <v>0.19889600000000002</v>
      </c>
      <c r="I99" s="43">
        <v>0.24035499999999999</v>
      </c>
      <c r="J99" s="43">
        <v>0.30841799999999997</v>
      </c>
      <c r="K99" s="43">
        <v>0.30977700000000002</v>
      </c>
      <c r="L99" s="43">
        <v>0.33699199999999996</v>
      </c>
      <c r="M99" s="43">
        <v>0.31375900000000001</v>
      </c>
      <c r="N99" s="43">
        <v>0.30077500000000001</v>
      </c>
      <c r="O99" s="43">
        <v>0.24226300000000001</v>
      </c>
      <c r="P99" s="43">
        <v>0.22985</v>
      </c>
      <c r="Q99" s="43">
        <v>0.20969600000000002</v>
      </c>
      <c r="R99" s="42"/>
      <c r="S99" s="44">
        <v>2.8454739999999998</v>
      </c>
      <c r="T99" s="45">
        <v>0.35556230727957971</v>
      </c>
      <c r="U99" s="45">
        <v>3.8759325117502685E-2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11</v>
      </c>
      <c r="E103" s="90">
        <v>0.15068493150684931</v>
      </c>
      <c r="F103" s="95"/>
      <c r="G103" s="97">
        <v>1.4363000000000001E-2</v>
      </c>
      <c r="H103" s="97">
        <v>3.2136999999999999E-2</v>
      </c>
      <c r="I103" s="97">
        <v>3.9834000000000001E-2</v>
      </c>
      <c r="J103" s="97">
        <v>5.3269999999999998E-2</v>
      </c>
      <c r="K103" s="97">
        <v>7.9485E-2</v>
      </c>
      <c r="L103" s="97">
        <v>0.12303699999999999</v>
      </c>
      <c r="M103" s="97">
        <v>0.10516399999999999</v>
      </c>
      <c r="N103" s="97">
        <v>8.6462999999999998E-2</v>
      </c>
      <c r="O103" s="97">
        <v>5.7174000000000003E-2</v>
      </c>
      <c r="P103" s="97">
        <v>4.4177000000000001E-2</v>
      </c>
      <c r="Q103" s="138">
        <v>3.9823999999999998E-2</v>
      </c>
      <c r="R103" s="95"/>
      <c r="S103" s="93">
        <v>0.67492799999999997</v>
      </c>
      <c r="T103" s="94">
        <v>1.7726798022697206</v>
      </c>
      <c r="U103" s="94">
        <v>0.1359584981034303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4</v>
      </c>
      <c r="E105" s="90">
        <v>5.4794520547945202E-2</v>
      </c>
      <c r="F105" s="95"/>
      <c r="G105" s="92">
        <v>1.124E-3</v>
      </c>
      <c r="H105" s="92">
        <v>2.3109999999999997E-3</v>
      </c>
      <c r="I105" s="92">
        <v>2.728E-3</v>
      </c>
      <c r="J105" s="92">
        <v>2.8249999999999998E-3</v>
      </c>
      <c r="K105" s="92">
        <v>2.6069999999999999E-3</v>
      </c>
      <c r="L105" s="92">
        <v>2.1789999999999999E-3</v>
      </c>
      <c r="M105" s="92">
        <v>2.2690000000000002E-3</v>
      </c>
      <c r="N105" s="92">
        <v>1.1419E-2</v>
      </c>
      <c r="O105" s="92">
        <v>1.1316E-2</v>
      </c>
      <c r="P105" s="92">
        <v>1.036E-3</v>
      </c>
      <c r="Q105" s="92">
        <v>1.129E-3</v>
      </c>
      <c r="R105" s="95"/>
      <c r="S105" s="93">
        <v>4.0943E-2</v>
      </c>
      <c r="T105" s="94">
        <v>4.4483985765124689E-3</v>
      </c>
      <c r="U105" s="94">
        <v>5.5497065126330902E-4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1</v>
      </c>
      <c r="E106" s="90">
        <v>1.3698630136986301E-2</v>
      </c>
      <c r="F106" s="77"/>
      <c r="G106" s="82">
        <v>0</v>
      </c>
      <c r="H106" s="82">
        <v>0</v>
      </c>
      <c r="I106" s="82">
        <v>0</v>
      </c>
      <c r="J106" s="82">
        <v>9.0000000000000006E-5</v>
      </c>
      <c r="K106" s="82">
        <v>4.73E-4</v>
      </c>
      <c r="L106" s="82">
        <v>4.57E-4</v>
      </c>
      <c r="M106" s="82">
        <v>9.9400000000000009E-4</v>
      </c>
      <c r="N106" s="82">
        <v>1.0352E-2</v>
      </c>
      <c r="O106" s="82">
        <v>1.0204E-2</v>
      </c>
      <c r="P106" s="82">
        <v>0</v>
      </c>
      <c r="Q106" s="82">
        <v>0</v>
      </c>
      <c r="R106" s="77"/>
      <c r="S106" s="79">
        <v>2.257E-2</v>
      </c>
      <c r="T106" s="80" t="s">
        <v>191</v>
      </c>
      <c r="U106" s="80" t="s">
        <v>191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2</v>
      </c>
      <c r="E107" s="90">
        <v>2.7397260273972601E-2</v>
      </c>
      <c r="F107" s="77"/>
      <c r="G107" s="78">
        <v>8.3499999999999991E-4</v>
      </c>
      <c r="H107" s="78">
        <v>2.1149999999999997E-3</v>
      </c>
      <c r="I107" s="78">
        <v>2.728E-3</v>
      </c>
      <c r="J107" s="78">
        <v>2.735E-3</v>
      </c>
      <c r="K107" s="78">
        <v>2.134E-3</v>
      </c>
      <c r="L107" s="78">
        <v>1.722E-3</v>
      </c>
      <c r="M107" s="78">
        <v>1.2750000000000001E-3</v>
      </c>
      <c r="N107" s="78">
        <v>1.067E-3</v>
      </c>
      <c r="O107" s="78">
        <v>1.1119999999999999E-3</v>
      </c>
      <c r="P107" s="78">
        <v>1.036E-3</v>
      </c>
      <c r="Q107" s="78">
        <v>1.129E-3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1</v>
      </c>
      <c r="E108" s="99">
        <v>1.3698630136986301E-2</v>
      </c>
      <c r="F108" s="100"/>
      <c r="G108" s="78">
        <v>7.6099999999999996E-4</v>
      </c>
      <c r="H108" s="78">
        <v>6.6799999999999997E-4</v>
      </c>
      <c r="I108" s="78">
        <v>6.6399999999999999E-4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2.0929999999999998E-3</v>
      </c>
      <c r="T108" s="102">
        <v>-1</v>
      </c>
      <c r="U108" s="102">
        <v>-1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1</v>
      </c>
      <c r="E109" s="99">
        <v>1.3698630136986301E-2</v>
      </c>
      <c r="F109" s="100"/>
      <c r="G109" s="78">
        <v>7.3999999999999996E-5</v>
      </c>
      <c r="H109" s="78">
        <v>1.4469999999999999E-3</v>
      </c>
      <c r="I109" s="78">
        <v>2.0639999999999999E-3</v>
      </c>
      <c r="J109" s="78">
        <v>2.735E-3</v>
      </c>
      <c r="K109" s="78">
        <v>2.134E-3</v>
      </c>
      <c r="L109" s="78">
        <v>1.722E-3</v>
      </c>
      <c r="M109" s="78">
        <v>1.2750000000000001E-3</v>
      </c>
      <c r="N109" s="78">
        <v>1.067E-3</v>
      </c>
      <c r="O109" s="78">
        <v>1.1119999999999999E-3</v>
      </c>
      <c r="P109" s="78">
        <v>1.036E-3</v>
      </c>
      <c r="Q109" s="78">
        <v>1.129E-3</v>
      </c>
      <c r="R109" s="100"/>
      <c r="S109" s="101">
        <v>1.5795E-2</v>
      </c>
      <c r="T109" s="102">
        <v>14.256756756756758</v>
      </c>
      <c r="U109" s="102">
        <v>0.40582990605405178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1</v>
      </c>
      <c r="E110" s="90">
        <v>1.3698630136986301E-2</v>
      </c>
      <c r="F110" s="77"/>
      <c r="G110" s="78">
        <v>2.8899999999999998E-4</v>
      </c>
      <c r="H110" s="78">
        <v>1.9599999999999999E-4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1</v>
      </c>
      <c r="E112" s="76">
        <v>1.3698630136986301E-2</v>
      </c>
      <c r="F112" s="77"/>
      <c r="G112" s="78">
        <v>2.8899999999999998E-4</v>
      </c>
      <c r="H112" s="78">
        <v>1.9599999999999999E-4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4.8499999999999997E-4</v>
      </c>
      <c r="T112" s="86">
        <v>-1</v>
      </c>
      <c r="U112" s="86">
        <v>-1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4</v>
      </c>
      <c r="E114" s="90">
        <v>5.4794520547945202E-2</v>
      </c>
      <c r="F114" s="95"/>
      <c r="G114" s="92">
        <v>6.4999999999999997E-4</v>
      </c>
      <c r="H114" s="92">
        <v>2.8699999999999998E-4</v>
      </c>
      <c r="I114" s="92">
        <v>1.2359999999999999E-3</v>
      </c>
      <c r="J114" s="92">
        <v>1.044E-3</v>
      </c>
      <c r="K114" s="92">
        <v>2.4030000000000002E-3</v>
      </c>
      <c r="L114" s="92">
        <v>4.9199999999999999E-3</v>
      </c>
      <c r="M114" s="92">
        <v>1.642E-3</v>
      </c>
      <c r="N114" s="92">
        <v>1.851E-3</v>
      </c>
      <c r="O114" s="92">
        <v>1.82E-3</v>
      </c>
      <c r="P114" s="92">
        <v>2.3570000000000002E-3</v>
      </c>
      <c r="Q114" s="92">
        <v>2.6099999999999999E-3</v>
      </c>
      <c r="R114" s="95"/>
      <c r="S114" s="93">
        <v>2.0820000000000002E-2</v>
      </c>
      <c r="T114" s="94">
        <v>3.0153846153846153</v>
      </c>
      <c r="U114" s="94">
        <v>0.18977788944615548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4</v>
      </c>
      <c r="E115" s="76">
        <v>5.4794520547945202E-2</v>
      </c>
      <c r="F115" s="77"/>
      <c r="G115" s="82">
        <v>6.4999999999999997E-4</v>
      </c>
      <c r="H115" s="82">
        <v>2.8699999999999998E-4</v>
      </c>
      <c r="I115" s="82">
        <v>1.2359999999999999E-3</v>
      </c>
      <c r="J115" s="82">
        <v>1.044E-3</v>
      </c>
      <c r="K115" s="82">
        <v>2.4030000000000002E-3</v>
      </c>
      <c r="L115" s="82">
        <v>4.9199999999999999E-3</v>
      </c>
      <c r="M115" s="82">
        <v>1.642E-3</v>
      </c>
      <c r="N115" s="82">
        <v>1.851E-3</v>
      </c>
      <c r="O115" s="82">
        <v>1.82E-3</v>
      </c>
      <c r="P115" s="82">
        <v>2.3570000000000002E-3</v>
      </c>
      <c r="Q115" s="140">
        <v>2.6099999999999999E-3</v>
      </c>
      <c r="R115" s="77"/>
      <c r="S115" s="79">
        <v>2.0820000000000002E-2</v>
      </c>
      <c r="T115" s="80">
        <v>3.0153846153846153</v>
      </c>
      <c r="U115" s="80">
        <v>0.18977788944615548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0</v>
      </c>
      <c r="E116" s="90">
        <v>0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7</v>
      </c>
      <c r="E122" s="90">
        <v>9.5890410958904104E-2</v>
      </c>
      <c r="F122" s="95"/>
      <c r="G122" s="92">
        <v>0.120583</v>
      </c>
      <c r="H122" s="92">
        <v>0.10674500000000001</v>
      </c>
      <c r="I122" s="92">
        <v>0.127804</v>
      </c>
      <c r="J122" s="92">
        <v>0.123908</v>
      </c>
      <c r="K122" s="92">
        <v>9.5075999999999994E-2</v>
      </c>
      <c r="L122" s="92">
        <v>8.0996999999999986E-2</v>
      </c>
      <c r="M122" s="92">
        <v>8.2771999999999998E-2</v>
      </c>
      <c r="N122" s="92">
        <v>6.3920000000000005E-2</v>
      </c>
      <c r="O122" s="92">
        <v>4.0568E-2</v>
      </c>
      <c r="P122" s="92">
        <v>4.2398999999999999E-2</v>
      </c>
      <c r="Q122" s="92">
        <v>4.0999999999999995E-2</v>
      </c>
      <c r="R122" s="95"/>
      <c r="S122" s="93">
        <v>0.92577200000000004</v>
      </c>
      <c r="T122" s="94">
        <v>-0.65998523838352008</v>
      </c>
      <c r="U122" s="94">
        <v>-0.12614933408641782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7</v>
      </c>
      <c r="E123" s="90">
        <v>9.5890410958904104E-2</v>
      </c>
      <c r="F123" s="77"/>
      <c r="G123" s="78">
        <v>0.120583</v>
      </c>
      <c r="H123" s="78">
        <v>0.10674500000000001</v>
      </c>
      <c r="I123" s="78">
        <v>0.127804</v>
      </c>
      <c r="J123" s="78">
        <v>0.123908</v>
      </c>
      <c r="K123" s="78">
        <v>9.5075999999999994E-2</v>
      </c>
      <c r="L123" s="78">
        <v>8.0996999999999986E-2</v>
      </c>
      <c r="M123" s="78">
        <v>8.2771999999999998E-2</v>
      </c>
      <c r="N123" s="78">
        <v>6.3920000000000005E-2</v>
      </c>
      <c r="O123" s="78">
        <v>4.0568E-2</v>
      </c>
      <c r="P123" s="78">
        <v>4.2398999999999999E-2</v>
      </c>
      <c r="Q123" s="78">
        <v>4.0999999999999995E-2</v>
      </c>
      <c r="R123" s="77"/>
      <c r="S123" s="85">
        <v>0.92577200000000004</v>
      </c>
      <c r="T123" s="86">
        <v>-0.65998523838352008</v>
      </c>
      <c r="U123" s="86">
        <v>-0.12614933408641782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1</v>
      </c>
      <c r="E124" s="76">
        <v>1.3698630136986301E-2</v>
      </c>
      <c r="F124" s="77"/>
      <c r="G124" s="78">
        <v>0</v>
      </c>
      <c r="H124" s="78">
        <v>0</v>
      </c>
      <c r="I124" s="78">
        <v>6.8649999999999996E-3</v>
      </c>
      <c r="J124" s="78">
        <v>6.522E-3</v>
      </c>
      <c r="K124" s="78">
        <v>7.3720000000000001E-3</v>
      </c>
      <c r="L124" s="78">
        <v>7.1190000000000003E-3</v>
      </c>
      <c r="M124" s="78">
        <v>6.9119999999999997E-3</v>
      </c>
      <c r="N124" s="78">
        <v>5.868E-3</v>
      </c>
      <c r="O124" s="78">
        <v>0</v>
      </c>
      <c r="P124" s="78">
        <v>0</v>
      </c>
      <c r="Q124" s="139">
        <v>0</v>
      </c>
      <c r="R124" s="77"/>
      <c r="S124" s="85">
        <v>4.0658E-2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2</v>
      </c>
      <c r="E125" s="76">
        <v>2.7397260273972601E-2</v>
      </c>
      <c r="F125" s="77"/>
      <c r="G125" s="78">
        <v>0</v>
      </c>
      <c r="H125" s="78">
        <v>0</v>
      </c>
      <c r="I125" s="78">
        <v>8.7220000000000006E-3</v>
      </c>
      <c r="J125" s="78">
        <v>8.4650000000000003E-3</v>
      </c>
      <c r="K125" s="78">
        <v>6.4450000000000002E-3</v>
      </c>
      <c r="L125" s="78">
        <v>6.2230000000000002E-3</v>
      </c>
      <c r="M125" s="78">
        <v>1.0017E-2</v>
      </c>
      <c r="N125" s="78">
        <v>2.7490000000000001E-3</v>
      </c>
      <c r="O125" s="78">
        <v>2.9740000000000001E-3</v>
      </c>
      <c r="P125" s="78">
        <v>0</v>
      </c>
      <c r="Q125" s="136">
        <v>0</v>
      </c>
      <c r="R125" s="77"/>
      <c r="S125" s="85">
        <v>4.5594999999999997E-2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4</v>
      </c>
      <c r="E126" s="90">
        <v>5.4794520547945202E-2</v>
      </c>
      <c r="F126" s="77"/>
      <c r="G126" s="78">
        <v>0.120583</v>
      </c>
      <c r="H126" s="78">
        <v>0.10674500000000001</v>
      </c>
      <c r="I126" s="78">
        <v>0.11221700000000001</v>
      </c>
      <c r="J126" s="78">
        <v>0.108921</v>
      </c>
      <c r="K126" s="78">
        <v>8.1258999999999998E-2</v>
      </c>
      <c r="L126" s="78">
        <v>6.7654999999999993E-2</v>
      </c>
      <c r="M126" s="78">
        <v>6.5842999999999999E-2</v>
      </c>
      <c r="N126" s="78">
        <v>5.5302999999999998E-2</v>
      </c>
      <c r="O126" s="78">
        <v>3.7594000000000002E-2</v>
      </c>
      <c r="P126" s="78">
        <v>4.2398999999999999E-2</v>
      </c>
      <c r="Q126" s="78">
        <v>4.0999999999999995E-2</v>
      </c>
      <c r="R126" s="77"/>
      <c r="S126" s="85">
        <v>0.83951900000000002</v>
      </c>
      <c r="T126" s="86">
        <v>-0.65998523838352008</v>
      </c>
      <c r="U126" s="86">
        <v>-0.12614933408641782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2</v>
      </c>
      <c r="E127" s="76">
        <v>2.7397260273972601E-2</v>
      </c>
      <c r="F127" s="77"/>
      <c r="G127" s="78">
        <v>2.7484999999999999E-2</v>
      </c>
      <c r="H127" s="78">
        <v>2.0013E-2</v>
      </c>
      <c r="I127" s="78">
        <v>2.189E-2</v>
      </c>
      <c r="J127" s="78">
        <v>1.9112000000000001E-2</v>
      </c>
      <c r="K127" s="78">
        <v>1.6367E-2</v>
      </c>
      <c r="L127" s="78">
        <v>1.4003E-2</v>
      </c>
      <c r="M127" s="78">
        <v>1.5203E-2</v>
      </c>
      <c r="N127" s="78">
        <v>6.5709999999999996E-3</v>
      </c>
      <c r="O127" s="78">
        <v>3.222E-3</v>
      </c>
      <c r="P127" s="78">
        <v>3.1020000000000002E-3</v>
      </c>
      <c r="Q127" s="136">
        <v>4.0000000000000001E-3</v>
      </c>
      <c r="R127" s="77"/>
      <c r="S127" s="85">
        <v>0.15096800000000002</v>
      </c>
      <c r="T127" s="86">
        <v>-0.854466072403129</v>
      </c>
      <c r="U127" s="86">
        <v>-0.21409413238117436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1</v>
      </c>
      <c r="E131" s="76">
        <v>1.3698630136986301E-2</v>
      </c>
      <c r="F131" s="77"/>
      <c r="G131" s="78">
        <v>9.1795000000000002E-2</v>
      </c>
      <c r="H131" s="78">
        <v>8.6732000000000004E-2</v>
      </c>
      <c r="I131" s="78">
        <v>9.0327000000000005E-2</v>
      </c>
      <c r="J131" s="78">
        <v>8.9809E-2</v>
      </c>
      <c r="K131" s="78">
        <v>6.4892000000000005E-2</v>
      </c>
      <c r="L131" s="78">
        <v>5.2518000000000002E-2</v>
      </c>
      <c r="M131" s="78">
        <v>4.9539E-2</v>
      </c>
      <c r="N131" s="78">
        <v>4.7641999999999997E-2</v>
      </c>
      <c r="O131" s="78">
        <v>3.4372E-2</v>
      </c>
      <c r="P131" s="78">
        <v>3.9296999999999999E-2</v>
      </c>
      <c r="Q131" s="136">
        <v>3.5999999999999997E-2</v>
      </c>
      <c r="R131" s="77"/>
      <c r="S131" s="85">
        <v>0.68292299999999995</v>
      </c>
      <c r="T131" s="86">
        <v>-0.60782177678522797</v>
      </c>
      <c r="U131" s="86">
        <v>-0.11041913148400795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1.3698630136986301E-2</v>
      </c>
      <c r="F133" s="77"/>
      <c r="G133" s="78">
        <v>1.3029999999999999E-3</v>
      </c>
      <c r="H133" s="78">
        <v>0</v>
      </c>
      <c r="I133" s="78">
        <v>0</v>
      </c>
      <c r="J133" s="78">
        <v>0</v>
      </c>
      <c r="K133" s="78">
        <v>0</v>
      </c>
      <c r="L133" s="78">
        <v>1.134E-3</v>
      </c>
      <c r="M133" s="78">
        <v>1.101E-3</v>
      </c>
      <c r="N133" s="78">
        <v>1.09E-3</v>
      </c>
      <c r="O133" s="78">
        <v>0</v>
      </c>
      <c r="P133" s="78">
        <v>0</v>
      </c>
      <c r="Q133" s="78">
        <v>1E-3</v>
      </c>
      <c r="R133" s="77"/>
      <c r="S133" s="85">
        <v>5.6280000000000002E-3</v>
      </c>
      <c r="T133" s="86">
        <v>-0.23254029163468914</v>
      </c>
      <c r="U133" s="86">
        <v>-3.2542383495096194E-2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1</v>
      </c>
      <c r="E147" s="90">
        <v>1.3698630136986301E-2</v>
      </c>
      <c r="F147" s="95"/>
      <c r="G147" s="92">
        <v>0</v>
      </c>
      <c r="H147" s="92">
        <v>0</v>
      </c>
      <c r="I147" s="92">
        <v>0</v>
      </c>
      <c r="J147" s="92">
        <v>6.0599999999999998E-4</v>
      </c>
      <c r="K147" s="92">
        <v>0</v>
      </c>
      <c r="L147" s="92">
        <v>3.6499999999999998E-4</v>
      </c>
      <c r="M147" s="92">
        <v>1.8900000000000001E-4</v>
      </c>
      <c r="N147" s="92">
        <v>3.4499999999999998E-4</v>
      </c>
      <c r="O147" s="92">
        <v>1.9900000000000001E-4</v>
      </c>
      <c r="P147" s="92">
        <v>6.6000000000000005E-5</v>
      </c>
      <c r="Q147" s="92">
        <v>0</v>
      </c>
      <c r="R147" s="95"/>
      <c r="S147" s="93">
        <v>1.7700000000000001E-3</v>
      </c>
      <c r="T147" s="94" t="s">
        <v>191</v>
      </c>
      <c r="U147" s="94" t="s">
        <v>191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1.3698630136986301E-2</v>
      </c>
      <c r="F148" s="77"/>
      <c r="G148" s="78">
        <v>0</v>
      </c>
      <c r="H148" s="78">
        <v>0</v>
      </c>
      <c r="I148" s="78">
        <v>0</v>
      </c>
      <c r="J148" s="78">
        <v>6.0599999999999998E-4</v>
      </c>
      <c r="K148" s="78">
        <v>0</v>
      </c>
      <c r="L148" s="78">
        <v>3.6499999999999998E-4</v>
      </c>
      <c r="M148" s="78">
        <v>1.8900000000000001E-4</v>
      </c>
      <c r="N148" s="78">
        <v>3.4499999999999998E-4</v>
      </c>
      <c r="O148" s="78">
        <v>1.9900000000000001E-4</v>
      </c>
      <c r="P148" s="78">
        <v>6.6000000000000005E-5</v>
      </c>
      <c r="Q148" s="136">
        <v>0</v>
      </c>
      <c r="R148" s="77"/>
      <c r="S148" s="85">
        <v>1.7700000000000001E-3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0</v>
      </c>
      <c r="E149" s="90">
        <v>0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136">
        <v>0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10</v>
      </c>
      <c r="E156" s="90">
        <v>0.13698630136986301</v>
      </c>
      <c r="F156" s="95"/>
      <c r="G156" s="92">
        <v>1.042E-3</v>
      </c>
      <c r="H156" s="92">
        <v>1.8270000000000001E-3</v>
      </c>
      <c r="I156" s="92">
        <v>2.0579999999999999E-3</v>
      </c>
      <c r="J156" s="92">
        <v>5.4000000000000003E-3</v>
      </c>
      <c r="K156" s="92">
        <v>2.1069999999999999E-3</v>
      </c>
      <c r="L156" s="92">
        <v>2.7989999999999998E-3</v>
      </c>
      <c r="M156" s="92">
        <v>3.7989999999999999E-3</v>
      </c>
      <c r="N156" s="92">
        <v>5.4429999999999999E-3</v>
      </c>
      <c r="O156" s="92">
        <v>1.163E-3</v>
      </c>
      <c r="P156" s="92">
        <v>1.3749999999999999E-3</v>
      </c>
      <c r="Q156" s="92">
        <v>1.7060000000000001E-3</v>
      </c>
      <c r="R156" s="95"/>
      <c r="S156" s="93">
        <v>2.8718999999999998E-2</v>
      </c>
      <c r="T156" s="94">
        <v>0.63723608445297519</v>
      </c>
      <c r="U156" s="94">
        <v>6.3564697394473235E-2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2</v>
      </c>
      <c r="E157" s="76">
        <v>2.7397260273972601E-2</v>
      </c>
      <c r="F157" s="77"/>
      <c r="G157" s="78">
        <v>0</v>
      </c>
      <c r="H157" s="78">
        <v>0</v>
      </c>
      <c r="I157" s="78">
        <v>0</v>
      </c>
      <c r="J157" s="78">
        <v>6.0599999999999998E-4</v>
      </c>
      <c r="K157" s="78">
        <v>0</v>
      </c>
      <c r="L157" s="78">
        <v>0</v>
      </c>
      <c r="M157" s="78">
        <v>0</v>
      </c>
      <c r="N157" s="78">
        <v>0</v>
      </c>
      <c r="O157" s="78">
        <v>7.7700000000000002E-4</v>
      </c>
      <c r="P157" s="78">
        <v>1.3749999999999999E-3</v>
      </c>
      <c r="Q157" s="78">
        <v>1.7060000000000001E-3</v>
      </c>
      <c r="R157" s="77"/>
      <c r="S157" s="85">
        <v>4.4640000000000001E-3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5</v>
      </c>
      <c r="E158" s="76">
        <v>6.8493150684931503E-2</v>
      </c>
      <c r="F158" s="77"/>
      <c r="G158" s="78">
        <v>0</v>
      </c>
      <c r="H158" s="78">
        <v>7.8899999999999999E-4</v>
      </c>
      <c r="I158" s="78">
        <v>1.0380000000000001E-3</v>
      </c>
      <c r="J158" s="78">
        <v>2.856E-3</v>
      </c>
      <c r="K158" s="78">
        <v>2.1069999999999999E-3</v>
      </c>
      <c r="L158" s="78">
        <v>2.7989999999999998E-3</v>
      </c>
      <c r="M158" s="78">
        <v>3.7989999999999999E-3</v>
      </c>
      <c r="N158" s="78">
        <v>5.4429999999999999E-3</v>
      </c>
      <c r="O158" s="78">
        <v>3.86E-4</v>
      </c>
      <c r="P158" s="78">
        <v>0</v>
      </c>
      <c r="Q158" s="136">
        <v>0</v>
      </c>
      <c r="R158" s="77"/>
      <c r="S158" s="85">
        <v>1.9217000000000001E-2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1.3698630136986301E-2</v>
      </c>
      <c r="F159" s="77"/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136">
        <v>0</v>
      </c>
      <c r="R159" s="77"/>
      <c r="S159" s="85">
        <v>0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2</v>
      </c>
      <c r="E160" s="76">
        <v>2.7397260273972601E-2</v>
      </c>
      <c r="F160" s="77"/>
      <c r="G160" s="78">
        <v>1.042E-3</v>
      </c>
      <c r="H160" s="78">
        <v>1.0380000000000001E-3</v>
      </c>
      <c r="I160" s="78">
        <v>1.0200000000000001E-3</v>
      </c>
      <c r="J160" s="78">
        <v>1.9380000000000001E-3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5.0380000000000008E-3</v>
      </c>
      <c r="T160" s="86">
        <v>-1</v>
      </c>
      <c r="U160" s="86">
        <v>-1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19</v>
      </c>
      <c r="E164" s="90">
        <v>0.26027397260273971</v>
      </c>
      <c r="F164" s="95"/>
      <c r="G164" s="92">
        <v>1.2589000000000001E-2</v>
      </c>
      <c r="H164" s="92">
        <v>4.1190000000000004E-2</v>
      </c>
      <c r="I164" s="92">
        <v>5.8770999999999997E-2</v>
      </c>
      <c r="J164" s="92">
        <v>8.2883000000000012E-2</v>
      </c>
      <c r="K164" s="92">
        <v>9.6041000000000015E-2</v>
      </c>
      <c r="L164" s="92">
        <v>8.1429999999999989E-2</v>
      </c>
      <c r="M164" s="92">
        <v>8.1913E-2</v>
      </c>
      <c r="N164" s="92">
        <v>8.3928000000000003E-2</v>
      </c>
      <c r="O164" s="92">
        <v>7.9030000000000003E-2</v>
      </c>
      <c r="P164" s="92">
        <v>8.5309999999999997E-2</v>
      </c>
      <c r="Q164" s="92">
        <v>8.3245000000000013E-2</v>
      </c>
      <c r="R164" s="95"/>
      <c r="S164" s="93">
        <v>0.78633000000000008</v>
      </c>
      <c r="T164" s="94">
        <v>5.6125188656763845</v>
      </c>
      <c r="U164" s="94">
        <v>0.26632699628693968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16</v>
      </c>
      <c r="E165" s="90">
        <v>0.21917808219178081</v>
      </c>
      <c r="F165" s="77"/>
      <c r="G165" s="78">
        <v>1.2589000000000001E-2</v>
      </c>
      <c r="H165" s="78">
        <v>2.9920000000000002E-2</v>
      </c>
      <c r="I165" s="78">
        <v>5.5899999999999998E-2</v>
      </c>
      <c r="J165" s="78">
        <v>7.648400000000001E-2</v>
      </c>
      <c r="K165" s="78">
        <v>8.0797000000000008E-2</v>
      </c>
      <c r="L165" s="78">
        <v>6.9653999999999994E-2</v>
      </c>
      <c r="M165" s="78">
        <v>7.3937000000000003E-2</v>
      </c>
      <c r="N165" s="78">
        <v>8.2066E-2</v>
      </c>
      <c r="O165" s="78">
        <v>7.8714000000000006E-2</v>
      </c>
      <c r="P165" s="78">
        <v>8.5038000000000002E-2</v>
      </c>
      <c r="Q165" s="78">
        <v>8.2935000000000009E-2</v>
      </c>
      <c r="R165" s="77"/>
      <c r="S165" s="85">
        <v>0.72803399999999985</v>
      </c>
      <c r="T165" s="86">
        <v>5.587894193343395</v>
      </c>
      <c r="U165" s="86">
        <v>0.26573656678216406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1</v>
      </c>
      <c r="E166" s="76">
        <v>1.3698630136986301E-2</v>
      </c>
      <c r="F166" s="77"/>
      <c r="G166" s="78">
        <v>0</v>
      </c>
      <c r="H166" s="78">
        <v>0</v>
      </c>
      <c r="I166" s="78">
        <v>0</v>
      </c>
      <c r="J166" s="78">
        <v>0</v>
      </c>
      <c r="K166" s="78">
        <v>0</v>
      </c>
      <c r="L166" s="78">
        <v>7.0399999999999998E-4</v>
      </c>
      <c r="M166" s="78">
        <v>9.9099999999999991E-4</v>
      </c>
      <c r="N166" s="78">
        <v>1.3320000000000001E-3</v>
      </c>
      <c r="O166" s="78">
        <v>2.359E-3</v>
      </c>
      <c r="P166" s="78">
        <v>2.281E-3</v>
      </c>
      <c r="Q166" s="136">
        <v>0</v>
      </c>
      <c r="R166" s="77"/>
      <c r="S166" s="85">
        <v>7.6670000000000002E-3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2</v>
      </c>
      <c r="E167" s="76">
        <v>2.7397260273972601E-2</v>
      </c>
      <c r="F167" s="77"/>
      <c r="G167" s="78">
        <v>6.7699999999999998E-4</v>
      </c>
      <c r="H167" s="78">
        <v>5.9800000000000001E-4</v>
      </c>
      <c r="I167" s="78">
        <v>7.6499999999999995E-4</v>
      </c>
      <c r="J167" s="78">
        <v>1.0549999999999999E-3</v>
      </c>
      <c r="K167" s="78">
        <v>1.175E-3</v>
      </c>
      <c r="L167" s="78">
        <v>1.918E-3</v>
      </c>
      <c r="M167" s="78">
        <v>2.5360000000000001E-3</v>
      </c>
      <c r="N167" s="78">
        <v>2.9399999999999999E-3</v>
      </c>
      <c r="O167" s="78">
        <v>2.5760000000000002E-3</v>
      </c>
      <c r="P167" s="78">
        <v>2.7780000000000001E-3</v>
      </c>
      <c r="Q167" s="78">
        <v>2.3059999999999999E-3</v>
      </c>
      <c r="R167" s="77"/>
      <c r="S167" s="85">
        <v>1.9324000000000001E-2</v>
      </c>
      <c r="T167" s="86">
        <v>2.4062038404726733</v>
      </c>
      <c r="U167" s="86">
        <v>0.16555783820230996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3</v>
      </c>
      <c r="E169" s="76">
        <v>4.1095890410958902E-2</v>
      </c>
      <c r="F169" s="77"/>
      <c r="G169" s="78">
        <v>2.532E-3</v>
      </c>
      <c r="H169" s="78">
        <v>2.0820000000000002E-2</v>
      </c>
      <c r="I169" s="78">
        <v>4.0481999999999997E-2</v>
      </c>
      <c r="J169" s="78">
        <v>5.1567000000000002E-2</v>
      </c>
      <c r="K169" s="78">
        <v>5.6829999999999999E-2</v>
      </c>
      <c r="L169" s="78">
        <v>3.6257999999999999E-2</v>
      </c>
      <c r="M169" s="78">
        <v>3.8461000000000002E-2</v>
      </c>
      <c r="N169" s="78">
        <v>4.0833000000000001E-2</v>
      </c>
      <c r="O169" s="78">
        <v>4.1827000000000003E-2</v>
      </c>
      <c r="P169" s="78">
        <v>4.6842000000000002E-2</v>
      </c>
      <c r="Q169" s="78">
        <v>5.3726000000000003E-2</v>
      </c>
      <c r="R169" s="77"/>
      <c r="S169" s="85">
        <v>0.43017799999999995</v>
      </c>
      <c r="T169" s="86">
        <v>20.218799368088469</v>
      </c>
      <c r="U169" s="86">
        <v>0.46500835265349805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1.3698630136986301E-2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2</v>
      </c>
      <c r="E173" s="76">
        <v>2.7397260273972601E-2</v>
      </c>
      <c r="F173" s="77"/>
      <c r="G173" s="78">
        <v>1.3359999999999999E-3</v>
      </c>
      <c r="H173" s="78">
        <v>0</v>
      </c>
      <c r="I173" s="78">
        <v>1.8469999999999999E-3</v>
      </c>
      <c r="J173" s="78">
        <v>1.9940000000000001E-3</v>
      </c>
      <c r="K173" s="78">
        <v>2.4589999999999998E-3</v>
      </c>
      <c r="L173" s="78">
        <v>1.3569999999999999E-3</v>
      </c>
      <c r="M173" s="78">
        <v>1.323E-3</v>
      </c>
      <c r="N173" s="78">
        <v>1.078E-3</v>
      </c>
      <c r="O173" s="78">
        <v>1.255E-3</v>
      </c>
      <c r="P173" s="78">
        <v>8.9999999999999998E-4</v>
      </c>
      <c r="Q173" s="136">
        <v>5.4600000000000004E-4</v>
      </c>
      <c r="R173" s="77"/>
      <c r="S173" s="85">
        <v>1.4095E-2</v>
      </c>
      <c r="T173" s="86">
        <v>-0.59131736526946099</v>
      </c>
      <c r="U173" s="86">
        <v>-0.10582345644662827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1.3698630136986301E-2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3</v>
      </c>
      <c r="E177" s="76">
        <v>4.1095890410958902E-2</v>
      </c>
      <c r="F177" s="77"/>
      <c r="G177" s="78">
        <v>0</v>
      </c>
      <c r="H177" s="78">
        <v>0</v>
      </c>
      <c r="I177" s="78">
        <v>0</v>
      </c>
      <c r="J177" s="78">
        <v>1.0300000000000001E-3</v>
      </c>
      <c r="K177" s="78">
        <v>0</v>
      </c>
      <c r="L177" s="78">
        <v>7.1400000000000001E-4</v>
      </c>
      <c r="M177" s="78">
        <v>7.1900000000000002E-4</v>
      </c>
      <c r="N177" s="78">
        <v>7.6099999999999996E-4</v>
      </c>
      <c r="O177" s="78">
        <v>8.2399999999999997E-4</v>
      </c>
      <c r="P177" s="78">
        <v>9.8700000000000003E-4</v>
      </c>
      <c r="Q177" s="136">
        <v>8.6899999999999998E-4</v>
      </c>
      <c r="R177" s="77"/>
      <c r="S177" s="85">
        <v>5.9039999999999995E-3</v>
      </c>
      <c r="T177" s="86" t="s">
        <v>191</v>
      </c>
      <c r="U177" s="86" t="s">
        <v>191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3</v>
      </c>
      <c r="E180" s="76">
        <v>4.1095890410958902E-2</v>
      </c>
      <c r="F180" s="77"/>
      <c r="G180" s="78">
        <v>8.0440000000000008E-3</v>
      </c>
      <c r="H180" s="78">
        <v>8.5019999999999991E-3</v>
      </c>
      <c r="I180" s="78">
        <v>1.2806E-2</v>
      </c>
      <c r="J180" s="78">
        <v>2.0837999999999999E-2</v>
      </c>
      <c r="K180" s="78">
        <v>2.0333E-2</v>
      </c>
      <c r="L180" s="78">
        <v>2.8702999999999999E-2</v>
      </c>
      <c r="M180" s="78">
        <v>2.9907E-2</v>
      </c>
      <c r="N180" s="78">
        <v>3.5122E-2</v>
      </c>
      <c r="O180" s="78">
        <v>2.9873E-2</v>
      </c>
      <c r="P180" s="78">
        <v>3.125E-2</v>
      </c>
      <c r="Q180" s="136">
        <v>2.5488E-2</v>
      </c>
      <c r="R180" s="77"/>
      <c r="S180" s="85">
        <v>0.25086599999999998</v>
      </c>
      <c r="T180" s="86">
        <v>2.168572849328692</v>
      </c>
      <c r="U180" s="86">
        <v>0.15506908975815392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3</v>
      </c>
      <c r="E181" s="90">
        <v>4.1095890410958902E-2</v>
      </c>
      <c r="F181" s="77"/>
      <c r="G181" s="78">
        <v>0</v>
      </c>
      <c r="H181" s="78">
        <v>1.1270000000000001E-2</v>
      </c>
      <c r="I181" s="78">
        <v>2.8709999999999999E-3</v>
      </c>
      <c r="J181" s="78">
        <v>6.3990000000000002E-3</v>
      </c>
      <c r="K181" s="78">
        <v>1.5244000000000001E-2</v>
      </c>
      <c r="L181" s="78">
        <v>1.1776E-2</v>
      </c>
      <c r="M181" s="78">
        <v>7.9760000000000005E-3</v>
      </c>
      <c r="N181" s="78">
        <v>1.8619999999999999E-3</v>
      </c>
      <c r="O181" s="78">
        <v>3.1599999999999998E-4</v>
      </c>
      <c r="P181" s="78">
        <v>2.72E-4</v>
      </c>
      <c r="Q181" s="78">
        <v>3.1E-4</v>
      </c>
      <c r="R181" s="77"/>
      <c r="S181" s="85">
        <v>5.8296000000000001E-2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3</v>
      </c>
      <c r="E187" s="76">
        <v>4.1095890410958902E-2</v>
      </c>
      <c r="F187" s="77"/>
      <c r="G187" s="78">
        <v>0</v>
      </c>
      <c r="H187" s="78">
        <v>1.1270000000000001E-2</v>
      </c>
      <c r="I187" s="78">
        <v>2.8709999999999999E-3</v>
      </c>
      <c r="J187" s="78">
        <v>6.3990000000000002E-3</v>
      </c>
      <c r="K187" s="78">
        <v>1.5244000000000001E-2</v>
      </c>
      <c r="L187" s="78">
        <v>1.1776E-2</v>
      </c>
      <c r="M187" s="78">
        <v>7.9760000000000005E-3</v>
      </c>
      <c r="N187" s="78">
        <v>1.8619999999999999E-3</v>
      </c>
      <c r="O187" s="78">
        <v>3.1599999999999998E-4</v>
      </c>
      <c r="P187" s="78">
        <v>2.72E-4</v>
      </c>
      <c r="Q187" s="78">
        <v>3.1E-4</v>
      </c>
      <c r="R187" s="77"/>
      <c r="S187" s="85">
        <v>5.8296000000000001E-2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1</v>
      </c>
      <c r="E191" s="90">
        <v>1.3698630136986301E-2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1.8699999999999999E-4</v>
      </c>
      <c r="O191" s="92">
        <v>1.4418E-2</v>
      </c>
      <c r="P191" s="92">
        <v>1.9028E-2</v>
      </c>
      <c r="Q191" s="92">
        <v>1.0017E-2</v>
      </c>
      <c r="R191" s="95"/>
      <c r="S191" s="93">
        <v>4.3649999999999994E-2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1</v>
      </c>
      <c r="E192" s="76">
        <v>1.3698630136986301E-2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1.8699999999999999E-4</v>
      </c>
      <c r="O192" s="78">
        <v>1.4418E-2</v>
      </c>
      <c r="P192" s="78">
        <v>1.9028E-2</v>
      </c>
      <c r="Q192" s="78">
        <v>1.0017E-2</v>
      </c>
      <c r="R192" s="77"/>
      <c r="S192" s="85">
        <v>4.3649999999999994E-2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13</v>
      </c>
      <c r="E195" s="90">
        <v>0.17808219178082191</v>
      </c>
      <c r="F195" s="77"/>
      <c r="G195" s="92">
        <v>4.3420000000000004E-3</v>
      </c>
      <c r="H195" s="92">
        <v>1.4399E-2</v>
      </c>
      <c r="I195" s="92">
        <v>7.9240000000000005E-3</v>
      </c>
      <c r="J195" s="92">
        <v>3.8482000000000002E-2</v>
      </c>
      <c r="K195" s="92">
        <v>3.1802999999999998E-2</v>
      </c>
      <c r="L195" s="92">
        <v>4.0999000000000001E-2</v>
      </c>
      <c r="M195" s="92">
        <v>3.576E-2</v>
      </c>
      <c r="N195" s="92">
        <v>4.6928999999999998E-2</v>
      </c>
      <c r="O195" s="92">
        <v>3.6334999999999999E-2</v>
      </c>
      <c r="P195" s="92">
        <v>3.3974999999999998E-2</v>
      </c>
      <c r="Q195" s="92">
        <v>3.0165000000000001E-2</v>
      </c>
      <c r="R195" s="77"/>
      <c r="S195" s="79">
        <v>0.32111299999999998</v>
      </c>
      <c r="T195" s="80">
        <v>5.9472593274988483</v>
      </c>
      <c r="U195" s="80">
        <v>0.2741679853044805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9</v>
      </c>
      <c r="E196" s="76">
        <v>0.12328767123287671</v>
      </c>
      <c r="F196" s="77"/>
      <c r="G196" s="78">
        <v>0</v>
      </c>
      <c r="H196" s="78">
        <v>1.0767000000000001E-2</v>
      </c>
      <c r="I196" s="78">
        <v>0</v>
      </c>
      <c r="J196" s="78">
        <v>2.9616E-2</v>
      </c>
      <c r="K196" s="78">
        <v>2.3474999999999999E-2</v>
      </c>
      <c r="L196" s="78">
        <v>4.4359999999999998E-3</v>
      </c>
      <c r="M196" s="78">
        <v>1.477E-3</v>
      </c>
      <c r="N196" s="78">
        <v>1.481E-2</v>
      </c>
      <c r="O196" s="78">
        <v>5.5999999999999999E-5</v>
      </c>
      <c r="P196" s="78">
        <v>2.2689999999999998E-2</v>
      </c>
      <c r="Q196" s="136">
        <v>2.0509999999999999E-3</v>
      </c>
      <c r="R196" s="77"/>
      <c r="S196" s="85">
        <v>0.109378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4</v>
      </c>
      <c r="E197" s="76">
        <v>5.4794520547945202E-2</v>
      </c>
      <c r="F197" s="77"/>
      <c r="G197" s="78">
        <v>4.3420000000000004E-3</v>
      </c>
      <c r="H197" s="78">
        <v>3.6319999999999998E-3</v>
      </c>
      <c r="I197" s="78">
        <v>7.9240000000000005E-3</v>
      </c>
      <c r="J197" s="78">
        <v>8.8660000000000006E-3</v>
      </c>
      <c r="K197" s="78">
        <v>8.3280000000000003E-3</v>
      </c>
      <c r="L197" s="78">
        <v>3.6562999999999998E-2</v>
      </c>
      <c r="M197" s="78">
        <v>3.4283000000000001E-2</v>
      </c>
      <c r="N197" s="78">
        <v>3.2119000000000002E-2</v>
      </c>
      <c r="O197" s="78">
        <v>3.6278999999999999E-2</v>
      </c>
      <c r="P197" s="78">
        <v>1.1285E-2</v>
      </c>
      <c r="Q197" s="136">
        <v>2.8114E-2</v>
      </c>
      <c r="R197" s="77"/>
      <c r="S197" s="85">
        <v>0.21173500000000001</v>
      </c>
      <c r="T197" s="86">
        <v>5.4748963611239052</v>
      </c>
      <c r="U197" s="86">
        <v>0.26300218728212998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1.3698630136986301E-2</v>
      </c>
      <c r="F199" s="77"/>
      <c r="G199" s="82">
        <v>0</v>
      </c>
      <c r="H199" s="82">
        <v>0</v>
      </c>
      <c r="I199" s="82">
        <v>0</v>
      </c>
      <c r="J199" s="82">
        <v>0</v>
      </c>
      <c r="K199" s="82">
        <v>2.5500000000000002E-4</v>
      </c>
      <c r="L199" s="82">
        <v>2.6600000000000001E-4</v>
      </c>
      <c r="M199" s="82">
        <v>2.5099999999999998E-4</v>
      </c>
      <c r="N199" s="82">
        <v>2.9E-4</v>
      </c>
      <c r="O199" s="82">
        <v>2.4000000000000001E-4</v>
      </c>
      <c r="P199" s="82">
        <v>1.27E-4</v>
      </c>
      <c r="Q199" s="137">
        <v>0</v>
      </c>
      <c r="R199" s="77"/>
      <c r="S199" s="79">
        <v>1.4289999999999999E-3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2.7397260273972601E-2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1.3698630136986301E-2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1.3698630136986301E-2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73</v>
      </c>
      <c r="E204" s="90">
        <v>1</v>
      </c>
      <c r="F204" s="91"/>
      <c r="G204" s="92">
        <v>0.154693</v>
      </c>
      <c r="H204" s="92">
        <v>0.19889599999999999</v>
      </c>
      <c r="I204" s="92">
        <v>0.24035499999999999</v>
      </c>
      <c r="J204" s="92">
        <v>0.30841800000000003</v>
      </c>
      <c r="K204" s="92">
        <v>0.30977699999999997</v>
      </c>
      <c r="L204" s="92">
        <v>0.33699199999999996</v>
      </c>
      <c r="M204" s="92">
        <v>0.31375900000000001</v>
      </c>
      <c r="N204" s="92">
        <v>0.30077500000000001</v>
      </c>
      <c r="O204" s="92">
        <v>0.24226299999999998</v>
      </c>
      <c r="P204" s="92">
        <v>0.22984999999999997</v>
      </c>
      <c r="Q204" s="92">
        <v>0.20969599999999999</v>
      </c>
      <c r="R204" s="91"/>
      <c r="S204" s="93">
        <v>2.8454739999999998</v>
      </c>
      <c r="T204" s="94">
        <v>0.35556230727957949</v>
      </c>
      <c r="U204" s="94">
        <v>3.8759325117502685E-2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39</v>
      </c>
      <c r="E247" s="27">
        <v>0.53424657534246578</v>
      </c>
      <c r="F247" s="28"/>
      <c r="G247" s="38">
        <v>1.3994000000000001E-2</v>
      </c>
      <c r="H247" s="38">
        <v>4.3368000000000004E-2</v>
      </c>
      <c r="I247" s="38">
        <v>7.7330999999999997E-2</v>
      </c>
      <c r="J247" s="38">
        <v>0.132351</v>
      </c>
      <c r="K247" s="38">
        <v>0.12625700000000001</v>
      </c>
      <c r="L247" s="38">
        <v>0.16143099999999999</v>
      </c>
      <c r="M247" s="38">
        <v>0.16584000000000002</v>
      </c>
      <c r="N247" s="38">
        <v>0.157637</v>
      </c>
      <c r="O247" s="38">
        <v>0.18083399999999997</v>
      </c>
      <c r="P247" s="38">
        <v>0.124501</v>
      </c>
      <c r="Q247" s="38">
        <v>9.4478999999999994E-2</v>
      </c>
      <c r="R247" s="28"/>
      <c r="S247" s="39">
        <v>1.2780229999999999</v>
      </c>
      <c r="T247" s="40">
        <v>5.7513934543375722</v>
      </c>
      <c r="U247" s="40">
        <v>0.26962123414524641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22</v>
      </c>
      <c r="E248" s="27">
        <v>0.30136986301369861</v>
      </c>
      <c r="F248" s="28"/>
      <c r="G248" s="67">
        <v>0</v>
      </c>
      <c r="H248" s="67">
        <v>1.0767000000000001E-2</v>
      </c>
      <c r="I248" s="67">
        <v>2.7599999999999999E-3</v>
      </c>
      <c r="J248" s="67">
        <v>4.2930000000000003E-2</v>
      </c>
      <c r="K248" s="67">
        <v>2.9697000000000001E-2</v>
      </c>
      <c r="L248" s="67">
        <v>7.8269000000000005E-2</v>
      </c>
      <c r="M248" s="67">
        <v>7.5516E-2</v>
      </c>
      <c r="N248" s="67">
        <v>6.7659999999999998E-2</v>
      </c>
      <c r="O248" s="67">
        <v>8.8286000000000003E-2</v>
      </c>
      <c r="P248" s="67">
        <v>2.2246999999999999E-2</v>
      </c>
      <c r="Q248" s="67">
        <v>1.4999999999999999E-4</v>
      </c>
      <c r="R248" s="28"/>
      <c r="S248" s="53">
        <v>0.41828200000000004</v>
      </c>
      <c r="T248" s="54" t="s">
        <v>191</v>
      </c>
      <c r="U248" s="54" t="s">
        <v>191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1</v>
      </c>
      <c r="E250" s="27">
        <v>1.3698630136986301E-2</v>
      </c>
      <c r="F250" s="28"/>
      <c r="G250" s="67">
        <v>1.042E-3</v>
      </c>
      <c r="H250" s="67">
        <v>1.0380000000000001E-3</v>
      </c>
      <c r="I250" s="67">
        <v>1.0200000000000001E-3</v>
      </c>
      <c r="J250" s="67">
        <v>1.2110000000000001E-3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4.3110000000000006E-3</v>
      </c>
      <c r="T250" s="54">
        <v>-1</v>
      </c>
      <c r="U250" s="54">
        <v>-1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4</v>
      </c>
      <c r="E254" s="27">
        <v>5.4794520547945202E-2</v>
      </c>
      <c r="F254" s="28"/>
      <c r="G254" s="67">
        <v>2.261E-3</v>
      </c>
      <c r="H254" s="67">
        <v>3.6240000000000001E-3</v>
      </c>
      <c r="I254" s="67">
        <v>4.9300000000000004E-3</v>
      </c>
      <c r="J254" s="67">
        <v>5.7060000000000001E-3</v>
      </c>
      <c r="K254" s="67">
        <v>4.9420000000000002E-3</v>
      </c>
      <c r="L254" s="67">
        <v>5.8240000000000002E-3</v>
      </c>
      <c r="M254" s="67">
        <v>6.7169999999999999E-3</v>
      </c>
      <c r="N254" s="67">
        <v>7.7749999999999998E-3</v>
      </c>
      <c r="O254" s="67">
        <v>8.0700000000000008E-3</v>
      </c>
      <c r="P254" s="67">
        <v>5.1970000000000002E-3</v>
      </c>
      <c r="Q254" s="67">
        <v>4.9880000000000002E-3</v>
      </c>
      <c r="R254" s="28"/>
      <c r="S254" s="53">
        <v>6.0033999999999997E-2</v>
      </c>
      <c r="T254" s="54">
        <v>1.2061034940291906</v>
      </c>
      <c r="U254" s="54">
        <v>0.10395973946634252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7</v>
      </c>
      <c r="E255" s="27">
        <v>9.5890410958904104E-2</v>
      </c>
      <c r="F255" s="28"/>
      <c r="G255" s="67">
        <v>1.0691000000000001E-2</v>
      </c>
      <c r="H255" s="67">
        <v>2.7938999999999999E-2</v>
      </c>
      <c r="I255" s="67">
        <v>5.3033999999999998E-2</v>
      </c>
      <c r="J255" s="67">
        <v>6.9334000000000007E-2</v>
      </c>
      <c r="K255" s="67">
        <v>7.7800999999999995E-2</v>
      </c>
      <c r="L255" s="67">
        <v>6.3960000000000003E-2</v>
      </c>
      <c r="M255" s="67">
        <v>6.6641000000000006E-2</v>
      </c>
      <c r="N255" s="67">
        <v>7.3345999999999995E-2</v>
      </c>
      <c r="O255" s="67">
        <v>6.8726999999999996E-2</v>
      </c>
      <c r="P255" s="67">
        <v>7.7951000000000006E-2</v>
      </c>
      <c r="Q255" s="67">
        <v>7.8954999999999997E-2</v>
      </c>
      <c r="R255" s="28"/>
      <c r="S255" s="53">
        <v>0.66837899999999995</v>
      </c>
      <c r="T255" s="54">
        <v>6.3851837994574865</v>
      </c>
      <c r="U255" s="54">
        <v>0.283941284302625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1</v>
      </c>
      <c r="E256" s="27">
        <v>1.3698630136986301E-2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1.8699999999999999E-4</v>
      </c>
      <c r="O256" s="67">
        <v>1.4418E-2</v>
      </c>
      <c r="P256" s="67">
        <v>1.9028E-2</v>
      </c>
      <c r="Q256" s="67">
        <v>1.0017E-2</v>
      </c>
      <c r="R256" s="28"/>
      <c r="S256" s="53">
        <v>4.3649999999999994E-2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2</v>
      </c>
      <c r="E262" s="27">
        <v>2.7397260273972601E-2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3.6000000000000001E-5</v>
      </c>
      <c r="M262" s="67">
        <v>3.6999999999999998E-5</v>
      </c>
      <c r="N262" s="67">
        <v>5.1999999999999997E-5</v>
      </c>
      <c r="O262" s="67">
        <v>5.5999999999999999E-5</v>
      </c>
      <c r="P262" s="67">
        <v>7.7999999999999999E-5</v>
      </c>
      <c r="Q262" s="67">
        <v>3.6900000000000002E-4</v>
      </c>
      <c r="R262" s="28"/>
      <c r="S262" s="53">
        <v>6.2800000000000009E-4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1</v>
      </c>
      <c r="E265" s="27">
        <v>1.3698630136986301E-2</v>
      </c>
      <c r="F265" s="28"/>
      <c r="G265" s="67">
        <v>0</v>
      </c>
      <c r="H265" s="67">
        <v>0</v>
      </c>
      <c r="I265" s="67">
        <v>8.7220000000000006E-3</v>
      </c>
      <c r="J265" s="67">
        <v>6.6480000000000003E-3</v>
      </c>
      <c r="K265" s="67">
        <v>6.4450000000000002E-3</v>
      </c>
      <c r="L265" s="67">
        <v>6.2230000000000002E-3</v>
      </c>
      <c r="M265" s="67">
        <v>1.0017E-2</v>
      </c>
      <c r="N265" s="67">
        <v>2.7490000000000001E-3</v>
      </c>
      <c r="O265" s="67">
        <v>1.2769999999999999E-3</v>
      </c>
      <c r="P265" s="67">
        <v>0</v>
      </c>
      <c r="Q265" s="141">
        <v>0</v>
      </c>
      <c r="R265" s="28"/>
      <c r="S265" s="53">
        <v>4.2081E-2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1</v>
      </c>
      <c r="E266" s="27">
        <v>1.3698630136986301E-2</v>
      </c>
      <c r="F266" s="28"/>
      <c r="G266" s="67">
        <v>0</v>
      </c>
      <c r="H266" s="67">
        <v>0</v>
      </c>
      <c r="I266" s="67">
        <v>6.8649999999999996E-3</v>
      </c>
      <c r="J266" s="67">
        <v>6.522E-3</v>
      </c>
      <c r="K266" s="67">
        <v>7.3720000000000001E-3</v>
      </c>
      <c r="L266" s="67">
        <v>7.1190000000000003E-3</v>
      </c>
      <c r="M266" s="67">
        <v>6.9119999999999997E-3</v>
      </c>
      <c r="N266" s="67">
        <v>5.868E-3</v>
      </c>
      <c r="O266" s="67">
        <v>0</v>
      </c>
      <c r="P266" s="67">
        <v>0</v>
      </c>
      <c r="Q266" s="67">
        <v>0</v>
      </c>
      <c r="R266" s="28"/>
      <c r="S266" s="53">
        <v>4.0658E-2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9</v>
      </c>
      <c r="E268" s="27">
        <v>0.12328767123287671</v>
      </c>
      <c r="F268" s="28"/>
      <c r="G268" s="38">
        <v>9.1795000000000002E-2</v>
      </c>
      <c r="H268" s="38">
        <v>8.7520999999999988E-2</v>
      </c>
      <c r="I268" s="38">
        <v>9.1365000000000002E-2</v>
      </c>
      <c r="J268" s="38">
        <v>9.1332999999999998E-2</v>
      </c>
      <c r="K268" s="38">
        <v>6.6999000000000003E-2</v>
      </c>
      <c r="L268" s="38">
        <v>5.5316999999999998E-2</v>
      </c>
      <c r="M268" s="38">
        <v>5.3338000000000003E-2</v>
      </c>
      <c r="N268" s="38">
        <v>5.3085E-2</v>
      </c>
      <c r="O268" s="38">
        <v>3.4372E-2</v>
      </c>
      <c r="P268" s="38">
        <v>3.9306000000000001E-2</v>
      </c>
      <c r="Q268" s="38">
        <v>3.6989000000000001E-2</v>
      </c>
      <c r="R268" s="28"/>
      <c r="S268" s="39">
        <v>0.70142000000000004</v>
      </c>
      <c r="T268" s="40">
        <v>-0.59704776948635541</v>
      </c>
      <c r="U268" s="40">
        <v>-0.10740038431678067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2</v>
      </c>
      <c r="E269" s="27">
        <v>2.7397260273972601E-2</v>
      </c>
      <c r="F269" s="28"/>
      <c r="G269" s="67">
        <v>0</v>
      </c>
      <c r="H269" s="67">
        <v>7.7000000000000001E-5</v>
      </c>
      <c r="I269" s="67">
        <v>1.8E-5</v>
      </c>
      <c r="J269" s="67">
        <v>3.1000000000000001E-5</v>
      </c>
      <c r="K269" s="67">
        <v>4.8000000000000001E-5</v>
      </c>
      <c r="L269" s="67">
        <v>2.41E-4</v>
      </c>
      <c r="M269" s="67">
        <v>1.194E-3</v>
      </c>
      <c r="N269" s="67">
        <v>5.208E-3</v>
      </c>
      <c r="O269" s="67">
        <v>0</v>
      </c>
      <c r="P269" s="67">
        <v>0</v>
      </c>
      <c r="Q269" s="67">
        <v>0</v>
      </c>
      <c r="R269" s="28"/>
      <c r="S269" s="53">
        <v>6.8170000000000001E-3</v>
      </c>
      <c r="T269" s="54" t="s">
        <v>191</v>
      </c>
      <c r="U269" s="54" t="s">
        <v>191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4</v>
      </c>
      <c r="E270" s="27">
        <v>5.4794520547945202E-2</v>
      </c>
      <c r="F270" s="28"/>
      <c r="G270" s="67">
        <v>9.1795000000000002E-2</v>
      </c>
      <c r="H270" s="67">
        <v>8.7443999999999994E-2</v>
      </c>
      <c r="I270" s="67">
        <v>9.1346999999999998E-2</v>
      </c>
      <c r="J270" s="67">
        <v>9.1301999999999994E-2</v>
      </c>
      <c r="K270" s="67">
        <v>6.6950999999999997E-2</v>
      </c>
      <c r="L270" s="67">
        <v>5.5076E-2</v>
      </c>
      <c r="M270" s="67">
        <v>5.2144000000000003E-2</v>
      </c>
      <c r="N270" s="67">
        <v>4.7877000000000003E-2</v>
      </c>
      <c r="O270" s="67">
        <v>3.4372E-2</v>
      </c>
      <c r="P270" s="67">
        <v>3.9300000000000002E-2</v>
      </c>
      <c r="Q270" s="67">
        <v>3.6020000000000003E-2</v>
      </c>
      <c r="R270" s="28"/>
      <c r="S270" s="53">
        <v>0.69362800000000002</v>
      </c>
      <c r="T270" s="54">
        <v>-0.607603899994553</v>
      </c>
      <c r="U270" s="54">
        <v>-0.11035737004470314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3</v>
      </c>
      <c r="E272" s="27">
        <v>4.1095890410958902E-2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6.0000000000000002E-6</v>
      </c>
      <c r="Q272" s="67">
        <v>9.6900000000000003E-4</v>
      </c>
      <c r="R272" s="28"/>
      <c r="S272" s="53">
        <v>9.7500000000000006E-4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1</v>
      </c>
      <c r="E274" s="60">
        <v>1.3698630136986301E-2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1.3849999999999999E-3</v>
      </c>
      <c r="L274" s="38">
        <v>4.5529999999999998E-3</v>
      </c>
      <c r="M274" s="38">
        <v>6.0700000000000001E-4</v>
      </c>
      <c r="N274" s="38">
        <v>6.5600000000000001E-4</v>
      </c>
      <c r="O274" s="38">
        <v>7.6999999999999996E-4</v>
      </c>
      <c r="P274" s="38">
        <v>1.1689999999999999E-3</v>
      </c>
      <c r="Q274" s="38">
        <v>1.4660000000000001E-3</v>
      </c>
      <c r="R274" s="61"/>
      <c r="S274" s="39">
        <v>1.0606000000000001E-2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4</v>
      </c>
      <c r="E275" s="27">
        <v>5.4794520547945202E-2</v>
      </c>
      <c r="F275" s="28"/>
      <c r="G275" s="38">
        <v>4.9919999999999999E-3</v>
      </c>
      <c r="H275" s="38">
        <v>3.9189999999999997E-3</v>
      </c>
      <c r="I275" s="38">
        <v>9.1470000000000006E-3</v>
      </c>
      <c r="J275" s="38">
        <v>9.1959999999999993E-3</v>
      </c>
      <c r="K275" s="38">
        <v>8.6499999999999997E-3</v>
      </c>
      <c r="L275" s="38">
        <v>8.9429999999999996E-3</v>
      </c>
      <c r="M275" s="38">
        <v>8.1440000000000002E-3</v>
      </c>
      <c r="N275" s="38">
        <v>7.3730000000000002E-3</v>
      </c>
      <c r="O275" s="38">
        <v>9.587E-3</v>
      </c>
      <c r="P275" s="38">
        <v>8.1239999999999993E-3</v>
      </c>
      <c r="Q275" s="38">
        <v>7.4910000000000003E-3</v>
      </c>
      <c r="R275" s="28"/>
      <c r="S275" s="39">
        <v>8.5566000000000003E-2</v>
      </c>
      <c r="T275" s="40">
        <v>0.50060096153846168</v>
      </c>
      <c r="U275" s="40">
        <v>5.204218004582728E-2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0</v>
      </c>
      <c r="E276" s="27">
        <v>0</v>
      </c>
      <c r="F276" s="28"/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28"/>
      <c r="S276" s="53">
        <v>0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4</v>
      </c>
      <c r="E277" s="27">
        <v>5.4794520547945202E-2</v>
      </c>
      <c r="F277" s="28"/>
      <c r="G277" s="67">
        <v>4.9919999999999999E-3</v>
      </c>
      <c r="H277" s="67">
        <v>3.9189999999999997E-3</v>
      </c>
      <c r="I277" s="67">
        <v>9.1470000000000006E-3</v>
      </c>
      <c r="J277" s="67">
        <v>9.1959999999999993E-3</v>
      </c>
      <c r="K277" s="67">
        <v>8.6499999999999997E-3</v>
      </c>
      <c r="L277" s="67">
        <v>8.9429999999999996E-3</v>
      </c>
      <c r="M277" s="67">
        <v>8.1440000000000002E-3</v>
      </c>
      <c r="N277" s="67">
        <v>7.3730000000000002E-3</v>
      </c>
      <c r="O277" s="67">
        <v>9.587E-3</v>
      </c>
      <c r="P277" s="67">
        <v>8.1239999999999993E-3</v>
      </c>
      <c r="Q277" s="67">
        <v>7.4910000000000003E-3</v>
      </c>
      <c r="R277" s="28"/>
      <c r="S277" s="53">
        <v>8.5566000000000003E-2</v>
      </c>
      <c r="T277" s="54">
        <v>0.50060096153846168</v>
      </c>
      <c r="U277" s="54">
        <v>5.204218004582728E-2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3</v>
      </c>
      <c r="E281" s="27">
        <v>4.1095890410958902E-2</v>
      </c>
      <c r="F281" s="28"/>
      <c r="G281" s="38">
        <v>1.1724E-2</v>
      </c>
      <c r="H281" s="38">
        <v>3.8909999999999999E-3</v>
      </c>
      <c r="I281" s="38">
        <v>5.1000000000000004E-3</v>
      </c>
      <c r="J281" s="38">
        <v>2.4220000000000001E-3</v>
      </c>
      <c r="K281" s="38">
        <v>2.3479999999999998E-3</v>
      </c>
      <c r="L281" s="38">
        <v>3.4020000000000001E-3</v>
      </c>
      <c r="M281" s="38">
        <v>4.4039999999999999E-3</v>
      </c>
      <c r="N281" s="38">
        <v>4.359E-3</v>
      </c>
      <c r="O281" s="38">
        <v>3.6129999999999999E-3</v>
      </c>
      <c r="P281" s="38">
        <v>4.4770000000000001E-3</v>
      </c>
      <c r="Q281" s="38">
        <v>6.7060000000000002E-3</v>
      </c>
      <c r="R281" s="28"/>
      <c r="S281" s="39">
        <v>5.2446000000000007E-2</v>
      </c>
      <c r="T281" s="40">
        <v>-0.42801091777550326</v>
      </c>
      <c r="U281" s="40">
        <v>-6.7447120516059389E-2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1</v>
      </c>
      <c r="E282" s="27">
        <v>1.3698630136986301E-2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3.9100000000000002E-4</v>
      </c>
      <c r="P282" s="67">
        <v>1.3749999999999999E-3</v>
      </c>
      <c r="Q282" s="67">
        <v>1.7060000000000001E-3</v>
      </c>
      <c r="R282" s="28"/>
      <c r="S282" s="53">
        <v>3.4720000000000003E-3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1.3698630136986301E-2</v>
      </c>
      <c r="F283" s="28"/>
      <c r="G283" s="67">
        <v>1.3029999999999999E-3</v>
      </c>
      <c r="H283" s="67">
        <v>0</v>
      </c>
      <c r="I283" s="67">
        <v>0</v>
      </c>
      <c r="J283" s="67">
        <v>0</v>
      </c>
      <c r="K283" s="67">
        <v>0</v>
      </c>
      <c r="L283" s="67">
        <v>1.134E-3</v>
      </c>
      <c r="M283" s="67">
        <v>1.101E-3</v>
      </c>
      <c r="N283" s="67">
        <v>1.09E-3</v>
      </c>
      <c r="O283" s="67">
        <v>0</v>
      </c>
      <c r="P283" s="67">
        <v>0</v>
      </c>
      <c r="Q283" s="67">
        <v>1E-3</v>
      </c>
      <c r="R283" s="28"/>
      <c r="S283" s="53">
        <v>5.6280000000000002E-3</v>
      </c>
      <c r="T283" s="54">
        <v>-0.23254029163468914</v>
      </c>
      <c r="U283" s="54">
        <v>-3.2542383495096194E-2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0</v>
      </c>
      <c r="E285" s="27">
        <v>0</v>
      </c>
      <c r="F285" s="28"/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28"/>
      <c r="S285" s="53">
        <v>0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1.3698630136986301E-2</v>
      </c>
      <c r="F286" s="28"/>
      <c r="G286" s="67">
        <v>1.0421E-2</v>
      </c>
      <c r="H286" s="67">
        <v>3.8909999999999999E-3</v>
      </c>
      <c r="I286" s="67">
        <v>5.1000000000000004E-3</v>
      </c>
      <c r="J286" s="67">
        <v>2.4220000000000001E-3</v>
      </c>
      <c r="K286" s="67">
        <v>2.3479999999999998E-3</v>
      </c>
      <c r="L286" s="67">
        <v>2.2680000000000001E-3</v>
      </c>
      <c r="M286" s="67">
        <v>3.3029999999999999E-3</v>
      </c>
      <c r="N286" s="67">
        <v>3.2690000000000002E-3</v>
      </c>
      <c r="O286" s="67">
        <v>3.222E-3</v>
      </c>
      <c r="P286" s="67">
        <v>3.1020000000000002E-3</v>
      </c>
      <c r="Q286" s="67">
        <v>4.0000000000000001E-3</v>
      </c>
      <c r="R286" s="28"/>
      <c r="S286" s="53">
        <v>4.3345999999999996E-2</v>
      </c>
      <c r="T286" s="54">
        <v>-0.61615967757412915</v>
      </c>
      <c r="U286" s="54">
        <v>-0.11280553348491573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2</v>
      </c>
      <c r="E289" s="27">
        <v>2.7397260273972601E-2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4.1399999999999998E-4</v>
      </c>
      <c r="O289" s="38">
        <v>2.5000000000000001E-5</v>
      </c>
      <c r="P289" s="38">
        <v>4.1060000000000003E-3</v>
      </c>
      <c r="Q289" s="38">
        <v>2.1738E-2</v>
      </c>
      <c r="R289" s="28"/>
      <c r="S289" s="39">
        <v>2.6283000000000001E-2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9</v>
      </c>
      <c r="E290" s="27">
        <v>0.12328767123287671</v>
      </c>
      <c r="F290" s="28"/>
      <c r="G290" s="38">
        <v>3.1426999999999997E-2</v>
      </c>
      <c r="H290" s="38">
        <v>4.8259000000000003E-2</v>
      </c>
      <c r="I290" s="38">
        <v>5.6624000000000001E-2</v>
      </c>
      <c r="J290" s="38">
        <v>6.9218000000000002E-2</v>
      </c>
      <c r="K290" s="38">
        <v>9.1995999999999994E-2</v>
      </c>
      <c r="L290" s="38">
        <v>9.3197000000000002E-2</v>
      </c>
      <c r="M290" s="38">
        <v>7.2877000000000011E-2</v>
      </c>
      <c r="N290" s="38">
        <v>6.1886000000000004E-2</v>
      </c>
      <c r="O290" s="38">
        <v>1.2990999999999999E-2</v>
      </c>
      <c r="P290" s="38">
        <v>2.5356E-2</v>
      </c>
      <c r="Q290" s="38">
        <v>4.0113999999999997E-2</v>
      </c>
      <c r="R290" s="28"/>
      <c r="S290" s="39">
        <v>0.60394500000000007</v>
      </c>
      <c r="T290" s="40">
        <v>0.2764183663728641</v>
      </c>
      <c r="U290" s="40">
        <v>3.0977365189674977E-2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8</v>
      </c>
      <c r="E291" s="27">
        <v>0.1095890410958904</v>
      </c>
      <c r="F291" s="28"/>
      <c r="G291" s="67">
        <v>2.5805999999999999E-2</v>
      </c>
      <c r="H291" s="67">
        <v>4.5789000000000003E-2</v>
      </c>
      <c r="I291" s="67">
        <v>5.5112000000000001E-2</v>
      </c>
      <c r="J291" s="67">
        <v>6.7741999999999997E-2</v>
      </c>
      <c r="K291" s="67">
        <v>9.0545E-2</v>
      </c>
      <c r="L291" s="67">
        <v>9.2212000000000002E-2</v>
      </c>
      <c r="M291" s="67">
        <v>7.1678000000000006E-2</v>
      </c>
      <c r="N291" s="67">
        <v>6.0553000000000003E-2</v>
      </c>
      <c r="O291" s="67">
        <v>1.0340999999999999E-2</v>
      </c>
      <c r="P291" s="67">
        <v>2.3220000000000001E-2</v>
      </c>
      <c r="Q291" s="67">
        <v>3.8082999999999999E-2</v>
      </c>
      <c r="R291" s="28"/>
      <c r="S291" s="53">
        <v>0.58108100000000007</v>
      </c>
      <c r="T291" s="54">
        <v>0.47574207548632108</v>
      </c>
      <c r="U291" s="54">
        <v>4.9847715362333123E-2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1</v>
      </c>
      <c r="E292" s="27">
        <v>1.3698630136986301E-2</v>
      </c>
      <c r="F292" s="28"/>
      <c r="G292" s="67">
        <v>5.6210000000000001E-3</v>
      </c>
      <c r="H292" s="67">
        <v>2.47E-3</v>
      </c>
      <c r="I292" s="67">
        <v>1.5120000000000001E-3</v>
      </c>
      <c r="J292" s="67">
        <v>1.4760000000000001E-3</v>
      </c>
      <c r="K292" s="67">
        <v>1.451E-3</v>
      </c>
      <c r="L292" s="67">
        <v>9.8499999999999998E-4</v>
      </c>
      <c r="M292" s="67">
        <v>1.199E-3</v>
      </c>
      <c r="N292" s="67">
        <v>1.333E-3</v>
      </c>
      <c r="O292" s="67">
        <v>2.65E-3</v>
      </c>
      <c r="P292" s="67">
        <v>2.1359999999999999E-3</v>
      </c>
      <c r="Q292" s="67">
        <v>2.0309999999999998E-3</v>
      </c>
      <c r="R292" s="28"/>
      <c r="S292" s="53">
        <v>2.2863999999999995E-2</v>
      </c>
      <c r="T292" s="54">
        <v>-0.63867639210104965</v>
      </c>
      <c r="U292" s="54">
        <v>-0.11948442525408531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3</v>
      </c>
      <c r="E293" s="27">
        <v>4.1095890410958902E-2</v>
      </c>
      <c r="F293" s="28"/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1E-4</v>
      </c>
      <c r="M293" s="38">
        <v>1.0120000000000001E-3</v>
      </c>
      <c r="N293" s="38">
        <v>1.4758E-2</v>
      </c>
      <c r="O293" s="38">
        <v>0</v>
      </c>
      <c r="P293" s="38">
        <v>2.2606000000000001E-2</v>
      </c>
      <c r="Q293" s="38">
        <v>7.1299999999999998E-4</v>
      </c>
      <c r="R293" s="28"/>
      <c r="S293" s="39">
        <v>3.9189000000000002E-2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1</v>
      </c>
      <c r="E294" s="27">
        <v>1.3698630136986301E-2</v>
      </c>
      <c r="F294" s="28"/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7.1000000000000005E-5</v>
      </c>
      <c r="P294" s="38">
        <v>2.05E-4</v>
      </c>
      <c r="Q294" s="38">
        <v>0</v>
      </c>
      <c r="R294" s="28"/>
      <c r="S294" s="39">
        <v>2.7599999999999999E-4</v>
      </c>
      <c r="T294" s="40" t="s">
        <v>191</v>
      </c>
      <c r="U294" s="40" t="s">
        <v>191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1</v>
      </c>
      <c r="E296" s="27">
        <v>1.3698630136986301E-2</v>
      </c>
      <c r="F296" s="28"/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7.1000000000000005E-5</v>
      </c>
      <c r="P296" s="59">
        <v>2.05E-4</v>
      </c>
      <c r="Q296" s="59">
        <v>0</v>
      </c>
      <c r="R296" s="28"/>
      <c r="S296" s="53">
        <v>2.7599999999999999E-4</v>
      </c>
      <c r="T296" s="54" t="s">
        <v>191</v>
      </c>
      <c r="U296" s="54" t="s">
        <v>191</v>
      </c>
    </row>
    <row r="297" spans="1:21" s="18" customFormat="1" collapsed="1" x14ac:dyDescent="0.3">
      <c r="A297" s="106"/>
      <c r="B297" s="16"/>
      <c r="C297" s="26" t="s">
        <v>373</v>
      </c>
      <c r="D297" s="142">
        <v>136</v>
      </c>
      <c r="E297" s="41">
        <v>1.8630136986301375</v>
      </c>
      <c r="F297" s="42"/>
      <c r="G297" s="43">
        <v>0.15393200000000001</v>
      </c>
      <c r="H297" s="43">
        <v>0.18695800000000001</v>
      </c>
      <c r="I297" s="43">
        <v>0.23956699999999997</v>
      </c>
      <c r="J297" s="43">
        <v>0.30452000000000001</v>
      </c>
      <c r="K297" s="43">
        <v>0.29763499999999998</v>
      </c>
      <c r="L297" s="43">
        <v>0.32694299999999998</v>
      </c>
      <c r="M297" s="43">
        <v>0.30622200000000005</v>
      </c>
      <c r="N297" s="43">
        <v>0.30016799999999999</v>
      </c>
      <c r="O297" s="43">
        <v>0.24226299999999995</v>
      </c>
      <c r="P297" s="43">
        <v>0.22985</v>
      </c>
      <c r="Q297" s="43">
        <v>0.20969599999999997</v>
      </c>
      <c r="R297" s="42"/>
      <c r="S297" s="44">
        <v>2.7977539999999999</v>
      </c>
      <c r="T297" s="45">
        <v>0.36226385676792305</v>
      </c>
      <c r="U297" s="45">
        <v>3.9399860676626597E-2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4699" priority="235" operator="equal">
      <formula>0</formula>
    </cfRule>
  </conditionalFormatting>
  <conditionalFormatting sqref="R50 C50 C83:F83 F50 E54:F54 C54 R54 E52:F52 C52 R52">
    <cfRule type="cellIs" dxfId="4698" priority="234" operator="equal">
      <formula>0</formula>
    </cfRule>
  </conditionalFormatting>
  <conditionalFormatting sqref="S16:S19 S21">
    <cfRule type="cellIs" dxfId="4697" priority="233" operator="equal">
      <formula>0</formula>
    </cfRule>
  </conditionalFormatting>
  <conditionalFormatting sqref="G54:Q54 G50:Q52">
    <cfRule type="cellIs" dxfId="4696" priority="232" operator="equal">
      <formula>0</formula>
    </cfRule>
  </conditionalFormatting>
  <conditionalFormatting sqref="T96:U96 C96:R96">
    <cfRule type="cellIs" dxfId="4695" priority="231" operator="equal">
      <formula>0</formula>
    </cfRule>
  </conditionalFormatting>
  <conditionalFormatting sqref="S96">
    <cfRule type="cellIs" dxfId="4694" priority="230" operator="equal">
      <formula>0</formula>
    </cfRule>
  </conditionalFormatting>
  <conditionalFormatting sqref="N54:O54 N50:O52">
    <cfRule type="cellIs" dxfId="4693" priority="228" operator="equal">
      <formula>0</formula>
    </cfRule>
  </conditionalFormatting>
  <conditionalFormatting sqref="N325:O337 N55:O55 N16:O19 N21:O21">
    <cfRule type="cellIs" dxfId="4692" priority="229" operator="equal">
      <formula>0</formula>
    </cfRule>
  </conditionalFormatting>
  <conditionalFormatting sqref="N20:O20">
    <cfRule type="cellIs" dxfId="4691" priority="225" operator="equal">
      <formula>0</formula>
    </cfRule>
  </conditionalFormatting>
  <conditionalFormatting sqref="P20:R20 T20:U20 C20:F20 H20:M20">
    <cfRule type="cellIs" dxfId="4690" priority="227" operator="equal">
      <formula>0</formula>
    </cfRule>
  </conditionalFormatting>
  <conditionalFormatting sqref="S20">
    <cfRule type="cellIs" dxfId="4689" priority="226" operator="equal">
      <formula>0</formula>
    </cfRule>
  </conditionalFormatting>
  <conditionalFormatting sqref="C269:U269">
    <cfRule type="cellIs" dxfId="4688" priority="224" operator="equal">
      <formula>0</formula>
    </cfRule>
  </conditionalFormatting>
  <conditionalFormatting sqref="C282:F282 H282:U282">
    <cfRule type="cellIs" dxfId="4687" priority="223" operator="equal">
      <formula>0</formula>
    </cfRule>
  </conditionalFormatting>
  <conditionalFormatting sqref="C276:F276 H276:U276">
    <cfRule type="cellIs" dxfId="4686" priority="222" operator="equal">
      <formula>0</formula>
    </cfRule>
  </conditionalFormatting>
  <conditionalFormatting sqref="C248 H248:U248 E248:F248">
    <cfRule type="cellIs" dxfId="4685" priority="221" operator="equal">
      <formula>0</formula>
    </cfRule>
  </conditionalFormatting>
  <conditionalFormatting sqref="G248:Q248">
    <cfRule type="cellIs" dxfId="4684" priority="220" operator="equal">
      <formula>0</formula>
    </cfRule>
  </conditionalFormatting>
  <conditionalFormatting sqref="G276:Q280">
    <cfRule type="cellIs" dxfId="4683" priority="219" operator="equal">
      <formula>0</formula>
    </cfRule>
  </conditionalFormatting>
  <conditionalFormatting sqref="G282:Q289">
    <cfRule type="cellIs" dxfId="4682" priority="218" operator="equal">
      <formula>0</formula>
    </cfRule>
  </conditionalFormatting>
  <conditionalFormatting sqref="G83:Q83">
    <cfRule type="cellIs" dxfId="4681" priority="215" operator="equal">
      <formula>0</formula>
    </cfRule>
  </conditionalFormatting>
  <conditionalFormatting sqref="D248">
    <cfRule type="cellIs" dxfId="4680" priority="212" operator="equal">
      <formula>0</formula>
    </cfRule>
  </conditionalFormatting>
  <conditionalFormatting sqref="T97:U97 C97:R97">
    <cfRule type="cellIs" dxfId="4679" priority="217" operator="equal">
      <formula>0</formula>
    </cfRule>
  </conditionalFormatting>
  <conditionalFormatting sqref="S97">
    <cfRule type="cellIs" dxfId="4678" priority="216" operator="equal">
      <formula>0</formula>
    </cfRule>
  </conditionalFormatting>
  <conditionalFormatting sqref="D7:D9">
    <cfRule type="cellIs" dxfId="4677" priority="214" operator="equal">
      <formula>0</formula>
    </cfRule>
  </conditionalFormatting>
  <conditionalFormatting sqref="D54 D52">
    <cfRule type="cellIs" dxfId="4676" priority="213" operator="equal">
      <formula>0</formula>
    </cfRule>
  </conditionalFormatting>
  <conditionalFormatting sqref="T103:U103 P103:R103 C103:F103 H103:M103 T147:U147 C147:R147">
    <cfRule type="cellIs" dxfId="4675" priority="211" operator="equal">
      <formula>0</formula>
    </cfRule>
  </conditionalFormatting>
  <conditionalFormatting sqref="S103 S147">
    <cfRule type="cellIs" dxfId="4674" priority="210" operator="equal">
      <formula>0</formula>
    </cfRule>
  </conditionalFormatting>
  <conditionalFormatting sqref="N103:O103 N147:O147">
    <cfRule type="cellIs" dxfId="4673" priority="209" operator="equal">
      <formula>0</formula>
    </cfRule>
  </conditionalFormatting>
  <conditionalFormatting sqref="S151:S154">
    <cfRule type="cellIs" dxfId="4672" priority="201" operator="equal">
      <formula>0</formula>
    </cfRule>
  </conditionalFormatting>
  <conditionalFormatting sqref="G103:Q103">
    <cfRule type="cellIs" dxfId="4671" priority="208" operator="equal">
      <formula>0</formula>
    </cfRule>
  </conditionalFormatting>
  <conditionalFormatting sqref="N148:O149 N104:O104">
    <cfRule type="cellIs" dxfId="4670" priority="205" operator="equal">
      <formula>0</formula>
    </cfRule>
  </conditionalFormatting>
  <conditionalFormatting sqref="C150 T150:U150 R150 E150:F150">
    <cfRule type="cellIs" dxfId="4669" priority="204" operator="equal">
      <formula>0</formula>
    </cfRule>
  </conditionalFormatting>
  <conditionalFormatting sqref="S150">
    <cfRule type="cellIs" dxfId="4668" priority="203" operator="equal">
      <formula>0</formula>
    </cfRule>
  </conditionalFormatting>
  <conditionalFormatting sqref="T151:U154 C151 R151 C152:R152 E151:F151 C153:C154 E153:R154">
    <cfRule type="cellIs" dxfId="4667" priority="202" operator="equal">
      <formula>0</formula>
    </cfRule>
  </conditionalFormatting>
  <conditionalFormatting sqref="N152:O154">
    <cfRule type="cellIs" dxfId="4666" priority="200" operator="equal">
      <formula>0</formula>
    </cfRule>
  </conditionalFormatting>
  <conditionalFormatting sqref="T148:U149 T104:U104 C104:R104 C148:R149">
    <cfRule type="cellIs" dxfId="4665" priority="207" operator="equal">
      <formula>0</formula>
    </cfRule>
  </conditionalFormatting>
  <conditionalFormatting sqref="S148:S149 S104">
    <cfRule type="cellIs" dxfId="4664" priority="206" operator="equal">
      <formula>0</formula>
    </cfRule>
  </conditionalFormatting>
  <conditionalFormatting sqref="S146">
    <cfRule type="cellIs" dxfId="4663" priority="177" operator="equal">
      <formula>0</formula>
    </cfRule>
  </conditionalFormatting>
  <conditionalFormatting sqref="T105:U105 C105:R105">
    <cfRule type="cellIs" dxfId="4662" priority="196" operator="equal">
      <formula>0</formula>
    </cfRule>
  </conditionalFormatting>
  <conditionalFormatting sqref="S105">
    <cfRule type="cellIs" dxfId="4661" priority="195" operator="equal">
      <formula>0</formula>
    </cfRule>
  </conditionalFormatting>
  <conditionalFormatting sqref="N105:O105">
    <cfRule type="cellIs" dxfId="4660" priority="194" operator="equal">
      <formula>0</formula>
    </cfRule>
  </conditionalFormatting>
  <conditionalFormatting sqref="T108:U109 T111:U112 C108:C109 C111:C112 E108:R109 E111:R112">
    <cfRule type="cellIs" dxfId="4659" priority="199" operator="equal">
      <formula>0</formula>
    </cfRule>
  </conditionalFormatting>
  <conditionalFormatting sqref="S108:S109 S111:S112">
    <cfRule type="cellIs" dxfId="4658" priority="198" operator="equal">
      <formula>0</formula>
    </cfRule>
  </conditionalFormatting>
  <conditionalFormatting sqref="N108:O109 N111:O112">
    <cfRule type="cellIs" dxfId="4657" priority="197" operator="equal">
      <formula>0</formula>
    </cfRule>
  </conditionalFormatting>
  <conditionalFormatting sqref="T106:U106 C106:R106">
    <cfRule type="cellIs" dxfId="4656" priority="193" operator="equal">
      <formula>0</formula>
    </cfRule>
  </conditionalFormatting>
  <conditionalFormatting sqref="S106">
    <cfRule type="cellIs" dxfId="4655" priority="192" operator="equal">
      <formula>0</formula>
    </cfRule>
  </conditionalFormatting>
  <conditionalFormatting sqref="N106:O106">
    <cfRule type="cellIs" dxfId="4654" priority="191" operator="equal">
      <formula>0</formula>
    </cfRule>
  </conditionalFormatting>
  <conditionalFormatting sqref="T114:U114 C114:R114">
    <cfRule type="cellIs" dxfId="4653" priority="184" operator="equal">
      <formula>0</formula>
    </cfRule>
  </conditionalFormatting>
  <conditionalFormatting sqref="S114">
    <cfRule type="cellIs" dxfId="4652" priority="183" operator="equal">
      <formula>0</formula>
    </cfRule>
  </conditionalFormatting>
  <conditionalFormatting sqref="N114:O114">
    <cfRule type="cellIs" dxfId="4651" priority="182" operator="equal">
      <formula>0</formula>
    </cfRule>
  </conditionalFormatting>
  <conditionalFormatting sqref="T115:U115 C115:R115">
    <cfRule type="cellIs" dxfId="4650" priority="181" operator="equal">
      <formula>0</formula>
    </cfRule>
  </conditionalFormatting>
  <conditionalFormatting sqref="S115">
    <cfRule type="cellIs" dxfId="4649" priority="180" operator="equal">
      <formula>0</formula>
    </cfRule>
  </conditionalFormatting>
  <conditionalFormatting sqref="N115:O115">
    <cfRule type="cellIs" dxfId="4648" priority="179" operator="equal">
      <formula>0</formula>
    </cfRule>
  </conditionalFormatting>
  <conditionalFormatting sqref="T113:U113 C113:R113">
    <cfRule type="cellIs" dxfId="4647" priority="190" operator="equal">
      <formula>0</formula>
    </cfRule>
  </conditionalFormatting>
  <conditionalFormatting sqref="S113">
    <cfRule type="cellIs" dxfId="4646" priority="189" operator="equal">
      <formula>0</formula>
    </cfRule>
  </conditionalFormatting>
  <conditionalFormatting sqref="N113:O113">
    <cfRule type="cellIs" dxfId="4645" priority="188" operator="equal">
      <formula>0</formula>
    </cfRule>
  </conditionalFormatting>
  <conditionalFormatting sqref="E138:F138 T138:U138 R138">
    <cfRule type="cellIs" dxfId="4644" priority="169" operator="equal">
      <formula>0</formula>
    </cfRule>
  </conditionalFormatting>
  <conditionalFormatting sqref="S138">
    <cfRule type="cellIs" dxfId="4643" priority="168" operator="equal">
      <formula>0</formula>
    </cfRule>
  </conditionalFormatting>
  <conditionalFormatting sqref="C138 C141 C143:C154">
    <cfRule type="cellIs" dxfId="4642" priority="161" operator="equal">
      <formula>0</formula>
    </cfRule>
  </conditionalFormatting>
  <conditionalFormatting sqref="T116:U118 C116:R116 T120:U121 R117:R118 C117:F118 C120:R121">
    <cfRule type="cellIs" dxfId="4641" priority="187" operator="equal">
      <formula>0</formula>
    </cfRule>
  </conditionalFormatting>
  <conditionalFormatting sqref="S116:S118 S120:S121">
    <cfRule type="cellIs" dxfId="4640" priority="186" operator="equal">
      <formula>0</formula>
    </cfRule>
  </conditionalFormatting>
  <conditionalFormatting sqref="N116:O116 N120:O121">
    <cfRule type="cellIs" dxfId="4639" priority="185" operator="equal">
      <formula>0</formula>
    </cfRule>
  </conditionalFormatting>
  <conditionalFormatting sqref="T146:U146 C146:R146">
    <cfRule type="cellIs" dxfId="4638" priority="178" operator="equal">
      <formula>0</formula>
    </cfRule>
  </conditionalFormatting>
  <conditionalFormatting sqref="N122:O122">
    <cfRule type="cellIs" dxfId="4637" priority="173" operator="equal">
      <formula>0</formula>
    </cfRule>
  </conditionalFormatting>
  <conditionalFormatting sqref="N146:O146">
    <cfRule type="cellIs" dxfId="4636" priority="176" operator="equal">
      <formula>0</formula>
    </cfRule>
  </conditionalFormatting>
  <conditionalFormatting sqref="N143:O149 N152:O154">
    <cfRule type="cellIs" dxfId="4635" priority="165" operator="equal">
      <formula>0</formula>
    </cfRule>
  </conditionalFormatting>
  <conditionalFormatting sqref="T107:U107 C107:R107">
    <cfRule type="cellIs" dxfId="4634" priority="164" operator="equal">
      <formula>0</formula>
    </cfRule>
  </conditionalFormatting>
  <conditionalFormatting sqref="E141:F141 T141:U141 T143:U154 R141 E150:F151 R150:R151 D146:R149 E143:R145 E153:R154 D152:R152">
    <cfRule type="cellIs" dxfId="4633" priority="167" operator="equal">
      <formula>0</formula>
    </cfRule>
  </conditionalFormatting>
  <conditionalFormatting sqref="T122:U122 C122:R122">
    <cfRule type="cellIs" dxfId="4632" priority="175" operator="equal">
      <formula>0</formula>
    </cfRule>
  </conditionalFormatting>
  <conditionalFormatting sqref="S122">
    <cfRule type="cellIs" dxfId="4631" priority="174" operator="equal">
      <formula>0</formula>
    </cfRule>
  </conditionalFormatting>
  <conditionalFormatting sqref="T123:U123 T155:U155 C155:R155 C137:R137 T137:U137 C123:R123">
    <cfRule type="cellIs" dxfId="4630" priority="172" operator="equal">
      <formula>0</formula>
    </cfRule>
  </conditionalFormatting>
  <conditionalFormatting sqref="S123 S155 S137">
    <cfRule type="cellIs" dxfId="4629" priority="171" operator="equal">
      <formula>0</formula>
    </cfRule>
  </conditionalFormatting>
  <conditionalFormatting sqref="N123:O123 N155:O155 N137:O137">
    <cfRule type="cellIs" dxfId="4628" priority="170" operator="equal">
      <formula>0</formula>
    </cfRule>
  </conditionalFormatting>
  <conditionalFormatting sqref="S107">
    <cfRule type="cellIs" dxfId="4627" priority="163" operator="equal">
      <formula>0</formula>
    </cfRule>
  </conditionalFormatting>
  <conditionalFormatting sqref="S141 S143:S154">
    <cfRule type="cellIs" dxfId="4626" priority="166" operator="equal">
      <formula>0</formula>
    </cfRule>
  </conditionalFormatting>
  <conditionalFormatting sqref="S152">
    <cfRule type="cellIs" dxfId="4625" priority="139" operator="equal">
      <formula>0</formula>
    </cfRule>
  </conditionalFormatting>
  <conditionalFormatting sqref="N107:O107">
    <cfRule type="cellIs" dxfId="4624" priority="162" operator="equal">
      <formula>0</formula>
    </cfRule>
  </conditionalFormatting>
  <conditionalFormatting sqref="C124">
    <cfRule type="cellIs" dxfId="4623" priority="158" operator="equal">
      <formula>0</formula>
    </cfRule>
  </conditionalFormatting>
  <conditionalFormatting sqref="E124:F124 T124:U124 R124">
    <cfRule type="cellIs" dxfId="4622" priority="160" operator="equal">
      <formula>0</formula>
    </cfRule>
  </conditionalFormatting>
  <conditionalFormatting sqref="E125:F125 T125:U125 T136:U136 E136:F136 T127:U134 E127:F134 R125 R127:R134 R136">
    <cfRule type="cellIs" dxfId="4621" priority="157" operator="equal">
      <formula>0</formula>
    </cfRule>
  </conditionalFormatting>
  <conditionalFormatting sqref="S124">
    <cfRule type="cellIs" dxfId="4620" priority="159" operator="equal">
      <formula>0</formula>
    </cfRule>
  </conditionalFormatting>
  <conditionalFormatting sqref="E139:F140 T139:U140 R139:R140">
    <cfRule type="cellIs" dxfId="4619" priority="146" operator="equal">
      <formula>0</formula>
    </cfRule>
  </conditionalFormatting>
  <conditionalFormatting sqref="S125 S136 S127:S134">
    <cfRule type="cellIs" dxfId="4618" priority="156" operator="equal">
      <formula>0</formula>
    </cfRule>
  </conditionalFormatting>
  <conditionalFormatting sqref="S139:S140">
    <cfRule type="cellIs" dxfId="4617" priority="145" operator="equal">
      <formula>0</formula>
    </cfRule>
  </conditionalFormatting>
  <conditionalFormatting sqref="S135">
    <cfRule type="cellIs" dxfId="4616" priority="153" operator="equal">
      <formula>0</formula>
    </cfRule>
  </conditionalFormatting>
  <conditionalFormatting sqref="C125 C136 C127:C134">
    <cfRule type="cellIs" dxfId="4615" priority="155" operator="equal">
      <formula>0</formula>
    </cfRule>
  </conditionalFormatting>
  <conditionalFormatting sqref="S164">
    <cfRule type="cellIs" dxfId="4614" priority="142" operator="equal">
      <formula>0</formula>
    </cfRule>
  </conditionalFormatting>
  <conditionalFormatting sqref="C135">
    <cfRule type="cellIs" dxfId="4613" priority="152" operator="equal">
      <formula>0</formula>
    </cfRule>
  </conditionalFormatting>
  <conditionalFormatting sqref="D126:R126">
    <cfRule type="cellIs" dxfId="4612" priority="151" operator="equal">
      <formula>0</formula>
    </cfRule>
  </conditionalFormatting>
  <conditionalFormatting sqref="S126">
    <cfRule type="cellIs" dxfId="4611" priority="147" operator="equal">
      <formula>0</formula>
    </cfRule>
  </conditionalFormatting>
  <conditionalFormatting sqref="T135:U135 E135:F135 R135">
    <cfRule type="cellIs" dxfId="4610" priority="154" operator="equal">
      <formula>0</formula>
    </cfRule>
  </conditionalFormatting>
  <conditionalFormatting sqref="N126:O126">
    <cfRule type="cellIs" dxfId="4609" priority="150" operator="equal">
      <formula>0</formula>
    </cfRule>
  </conditionalFormatting>
  <conditionalFormatting sqref="C126">
    <cfRule type="cellIs" dxfId="4608" priority="149" operator="equal">
      <formula>0</formula>
    </cfRule>
  </conditionalFormatting>
  <conditionalFormatting sqref="T126:U126">
    <cfRule type="cellIs" dxfId="4607" priority="148" operator="equal">
      <formula>0</formula>
    </cfRule>
  </conditionalFormatting>
  <conditionalFormatting sqref="N192:O192">
    <cfRule type="cellIs" dxfId="4606" priority="135" operator="equal">
      <formula>0</formula>
    </cfRule>
  </conditionalFormatting>
  <conditionalFormatting sqref="T152:U152 C152:R152">
    <cfRule type="cellIs" dxfId="4605" priority="140" operator="equal">
      <formula>0</formula>
    </cfRule>
  </conditionalFormatting>
  <conditionalFormatting sqref="C139:C140">
    <cfRule type="cellIs" dxfId="4604" priority="144" operator="equal">
      <formula>0</formula>
    </cfRule>
  </conditionalFormatting>
  <conditionalFormatting sqref="T164:U164 C164:R164">
    <cfRule type="cellIs" dxfId="4603" priority="143" operator="equal">
      <formula>0</formula>
    </cfRule>
  </conditionalFormatting>
  <conditionalFormatting sqref="N181:O181">
    <cfRule type="cellIs" dxfId="4602" priority="115" operator="equal">
      <formula>0</formula>
    </cfRule>
  </conditionalFormatting>
  <conditionalFormatting sqref="N164:O164">
    <cfRule type="cellIs" dxfId="4601" priority="141" operator="equal">
      <formula>0</formula>
    </cfRule>
  </conditionalFormatting>
  <conditionalFormatting sqref="S186">
    <cfRule type="cellIs" dxfId="4600" priority="120" operator="equal">
      <formula>0</formula>
    </cfRule>
  </conditionalFormatting>
  <conditionalFormatting sqref="N186:O186">
    <cfRule type="cellIs" dxfId="4599" priority="119" operator="equal">
      <formula>0</formula>
    </cfRule>
  </conditionalFormatting>
  <conditionalFormatting sqref="N152:O152">
    <cfRule type="cellIs" dxfId="4598" priority="138" operator="equal">
      <formula>0</formula>
    </cfRule>
  </conditionalFormatting>
  <conditionalFormatting sqref="C192">
    <cfRule type="cellIs" dxfId="4597" priority="134" operator="equal">
      <formula>0</formula>
    </cfRule>
  </conditionalFormatting>
  <conditionalFormatting sqref="E192:R192 T192:U192">
    <cfRule type="cellIs" dxfId="4596" priority="137" operator="equal">
      <formula>0</formula>
    </cfRule>
  </conditionalFormatting>
  <conditionalFormatting sqref="E189:R189 T189:U189 T192:U193 E192:R193">
    <cfRule type="cellIs" dxfId="4595" priority="133" operator="equal">
      <formula>0</formula>
    </cfRule>
  </conditionalFormatting>
  <conditionalFormatting sqref="S192">
    <cfRule type="cellIs" dxfId="4594" priority="136" operator="equal">
      <formula>0</formula>
    </cfRule>
  </conditionalFormatting>
  <conditionalFormatting sqref="S188">
    <cfRule type="cellIs" dxfId="4593" priority="128" operator="equal">
      <formula>0</formula>
    </cfRule>
  </conditionalFormatting>
  <conditionalFormatting sqref="S189 S192:S193">
    <cfRule type="cellIs" dxfId="4592" priority="132" operator="equal">
      <formula>0</formula>
    </cfRule>
  </conditionalFormatting>
  <conditionalFormatting sqref="N189:O189 N192:O193">
    <cfRule type="cellIs" dxfId="4591" priority="131" operator="equal">
      <formula>0</formula>
    </cfRule>
  </conditionalFormatting>
  <conditionalFormatting sqref="C189 C192:C193">
    <cfRule type="cellIs" dxfId="4590" priority="130" operator="equal">
      <formula>0</formula>
    </cfRule>
  </conditionalFormatting>
  <conditionalFormatting sqref="T188:U188 E188:R188">
    <cfRule type="cellIs" dxfId="4589" priority="129" operator="equal">
      <formula>0</formula>
    </cfRule>
  </conditionalFormatting>
  <conditionalFormatting sqref="T156:U156 C156:R156">
    <cfRule type="cellIs" dxfId="4588" priority="111" operator="equal">
      <formula>0</formula>
    </cfRule>
  </conditionalFormatting>
  <conditionalFormatting sqref="N188:O188">
    <cfRule type="cellIs" dxfId="4587" priority="127" operator="equal">
      <formula>0</formula>
    </cfRule>
  </conditionalFormatting>
  <conditionalFormatting sqref="C188">
    <cfRule type="cellIs" dxfId="4586" priority="126" operator="equal">
      <formula>0</formula>
    </cfRule>
  </conditionalFormatting>
  <conditionalFormatting sqref="E187:R187 T187:U187">
    <cfRule type="cellIs" dxfId="4585" priority="125" operator="equal">
      <formula>0</formula>
    </cfRule>
  </conditionalFormatting>
  <conditionalFormatting sqref="S187">
    <cfRule type="cellIs" dxfId="4584" priority="124" operator="equal">
      <formula>0</formula>
    </cfRule>
  </conditionalFormatting>
  <conditionalFormatting sqref="N187:O187">
    <cfRule type="cellIs" dxfId="4583" priority="123" operator="equal">
      <formula>0</formula>
    </cfRule>
  </conditionalFormatting>
  <conditionalFormatting sqref="C187">
    <cfRule type="cellIs" dxfId="4582" priority="122" operator="equal">
      <formula>0</formula>
    </cfRule>
  </conditionalFormatting>
  <conditionalFormatting sqref="T186:U186 E186:R186">
    <cfRule type="cellIs" dxfId="4581" priority="121" operator="equal">
      <formula>0</formula>
    </cfRule>
  </conditionalFormatting>
  <conditionalFormatting sqref="S181">
    <cfRule type="cellIs" dxfId="4580" priority="116" operator="equal">
      <formula>0</formula>
    </cfRule>
  </conditionalFormatting>
  <conditionalFormatting sqref="C186">
    <cfRule type="cellIs" dxfId="4579" priority="118" operator="equal">
      <formula>0</formula>
    </cfRule>
  </conditionalFormatting>
  <conditionalFormatting sqref="T181:U181 C181:R181">
    <cfRule type="cellIs" dxfId="4578" priority="117" operator="equal">
      <formula>0</formula>
    </cfRule>
  </conditionalFormatting>
  <conditionalFormatting sqref="T163:U163 C163:R163">
    <cfRule type="cellIs" dxfId="4577" priority="114" operator="equal">
      <formula>0</formula>
    </cfRule>
  </conditionalFormatting>
  <conditionalFormatting sqref="S163">
    <cfRule type="cellIs" dxfId="4576" priority="113" operator="equal">
      <formula>0</formula>
    </cfRule>
  </conditionalFormatting>
  <conditionalFormatting sqref="N163:O163">
    <cfRule type="cellIs" dxfId="4575" priority="112" operator="equal">
      <formula>0</formula>
    </cfRule>
  </conditionalFormatting>
  <conditionalFormatting sqref="S156">
    <cfRule type="cellIs" dxfId="4574" priority="110" operator="equal">
      <formula>0</formula>
    </cfRule>
  </conditionalFormatting>
  <conditionalFormatting sqref="N156:O156">
    <cfRule type="cellIs" dxfId="4573" priority="109" operator="equal">
      <formula>0</formula>
    </cfRule>
  </conditionalFormatting>
  <conditionalFormatting sqref="C157">
    <cfRule type="cellIs" dxfId="4572" priority="105" operator="equal">
      <formula>0</formula>
    </cfRule>
  </conditionalFormatting>
  <conditionalFormatting sqref="E157:R157 T157:U157">
    <cfRule type="cellIs" dxfId="4571" priority="108" operator="equal">
      <formula>0</formula>
    </cfRule>
  </conditionalFormatting>
  <conditionalFormatting sqref="S157">
    <cfRule type="cellIs" dxfId="4570" priority="107" operator="equal">
      <formula>0</formula>
    </cfRule>
  </conditionalFormatting>
  <conditionalFormatting sqref="N157:O157">
    <cfRule type="cellIs" dxfId="4569" priority="106" operator="equal">
      <formula>0</formula>
    </cfRule>
  </conditionalFormatting>
  <conditionalFormatting sqref="E158:R162 T158:U162">
    <cfRule type="cellIs" dxfId="4568" priority="104" operator="equal">
      <formula>0</formula>
    </cfRule>
  </conditionalFormatting>
  <conditionalFormatting sqref="S158:S162">
    <cfRule type="cellIs" dxfId="4567" priority="103" operator="equal">
      <formula>0</formula>
    </cfRule>
  </conditionalFormatting>
  <conditionalFormatting sqref="N158:O162">
    <cfRule type="cellIs" dxfId="4566" priority="102" operator="equal">
      <formula>0</formula>
    </cfRule>
  </conditionalFormatting>
  <conditionalFormatting sqref="C158:C162">
    <cfRule type="cellIs" dxfId="4565" priority="101" operator="equal">
      <formula>0</formula>
    </cfRule>
  </conditionalFormatting>
  <conditionalFormatting sqref="T110:U110 C110:R110">
    <cfRule type="cellIs" dxfId="4564" priority="100" operator="equal">
      <formula>0</formula>
    </cfRule>
  </conditionalFormatting>
  <conditionalFormatting sqref="S110">
    <cfRule type="cellIs" dxfId="4563" priority="99" operator="equal">
      <formula>0</formula>
    </cfRule>
  </conditionalFormatting>
  <conditionalFormatting sqref="N110:O110">
    <cfRule type="cellIs" dxfId="4562" priority="98" operator="equal">
      <formula>0</formula>
    </cfRule>
  </conditionalFormatting>
  <conditionalFormatting sqref="T119:U119 C119:R119">
    <cfRule type="cellIs" dxfId="4561" priority="97" operator="equal">
      <formula>0</formula>
    </cfRule>
  </conditionalFormatting>
  <conditionalFormatting sqref="S119">
    <cfRule type="cellIs" dxfId="4560" priority="96" operator="equal">
      <formula>0</formula>
    </cfRule>
  </conditionalFormatting>
  <conditionalFormatting sqref="N119:O119">
    <cfRule type="cellIs" dxfId="4559" priority="95" operator="equal">
      <formula>0</formula>
    </cfRule>
  </conditionalFormatting>
  <conditionalFormatting sqref="C142 T142:U142 E142:R142">
    <cfRule type="cellIs" dxfId="4558" priority="94" operator="equal">
      <formula>0</formula>
    </cfRule>
  </conditionalFormatting>
  <conditionalFormatting sqref="S142">
    <cfRule type="cellIs" dxfId="4557" priority="93" operator="equal">
      <formula>0</formula>
    </cfRule>
  </conditionalFormatting>
  <conditionalFormatting sqref="N142:O142">
    <cfRule type="cellIs" dxfId="4556" priority="92" operator="equal">
      <formula>0</formula>
    </cfRule>
  </conditionalFormatting>
  <conditionalFormatting sqref="G108:Q109">
    <cfRule type="cellIs" dxfId="4555" priority="91" operator="equal">
      <formula>0</formula>
    </cfRule>
  </conditionalFormatting>
  <conditionalFormatting sqref="G117:Q118">
    <cfRule type="cellIs" dxfId="4554" priority="90" operator="equal">
      <formula>0</formula>
    </cfRule>
  </conditionalFormatting>
  <conditionalFormatting sqref="G117:Q118">
    <cfRule type="cellIs" dxfId="4553" priority="89" operator="equal">
      <formula>0</formula>
    </cfRule>
  </conditionalFormatting>
  <conditionalFormatting sqref="N117:O118">
    <cfRule type="cellIs" dxfId="4552" priority="88" operator="equal">
      <formula>0</formula>
    </cfRule>
  </conditionalFormatting>
  <conditionalFormatting sqref="G120:Q120">
    <cfRule type="cellIs" dxfId="4551" priority="87" operator="equal">
      <formula>0</formula>
    </cfRule>
  </conditionalFormatting>
  <conditionalFormatting sqref="N120:O120">
    <cfRule type="cellIs" dxfId="4550" priority="86" operator="equal">
      <formula>0</formula>
    </cfRule>
  </conditionalFormatting>
  <conditionalFormatting sqref="G124:Q125">
    <cfRule type="cellIs" dxfId="4549" priority="85" operator="equal">
      <formula>0</formula>
    </cfRule>
  </conditionalFormatting>
  <conditionalFormatting sqref="G124:Q125">
    <cfRule type="cellIs" dxfId="4548" priority="84" operator="equal">
      <formula>0</formula>
    </cfRule>
  </conditionalFormatting>
  <conditionalFormatting sqref="N124:O125">
    <cfRule type="cellIs" dxfId="4547" priority="83" operator="equal">
      <formula>0</formula>
    </cfRule>
  </conditionalFormatting>
  <conditionalFormatting sqref="G127:Q136">
    <cfRule type="cellIs" dxfId="4546" priority="82" operator="equal">
      <formula>0</formula>
    </cfRule>
  </conditionalFormatting>
  <conditionalFormatting sqref="G127:Q136">
    <cfRule type="cellIs" dxfId="4545" priority="81" operator="equal">
      <formula>0</formula>
    </cfRule>
  </conditionalFormatting>
  <conditionalFormatting sqref="N127:O136">
    <cfRule type="cellIs" dxfId="4544" priority="80" operator="equal">
      <formula>0</formula>
    </cfRule>
  </conditionalFormatting>
  <conditionalFormatting sqref="G138:Q141">
    <cfRule type="cellIs" dxfId="4543" priority="79" operator="equal">
      <formula>0</formula>
    </cfRule>
  </conditionalFormatting>
  <conditionalFormatting sqref="G138:Q141">
    <cfRule type="cellIs" dxfId="4542" priority="78" operator="equal">
      <formula>0</formula>
    </cfRule>
  </conditionalFormatting>
  <conditionalFormatting sqref="N138:O141">
    <cfRule type="cellIs" dxfId="4541" priority="77" operator="equal">
      <formula>0</formula>
    </cfRule>
  </conditionalFormatting>
  <conditionalFormatting sqref="G143:Q145">
    <cfRule type="cellIs" dxfId="4540" priority="76" operator="equal">
      <formula>0</formula>
    </cfRule>
  </conditionalFormatting>
  <conditionalFormatting sqref="N143:O145">
    <cfRule type="cellIs" dxfId="4539" priority="75" operator="equal">
      <formula>0</formula>
    </cfRule>
  </conditionalFormatting>
  <conditionalFormatting sqref="G150:Q151">
    <cfRule type="cellIs" dxfId="4538" priority="74" operator="equal">
      <formula>0</formula>
    </cfRule>
  </conditionalFormatting>
  <conditionalFormatting sqref="G150:Q151">
    <cfRule type="cellIs" dxfId="4537" priority="73" operator="equal">
      <formula>0</formula>
    </cfRule>
  </conditionalFormatting>
  <conditionalFormatting sqref="N150:O151">
    <cfRule type="cellIs" dxfId="4536" priority="72" operator="equal">
      <formula>0</formula>
    </cfRule>
  </conditionalFormatting>
  <conditionalFormatting sqref="G153:Q154">
    <cfRule type="cellIs" dxfId="4535" priority="71" operator="equal">
      <formula>0</formula>
    </cfRule>
  </conditionalFormatting>
  <conditionalFormatting sqref="N153:O154">
    <cfRule type="cellIs" dxfId="4534" priority="70" operator="equal">
      <formula>0</formula>
    </cfRule>
  </conditionalFormatting>
  <conditionalFormatting sqref="C190:U190">
    <cfRule type="cellIs" dxfId="4533" priority="69" operator="equal">
      <formula>0</formula>
    </cfRule>
  </conditionalFormatting>
  <conditionalFormatting sqref="S191">
    <cfRule type="cellIs" dxfId="4532" priority="67" operator="equal">
      <formula>0</formula>
    </cfRule>
  </conditionalFormatting>
  <conditionalFormatting sqref="T191:U191 C191:R191">
    <cfRule type="cellIs" dxfId="4531" priority="68" operator="equal">
      <formula>0</formula>
    </cfRule>
  </conditionalFormatting>
  <conditionalFormatting sqref="N191:O191">
    <cfRule type="cellIs" dxfId="4530" priority="66" operator="equal">
      <formula>0</formula>
    </cfRule>
  </conditionalFormatting>
  <conditionalFormatting sqref="T190:U190 C190:R190">
    <cfRule type="cellIs" dxfId="4529" priority="65" operator="equal">
      <formula>0</formula>
    </cfRule>
  </conditionalFormatting>
  <conditionalFormatting sqref="S190">
    <cfRule type="cellIs" dxfId="4528" priority="64" operator="equal">
      <formula>0</formula>
    </cfRule>
  </conditionalFormatting>
  <conditionalFormatting sqref="N190:O190">
    <cfRule type="cellIs" dxfId="4527" priority="63" operator="equal">
      <formula>0</formula>
    </cfRule>
  </conditionalFormatting>
  <conditionalFormatting sqref="C166:C168 C178 E178:U178 E166:U168">
    <cfRule type="cellIs" dxfId="4526" priority="62" operator="equal">
      <formula>0</formula>
    </cfRule>
  </conditionalFormatting>
  <conditionalFormatting sqref="E180:R180 T180:U180">
    <cfRule type="cellIs" dxfId="4525" priority="61" operator="equal">
      <formula>0</formula>
    </cfRule>
  </conditionalFormatting>
  <conditionalFormatting sqref="S179">
    <cfRule type="cellIs" dxfId="4524" priority="56" operator="equal">
      <formula>0</formula>
    </cfRule>
  </conditionalFormatting>
  <conditionalFormatting sqref="S180">
    <cfRule type="cellIs" dxfId="4523" priority="60" operator="equal">
      <formula>0</formula>
    </cfRule>
  </conditionalFormatting>
  <conditionalFormatting sqref="N180:O180">
    <cfRule type="cellIs" dxfId="4522" priority="59" operator="equal">
      <formula>0</formula>
    </cfRule>
  </conditionalFormatting>
  <conditionalFormatting sqref="C180">
    <cfRule type="cellIs" dxfId="4521" priority="58" operator="equal">
      <formula>0</formula>
    </cfRule>
  </conditionalFormatting>
  <conditionalFormatting sqref="T179:U179 E179:R179">
    <cfRule type="cellIs" dxfId="4520" priority="57" operator="equal">
      <formula>0</formula>
    </cfRule>
  </conditionalFormatting>
  <conditionalFormatting sqref="N179:O179">
    <cfRule type="cellIs" dxfId="4519" priority="55" operator="equal">
      <formula>0</formula>
    </cfRule>
  </conditionalFormatting>
  <conditionalFormatting sqref="C179">
    <cfRule type="cellIs" dxfId="4518" priority="54" operator="equal">
      <formula>0</formula>
    </cfRule>
  </conditionalFormatting>
  <conditionalFormatting sqref="T165:U165 C165:R165">
    <cfRule type="cellIs" dxfId="4517" priority="53" operator="equal">
      <formula>0</formula>
    </cfRule>
  </conditionalFormatting>
  <conditionalFormatting sqref="S165">
    <cfRule type="cellIs" dxfId="4516" priority="52" operator="equal">
      <formula>0</formula>
    </cfRule>
  </conditionalFormatting>
  <conditionalFormatting sqref="N165:O165">
    <cfRule type="cellIs" dxfId="4515" priority="51" operator="equal">
      <formula>0</formula>
    </cfRule>
  </conditionalFormatting>
  <conditionalFormatting sqref="C198:U198 C197 E197:U197">
    <cfRule type="cellIs" dxfId="4514" priority="50" operator="equal">
      <formula>0</formula>
    </cfRule>
  </conditionalFormatting>
  <conditionalFormatting sqref="N196:O196">
    <cfRule type="cellIs" dxfId="4513" priority="47" operator="equal">
      <formula>0</formula>
    </cfRule>
  </conditionalFormatting>
  <conditionalFormatting sqref="C196">
    <cfRule type="cellIs" dxfId="4512" priority="46" operator="equal">
      <formula>0</formula>
    </cfRule>
  </conditionalFormatting>
  <conditionalFormatting sqref="E196:R196 T196:U196">
    <cfRule type="cellIs" dxfId="4511" priority="49" operator="equal">
      <formula>0</formula>
    </cfRule>
  </conditionalFormatting>
  <conditionalFormatting sqref="T196:U198 D198:R198 E196:R197">
    <cfRule type="cellIs" dxfId="4510" priority="45" operator="equal">
      <formula>0</formula>
    </cfRule>
  </conditionalFormatting>
  <conditionalFormatting sqref="S196">
    <cfRule type="cellIs" dxfId="4509" priority="48" operator="equal">
      <formula>0</formula>
    </cfRule>
  </conditionalFormatting>
  <conditionalFormatting sqref="S196:S198">
    <cfRule type="cellIs" dxfId="4508" priority="44" operator="equal">
      <formula>0</formula>
    </cfRule>
  </conditionalFormatting>
  <conditionalFormatting sqref="N196:O198">
    <cfRule type="cellIs" dxfId="4507" priority="43" operator="equal">
      <formula>0</formula>
    </cfRule>
  </conditionalFormatting>
  <conditionalFormatting sqref="C196:C198">
    <cfRule type="cellIs" dxfId="4506" priority="42" operator="equal">
      <formula>0</formula>
    </cfRule>
  </conditionalFormatting>
  <conditionalFormatting sqref="G195:Q195">
    <cfRule type="cellIs" dxfId="4505" priority="41" operator="equal">
      <formula>0</formula>
    </cfRule>
  </conditionalFormatting>
  <conditionalFormatting sqref="N195:O195">
    <cfRule type="cellIs" dxfId="4504" priority="40" operator="equal">
      <formula>0</formula>
    </cfRule>
  </conditionalFormatting>
  <conditionalFormatting sqref="C203 E203:U203">
    <cfRule type="cellIs" dxfId="4503" priority="39" operator="equal">
      <formula>0</formula>
    </cfRule>
  </conditionalFormatting>
  <conditionalFormatting sqref="N202:O202">
    <cfRule type="cellIs" dxfId="4502" priority="36" operator="equal">
      <formula>0</formula>
    </cfRule>
  </conditionalFormatting>
  <conditionalFormatting sqref="C202">
    <cfRule type="cellIs" dxfId="4501" priority="35" operator="equal">
      <formula>0</formula>
    </cfRule>
  </conditionalFormatting>
  <conditionalFormatting sqref="E202:R202 T202:U202">
    <cfRule type="cellIs" dxfId="4500" priority="38" operator="equal">
      <formula>0</formula>
    </cfRule>
  </conditionalFormatting>
  <conditionalFormatting sqref="T202:U203 E202:R203">
    <cfRule type="cellIs" dxfId="4499" priority="34" operator="equal">
      <formula>0</formula>
    </cfRule>
  </conditionalFormatting>
  <conditionalFormatting sqref="S202">
    <cfRule type="cellIs" dxfId="4498" priority="37" operator="equal">
      <formula>0</formula>
    </cfRule>
  </conditionalFormatting>
  <conditionalFormatting sqref="S202:S203">
    <cfRule type="cellIs" dxfId="4497" priority="33" operator="equal">
      <formula>0</formula>
    </cfRule>
  </conditionalFormatting>
  <conditionalFormatting sqref="N202:O203">
    <cfRule type="cellIs" dxfId="4496" priority="32" operator="equal">
      <formula>0</formula>
    </cfRule>
  </conditionalFormatting>
  <conditionalFormatting sqref="C202:C203">
    <cfRule type="cellIs" dxfId="4495" priority="31" operator="equal">
      <formula>0</formula>
    </cfRule>
  </conditionalFormatting>
  <conditionalFormatting sqref="S201">
    <cfRule type="cellIs" dxfId="4494" priority="29" operator="equal">
      <formula>0</formula>
    </cfRule>
  </conditionalFormatting>
  <conditionalFormatting sqref="T201:U201 C201:R201">
    <cfRule type="cellIs" dxfId="4493" priority="30" operator="equal">
      <formula>0</formula>
    </cfRule>
  </conditionalFormatting>
  <conditionalFormatting sqref="N201:O201">
    <cfRule type="cellIs" dxfId="4492" priority="28" operator="equal">
      <formula>0</formula>
    </cfRule>
  </conditionalFormatting>
  <conditionalFormatting sqref="S53:U53">
    <cfRule type="cellIs" dxfId="4491" priority="27" operator="equal">
      <formula>0</formula>
    </cfRule>
  </conditionalFormatting>
  <conditionalFormatting sqref="E53:F53 C53 R53">
    <cfRule type="cellIs" dxfId="4490" priority="26" operator="equal">
      <formula>0</formula>
    </cfRule>
  </conditionalFormatting>
  <conditionalFormatting sqref="G53:Q53">
    <cfRule type="cellIs" dxfId="4489" priority="25" operator="equal">
      <formula>0</formula>
    </cfRule>
  </conditionalFormatting>
  <conditionalFormatting sqref="N53:O53">
    <cfRule type="cellIs" dxfId="4488" priority="24" operator="equal">
      <formula>0</formula>
    </cfRule>
  </conditionalFormatting>
  <conditionalFormatting sqref="D53">
    <cfRule type="cellIs" dxfId="4487" priority="23" operator="equal">
      <formula>0</formula>
    </cfRule>
  </conditionalFormatting>
  <conditionalFormatting sqref="S51:U51">
    <cfRule type="cellIs" dxfId="4486" priority="22" operator="equal">
      <formula>0</formula>
    </cfRule>
  </conditionalFormatting>
  <conditionalFormatting sqref="R51 C51 F51">
    <cfRule type="cellIs" dxfId="4485" priority="21" operator="equal">
      <formula>0</formula>
    </cfRule>
  </conditionalFormatting>
  <conditionalFormatting sqref="D127:D136">
    <cfRule type="cellIs" dxfId="4484" priority="20" operator="equal">
      <formula>0</formula>
    </cfRule>
  </conditionalFormatting>
  <conditionalFormatting sqref="D143:D145">
    <cfRule type="cellIs" dxfId="4483" priority="18" operator="equal">
      <formula>0</formula>
    </cfRule>
  </conditionalFormatting>
  <conditionalFormatting sqref="D138:D141">
    <cfRule type="cellIs" dxfId="4482" priority="19" operator="equal">
      <formula>0</formula>
    </cfRule>
  </conditionalFormatting>
  <conditionalFormatting sqref="D150:D151">
    <cfRule type="cellIs" dxfId="4481" priority="17" operator="equal">
      <formula>0</formula>
    </cfRule>
  </conditionalFormatting>
  <conditionalFormatting sqref="D153:D154">
    <cfRule type="cellIs" dxfId="4480" priority="16" operator="equal">
      <formula>0</formula>
    </cfRule>
  </conditionalFormatting>
  <conditionalFormatting sqref="D157:D162">
    <cfRule type="cellIs" dxfId="4479" priority="15" operator="equal">
      <formula>0</formula>
    </cfRule>
  </conditionalFormatting>
  <conditionalFormatting sqref="D166:D180">
    <cfRule type="cellIs" dxfId="4478" priority="14" operator="equal">
      <formula>0</formula>
    </cfRule>
  </conditionalFormatting>
  <conditionalFormatting sqref="D182:D189">
    <cfRule type="cellIs" dxfId="4477" priority="13" operator="equal">
      <formula>0</formula>
    </cfRule>
  </conditionalFormatting>
  <conditionalFormatting sqref="D192:D193">
    <cfRule type="cellIs" dxfId="4476" priority="12" operator="equal">
      <formula>0</formula>
    </cfRule>
  </conditionalFormatting>
  <conditionalFormatting sqref="D196:D197">
    <cfRule type="cellIs" dxfId="4475" priority="11" operator="equal">
      <formula>0</formula>
    </cfRule>
  </conditionalFormatting>
  <conditionalFormatting sqref="D202:D203">
    <cfRule type="cellIs" dxfId="4474" priority="10" operator="equal">
      <formula>0</formula>
    </cfRule>
  </conditionalFormatting>
  <conditionalFormatting sqref="D108:D109">
    <cfRule type="cellIs" dxfId="4473" priority="9" operator="equal">
      <formula>0</formula>
    </cfRule>
  </conditionalFormatting>
  <conditionalFormatting sqref="D111:D112">
    <cfRule type="cellIs" dxfId="4472" priority="8" operator="equal">
      <formula>0</formula>
    </cfRule>
  </conditionalFormatting>
  <conditionalFormatting sqref="D142">
    <cfRule type="cellIs" dxfId="4471" priority="7" operator="equal">
      <formula>0</formula>
    </cfRule>
  </conditionalFormatting>
  <conditionalFormatting sqref="D124:D125">
    <cfRule type="cellIs" dxfId="4470" priority="6" operator="equal">
      <formula>0</formula>
    </cfRule>
  </conditionalFormatting>
  <conditionalFormatting sqref="D152">
    <cfRule type="cellIs" dxfId="4469" priority="5" operator="equal">
      <formula>0</formula>
    </cfRule>
  </conditionalFormatting>
  <conditionalFormatting sqref="D199">
    <cfRule type="cellIs" dxfId="4468" priority="4" operator="equal">
      <formula>0</formula>
    </cfRule>
  </conditionalFormatting>
  <conditionalFormatting sqref="C98:U98">
    <cfRule type="cellIs" dxfId="4467" priority="3" operator="equal">
      <formula>0</formula>
    </cfRule>
  </conditionalFormatting>
  <conditionalFormatting sqref="E50:E51">
    <cfRule type="cellIs" dxfId="4466" priority="2" operator="equal">
      <formula>0</formula>
    </cfRule>
  </conditionalFormatting>
  <conditionalFormatting sqref="D50:D51">
    <cfRule type="cellIs" dxfId="446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>
    <tabColor theme="8"/>
  </sheetPr>
  <dimension ref="A1:V359"/>
  <sheetViews>
    <sheetView zoomScale="70" zoomScaleNormal="70" zoomScaleSheetLayoutView="70" workbookViewId="0">
      <pane xSplit="2" ySplit="3" topLeftCell="C21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23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73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17</v>
      </c>
      <c r="E7" s="27">
        <v>0.23287671232876711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61</v>
      </c>
      <c r="E8" s="27">
        <v>0.83561643835616439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5</v>
      </c>
      <c r="E9" s="27">
        <v>6.8493150684931503E-2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7</v>
      </c>
      <c r="E10" s="27">
        <v>9.5890410958904104E-2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21</v>
      </c>
      <c r="E16" s="27">
        <v>0.28767123287671231</v>
      </c>
      <c r="F16" s="28"/>
      <c r="G16" s="38">
        <v>1.827563</v>
      </c>
      <c r="H16" s="38">
        <v>1.5881799999999999</v>
      </c>
      <c r="I16" s="38">
        <v>1.6158410000000001</v>
      </c>
      <c r="J16" s="38">
        <v>2.0205470000000001</v>
      </c>
      <c r="K16" s="38">
        <v>2.0883609999999999</v>
      </c>
      <c r="L16" s="38">
        <v>2.0596570000000001</v>
      </c>
      <c r="M16" s="38">
        <v>2.1730160000000001</v>
      </c>
      <c r="N16" s="38">
        <v>2.1915149999999999</v>
      </c>
      <c r="O16" s="38">
        <v>2.2761849999999999</v>
      </c>
      <c r="P16" s="38">
        <v>2.3251200000000001</v>
      </c>
      <c r="Q16" s="38">
        <v>2.2264179999999998</v>
      </c>
      <c r="R16" s="28"/>
      <c r="S16" s="39">
        <v>22.392402999999998</v>
      </c>
      <c r="T16" s="40">
        <v>0.218244186383725</v>
      </c>
      <c r="U16" s="40">
        <v>2.498330927967074E-2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5</v>
      </c>
      <c r="E17" s="27">
        <v>6.8493150684931503E-2</v>
      </c>
      <c r="F17" s="28"/>
      <c r="G17" s="38">
        <v>3.2272000000000002E-2</v>
      </c>
      <c r="H17" s="38">
        <v>2.8192999999999999E-2</v>
      </c>
      <c r="I17" s="38">
        <v>1.9573E-2</v>
      </c>
      <c r="J17" s="38">
        <v>6.4522999999999997E-2</v>
      </c>
      <c r="K17" s="38">
        <v>3.3600999999999999E-2</v>
      </c>
      <c r="L17" s="38">
        <v>2.8618000000000001E-2</v>
      </c>
      <c r="M17" s="38">
        <v>2.0778000000000001E-2</v>
      </c>
      <c r="N17" s="38">
        <v>2.1198000000000002E-2</v>
      </c>
      <c r="O17" s="38">
        <v>2.1165E-2</v>
      </c>
      <c r="P17" s="38">
        <v>3.9171999999999998E-2</v>
      </c>
      <c r="Q17" s="38">
        <v>2.9527999999999999E-2</v>
      </c>
      <c r="R17" s="28"/>
      <c r="S17" s="39">
        <v>0.33862099999999995</v>
      </c>
      <c r="T17" s="40">
        <v>-8.502726822012896E-2</v>
      </c>
      <c r="U17" s="40">
        <v>-1.1046165023267607E-2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2</v>
      </c>
      <c r="E18" s="27">
        <v>2.7397260273972601E-2</v>
      </c>
      <c r="F18" s="28"/>
      <c r="G18" s="38">
        <v>1.8730000000000001E-3</v>
      </c>
      <c r="H18" s="38">
        <v>2.8500000000000001E-2</v>
      </c>
      <c r="I18" s="38">
        <v>0</v>
      </c>
      <c r="J18" s="38">
        <v>2.6570000000000001E-3</v>
      </c>
      <c r="K18" s="38">
        <v>0</v>
      </c>
      <c r="L18" s="38">
        <v>0</v>
      </c>
      <c r="M18" s="38">
        <v>8.7604000000000001E-2</v>
      </c>
      <c r="N18" s="38">
        <v>0</v>
      </c>
      <c r="O18" s="38">
        <v>0</v>
      </c>
      <c r="P18" s="38">
        <v>0</v>
      </c>
      <c r="Q18" s="38">
        <v>0</v>
      </c>
      <c r="R18" s="28"/>
      <c r="S18" s="39">
        <v>0.12063400000000001</v>
      </c>
      <c r="T18" s="40">
        <v>-1</v>
      </c>
      <c r="U18" s="40">
        <v>-1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26</v>
      </c>
      <c r="E19" s="27">
        <v>0.35616438356164382</v>
      </c>
      <c r="F19" s="28"/>
      <c r="G19" s="38">
        <v>5.2026000000000003E-2</v>
      </c>
      <c r="H19" s="38">
        <v>7.3290999999999995E-2</v>
      </c>
      <c r="I19" s="38">
        <v>6.5772999999999998E-2</v>
      </c>
      <c r="J19" s="38">
        <v>0.32017899999999999</v>
      </c>
      <c r="K19" s="38">
        <v>0.31193900000000002</v>
      </c>
      <c r="L19" s="38">
        <v>0.293512</v>
      </c>
      <c r="M19" s="38">
        <v>0.35508099999999998</v>
      </c>
      <c r="N19" s="38">
        <v>0.43004599999999998</v>
      </c>
      <c r="O19" s="38">
        <v>0.476352</v>
      </c>
      <c r="P19" s="38">
        <v>0.58352899999999996</v>
      </c>
      <c r="Q19" s="38">
        <v>0.57697200000000004</v>
      </c>
      <c r="R19" s="28"/>
      <c r="S19" s="39">
        <v>3.5387</v>
      </c>
      <c r="T19" s="40">
        <v>10.090070349440664</v>
      </c>
      <c r="U19" s="40">
        <v>0.35088004885661039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0.26027397260273971</v>
      </c>
      <c r="F20" s="28"/>
      <c r="G20" s="38">
        <v>0.255243</v>
      </c>
      <c r="H20" s="38">
        <v>0.31423800000000002</v>
      </c>
      <c r="I20" s="38">
        <v>0.36152200000000001</v>
      </c>
      <c r="J20" s="38">
        <v>0.35271400000000003</v>
      </c>
      <c r="K20" s="38">
        <v>0.300483</v>
      </c>
      <c r="L20" s="38">
        <v>0.29297699999999999</v>
      </c>
      <c r="M20" s="38">
        <v>0.26218900000000001</v>
      </c>
      <c r="N20" s="38">
        <v>0.28509600000000002</v>
      </c>
      <c r="O20" s="38">
        <v>0.19735900000000001</v>
      </c>
      <c r="P20" s="38">
        <v>0.20715</v>
      </c>
      <c r="Q20" s="38">
        <v>0</v>
      </c>
      <c r="R20" s="28"/>
      <c r="S20" s="39">
        <v>2.8289710000000001</v>
      </c>
      <c r="T20" s="40">
        <v>-1</v>
      </c>
      <c r="U20" s="40">
        <v>-1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73</v>
      </c>
      <c r="E22" s="41">
        <v>1</v>
      </c>
      <c r="F22" s="42"/>
      <c r="G22" s="43">
        <v>2.1689769999999999</v>
      </c>
      <c r="H22" s="43">
        <v>2.0324019999999998</v>
      </c>
      <c r="I22" s="43">
        <v>2.0627090000000003</v>
      </c>
      <c r="J22" s="43">
        <v>2.7606200000000003</v>
      </c>
      <c r="K22" s="43">
        <v>2.7343839999999999</v>
      </c>
      <c r="L22" s="43">
        <v>2.6747640000000001</v>
      </c>
      <c r="M22" s="43">
        <v>2.8986679999999998</v>
      </c>
      <c r="N22" s="43">
        <v>2.9278550000000001</v>
      </c>
      <c r="O22" s="43">
        <v>2.9710609999999997</v>
      </c>
      <c r="P22" s="43">
        <v>3.1549710000000002</v>
      </c>
      <c r="Q22" s="43">
        <v>2.8329179999999998</v>
      </c>
      <c r="R22" s="42"/>
      <c r="S22" s="44">
        <v>29.219328999999998</v>
      </c>
      <c r="T22" s="45">
        <v>0.30610790248121567</v>
      </c>
      <c r="U22" s="45">
        <v>3.3944868503780423E-2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24</v>
      </c>
      <c r="E50" s="27">
        <v>0.32876712328767121</v>
      </c>
      <c r="F50" s="28"/>
      <c r="G50" s="38">
        <v>1.827563</v>
      </c>
      <c r="H50" s="38">
        <v>1.5881799999999999</v>
      </c>
      <c r="I50" s="38">
        <v>1.6158410000000001</v>
      </c>
      <c r="J50" s="38">
        <v>2.2516259999999999</v>
      </c>
      <c r="K50" s="38">
        <v>2.282451</v>
      </c>
      <c r="L50" s="38">
        <v>2.224599</v>
      </c>
      <c r="M50" s="38">
        <v>2.3237749999999999</v>
      </c>
      <c r="N50" s="38">
        <v>2.3766129999999999</v>
      </c>
      <c r="O50" s="38">
        <v>2.4784809999999999</v>
      </c>
      <c r="P50" s="38">
        <v>2.5661529999999999</v>
      </c>
      <c r="Q50" s="38">
        <v>2.4994999999999998</v>
      </c>
      <c r="R50" s="28"/>
      <c r="S50" s="39">
        <v>24.034782</v>
      </c>
      <c r="T50" s="40">
        <v>0.36766831020325963</v>
      </c>
      <c r="U50" s="40">
        <v>3.9914414287331113E-2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24</v>
      </c>
      <c r="E52" s="27">
        <v>0.32876712328767121</v>
      </c>
      <c r="F52" s="28"/>
      <c r="G52" s="38">
        <v>7.4370000000000006E-2</v>
      </c>
      <c r="H52" s="38">
        <v>0.111461</v>
      </c>
      <c r="I52" s="38">
        <v>6.9527000000000005E-2</v>
      </c>
      <c r="J52" s="38">
        <v>0.13656599999999999</v>
      </c>
      <c r="K52" s="38">
        <v>8.1236000000000003E-2</v>
      </c>
      <c r="L52" s="38">
        <v>7.6645000000000005E-2</v>
      </c>
      <c r="M52" s="38">
        <v>0.21656600000000001</v>
      </c>
      <c r="N52" s="38">
        <v>7.6415999999999998E-2</v>
      </c>
      <c r="O52" s="38">
        <v>0.12034499999999999</v>
      </c>
      <c r="P52" s="38">
        <v>0.114842</v>
      </c>
      <c r="Q52" s="38">
        <v>9.0635999999999994E-2</v>
      </c>
      <c r="R52" s="28"/>
      <c r="S52" s="39">
        <v>1.1686100000000001</v>
      </c>
      <c r="T52" s="40">
        <v>0.21871722468737387</v>
      </c>
      <c r="U52" s="40">
        <v>2.5033050335724782E-2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6</v>
      </c>
      <c r="E53" s="27">
        <v>8.2191780821917804E-2</v>
      </c>
      <c r="F53" s="28"/>
      <c r="G53" s="38">
        <v>1.1801000000000001E-2</v>
      </c>
      <c r="H53" s="38">
        <v>1.8523000000000001E-2</v>
      </c>
      <c r="I53" s="38">
        <v>1.5819E-2</v>
      </c>
      <c r="J53" s="38">
        <v>1.9713999999999999E-2</v>
      </c>
      <c r="K53" s="38">
        <v>7.0213999999999999E-2</v>
      </c>
      <c r="L53" s="38">
        <v>8.0543000000000003E-2</v>
      </c>
      <c r="M53" s="38">
        <v>9.6138000000000001E-2</v>
      </c>
      <c r="N53" s="38">
        <v>0.18973000000000001</v>
      </c>
      <c r="O53" s="38">
        <v>0.174876</v>
      </c>
      <c r="P53" s="38">
        <v>0.26682600000000001</v>
      </c>
      <c r="Q53" s="38">
        <v>0.242782</v>
      </c>
      <c r="R53" s="28"/>
      <c r="S53" s="39">
        <v>1.1869660000000002</v>
      </c>
      <c r="T53" s="40">
        <v>19.573002287941698</v>
      </c>
      <c r="U53" s="40">
        <v>0.45935923020701019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0.26027397260273971</v>
      </c>
      <c r="F54" s="28"/>
      <c r="G54" s="38">
        <v>0.255243</v>
      </c>
      <c r="H54" s="38">
        <v>0.31423800000000002</v>
      </c>
      <c r="I54" s="38">
        <v>0.36152200000000001</v>
      </c>
      <c r="J54" s="38">
        <v>0.35271400000000003</v>
      </c>
      <c r="K54" s="38">
        <v>0.300483</v>
      </c>
      <c r="L54" s="38">
        <v>0.29297699999999999</v>
      </c>
      <c r="M54" s="38">
        <v>0.26218900000000001</v>
      </c>
      <c r="N54" s="38">
        <v>0.28509600000000002</v>
      </c>
      <c r="O54" s="38">
        <v>0.19735900000000001</v>
      </c>
      <c r="P54" s="38">
        <v>0.20715</v>
      </c>
      <c r="Q54" s="38">
        <v>0</v>
      </c>
      <c r="R54" s="28"/>
      <c r="S54" s="39">
        <v>2.8289710000000001</v>
      </c>
      <c r="T54" s="40">
        <v>-1</v>
      </c>
      <c r="U54" s="40">
        <v>-1</v>
      </c>
    </row>
    <row r="55" spans="1:21" s="18" customFormat="1" x14ac:dyDescent="0.3">
      <c r="A55" s="106"/>
      <c r="B55" s="16"/>
      <c r="C55" s="26" t="s">
        <v>373</v>
      </c>
      <c r="D55" s="142">
        <v>73</v>
      </c>
      <c r="E55" s="41">
        <v>1</v>
      </c>
      <c r="F55" s="42"/>
      <c r="G55" s="43">
        <v>2.1689769999999999</v>
      </c>
      <c r="H55" s="43">
        <v>2.0324020000000003</v>
      </c>
      <c r="I55" s="43">
        <v>2.0627089999999999</v>
      </c>
      <c r="J55" s="43">
        <v>2.7606200000000003</v>
      </c>
      <c r="K55" s="43">
        <v>2.7343839999999999</v>
      </c>
      <c r="L55" s="43">
        <v>2.6747640000000001</v>
      </c>
      <c r="M55" s="43">
        <v>2.8986679999999998</v>
      </c>
      <c r="N55" s="43">
        <v>2.9278550000000001</v>
      </c>
      <c r="O55" s="43">
        <v>2.9710609999999997</v>
      </c>
      <c r="P55" s="43">
        <v>3.1549709999999997</v>
      </c>
      <c r="Q55" s="43">
        <v>2.8329179999999998</v>
      </c>
      <c r="R55" s="42"/>
      <c r="S55" s="44">
        <v>29.219328999999998</v>
      </c>
      <c r="T55" s="45">
        <v>0.30610790248121567</v>
      </c>
      <c r="U55" s="45">
        <v>3.3944868503780423E-2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7</v>
      </c>
      <c r="E83" s="27">
        <v>9.5890410958904104E-2</v>
      </c>
      <c r="F83" s="28"/>
      <c r="G83" s="67">
        <v>0.16545399999999999</v>
      </c>
      <c r="H83" s="67">
        <v>0.22146399999999999</v>
      </c>
      <c r="I83" s="67">
        <v>0.25309799999999999</v>
      </c>
      <c r="J83" s="67">
        <v>0.25170900000000002</v>
      </c>
      <c r="K83" s="67">
        <v>0.21845500000000001</v>
      </c>
      <c r="L83" s="67">
        <v>0.198379</v>
      </c>
      <c r="M83" s="67">
        <v>0.19036800000000001</v>
      </c>
      <c r="N83" s="67">
        <v>0.196654</v>
      </c>
      <c r="O83" s="67">
        <v>0.12623500000000001</v>
      </c>
      <c r="P83" s="67">
        <v>0.15064</v>
      </c>
      <c r="Q83" s="67">
        <v>2.8653000000000001E-2</v>
      </c>
      <c r="R83" s="28"/>
      <c r="S83" s="39">
        <v>2.001109</v>
      </c>
      <c r="T83" s="40">
        <v>-0.82682195655590074</v>
      </c>
      <c r="U83" s="40">
        <v>-0.19682237086521492</v>
      </c>
    </row>
    <row r="84" spans="1:21" s="18" customFormat="1" x14ac:dyDescent="0.3">
      <c r="A84" s="106"/>
      <c r="B84" s="16"/>
      <c r="C84" s="29" t="s">
        <v>257</v>
      </c>
      <c r="D84" s="30">
        <v>23</v>
      </c>
      <c r="E84" s="27">
        <v>0.31506849315068491</v>
      </c>
      <c r="F84" s="28"/>
      <c r="G84" s="38">
        <v>1.5289120000000003</v>
      </c>
      <c r="H84" s="38">
        <v>1.3448319999999998</v>
      </c>
      <c r="I84" s="38">
        <v>1.3480810000000001</v>
      </c>
      <c r="J84" s="38">
        <v>1.7790219999999999</v>
      </c>
      <c r="K84" s="38">
        <v>1.726394</v>
      </c>
      <c r="L84" s="38">
        <v>1.6729149999999999</v>
      </c>
      <c r="M84" s="38">
        <v>1.7066160000000001</v>
      </c>
      <c r="N84" s="38">
        <v>1.568848</v>
      </c>
      <c r="O84" s="38">
        <v>1.6494169999999999</v>
      </c>
      <c r="P84" s="38">
        <v>1.750175</v>
      </c>
      <c r="Q84" s="38">
        <v>1.6706890000000001</v>
      </c>
      <c r="R84" s="28"/>
      <c r="S84" s="39">
        <v>17.745901</v>
      </c>
      <c r="T84" s="40">
        <v>9.273064767625594E-2</v>
      </c>
      <c r="U84" s="40">
        <v>1.1146634010637868E-2</v>
      </c>
    </row>
    <row r="85" spans="1:21" s="55" customFormat="1" x14ac:dyDescent="0.3">
      <c r="A85" s="108"/>
      <c r="B85" s="16"/>
      <c r="C85" s="51" t="s">
        <v>173</v>
      </c>
      <c r="D85" s="52">
        <v>5</v>
      </c>
      <c r="E85" s="27">
        <v>6.8493150684931503E-2</v>
      </c>
      <c r="F85" s="28"/>
      <c r="G85" s="67">
        <v>2.4920999999999999E-2</v>
      </c>
      <c r="H85" s="67">
        <v>2.3734999999999999E-2</v>
      </c>
      <c r="I85" s="67">
        <v>1.9481999999999999E-2</v>
      </c>
      <c r="J85" s="67">
        <v>0.16187399999999999</v>
      </c>
      <c r="K85" s="67">
        <v>0.12719</v>
      </c>
      <c r="L85" s="67">
        <v>8.5207000000000005E-2</v>
      </c>
      <c r="M85" s="67">
        <v>8.1152000000000002E-2</v>
      </c>
      <c r="N85" s="67">
        <v>0.110163</v>
      </c>
      <c r="O85" s="67">
        <v>0.139186</v>
      </c>
      <c r="P85" s="67">
        <v>0.161858</v>
      </c>
      <c r="Q85" s="67">
        <v>0.17797199999999999</v>
      </c>
      <c r="R85" s="28"/>
      <c r="S85" s="53">
        <v>1.1127400000000001</v>
      </c>
      <c r="T85" s="54">
        <v>6.1414469724328882</v>
      </c>
      <c r="U85" s="54">
        <v>0.27856636978111537</v>
      </c>
    </row>
    <row r="86" spans="1:21" s="55" customFormat="1" x14ac:dyDescent="0.3">
      <c r="A86" s="108"/>
      <c r="B86" s="16"/>
      <c r="C86" s="51" t="s">
        <v>388</v>
      </c>
      <c r="D86" s="52">
        <v>3</v>
      </c>
      <c r="E86" s="27">
        <v>4.1095890410958902E-2</v>
      </c>
      <c r="F86" s="28"/>
      <c r="G86" s="67">
        <v>0.151614</v>
      </c>
      <c r="H86" s="67">
        <v>0.13503000000000001</v>
      </c>
      <c r="I86" s="67">
        <v>0.14486499999999999</v>
      </c>
      <c r="J86" s="67">
        <v>8.4281999999999996E-2</v>
      </c>
      <c r="K86" s="67">
        <v>7.5358999999999995E-2</v>
      </c>
      <c r="L86" s="67">
        <v>4.0707E-2</v>
      </c>
      <c r="M86" s="67">
        <v>0.117756</v>
      </c>
      <c r="N86" s="67">
        <v>1.023E-3</v>
      </c>
      <c r="O86" s="67">
        <v>1.021E-3</v>
      </c>
      <c r="P86" s="67">
        <v>1.0120000000000001E-3</v>
      </c>
      <c r="Q86" s="67">
        <v>1E-3</v>
      </c>
      <c r="R86" s="28"/>
      <c r="S86" s="53">
        <v>0.75366900000000003</v>
      </c>
      <c r="T86" s="54">
        <v>-0.99340430303270144</v>
      </c>
      <c r="U86" s="54">
        <v>-0.46616433303725036</v>
      </c>
    </row>
    <row r="87" spans="1:21" s="55" customFormat="1" x14ac:dyDescent="0.3">
      <c r="A87" s="108"/>
      <c r="B87" s="16"/>
      <c r="C87" s="51" t="s">
        <v>150</v>
      </c>
      <c r="D87" s="52">
        <v>11</v>
      </c>
      <c r="E87" s="27">
        <v>0.15068493150684931</v>
      </c>
      <c r="F87" s="28"/>
      <c r="G87" s="67">
        <v>1.3408110000000002</v>
      </c>
      <c r="H87" s="67">
        <v>1.1709919999999998</v>
      </c>
      <c r="I87" s="67">
        <v>1.168717</v>
      </c>
      <c r="J87" s="67">
        <v>1.4494099999999999</v>
      </c>
      <c r="K87" s="67">
        <v>1.431362</v>
      </c>
      <c r="L87" s="67">
        <v>1.4486349999999999</v>
      </c>
      <c r="M87" s="67">
        <v>1.4258120000000001</v>
      </c>
      <c r="N87" s="67">
        <v>1.370522</v>
      </c>
      <c r="O87" s="67">
        <v>1.3983019999999999</v>
      </c>
      <c r="P87" s="67">
        <v>1.469986</v>
      </c>
      <c r="Q87" s="67">
        <v>1.3620000000000001</v>
      </c>
      <c r="R87" s="28"/>
      <c r="S87" s="53">
        <v>15.036548999999999</v>
      </c>
      <c r="T87" s="54">
        <v>1.5803122140256809E-2</v>
      </c>
      <c r="U87" s="54">
        <v>1.9618660656584019E-3</v>
      </c>
    </row>
    <row r="88" spans="1:21" s="18" customFormat="1" x14ac:dyDescent="0.3">
      <c r="A88" s="106"/>
      <c r="B88" s="16"/>
      <c r="C88" s="29" t="s">
        <v>389</v>
      </c>
      <c r="D88" s="30">
        <v>1</v>
      </c>
      <c r="E88" s="27">
        <v>1.3698630136986301E-2</v>
      </c>
      <c r="F88" s="28"/>
      <c r="G88" s="38">
        <v>1.2880000000000001E-3</v>
      </c>
      <c r="H88" s="38">
        <v>9.19E-4</v>
      </c>
      <c r="I88" s="38">
        <v>2.0609999999999999E-3</v>
      </c>
      <c r="J88" s="38">
        <v>1.217E-3</v>
      </c>
      <c r="K88" s="38">
        <v>1.41E-3</v>
      </c>
      <c r="L88" s="38">
        <v>1.5560000000000001E-3</v>
      </c>
      <c r="M88" s="38">
        <v>1.183E-3</v>
      </c>
      <c r="N88" s="38">
        <v>1.3190000000000001E-3</v>
      </c>
      <c r="O88" s="38">
        <v>1.5319999999999999E-3</v>
      </c>
      <c r="P88" s="38">
        <v>4.2499999999999998E-4</v>
      </c>
      <c r="Q88" s="38">
        <v>8.7500000000000002E-4</v>
      </c>
      <c r="R88" s="28"/>
      <c r="S88" s="39">
        <v>1.3785000000000002E-2</v>
      </c>
      <c r="T88" s="40">
        <v>-0.32065217391304346</v>
      </c>
      <c r="U88" s="40">
        <v>-4.7178553752537322E-2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1.3698630136986301E-2</v>
      </c>
      <c r="F89" s="28"/>
      <c r="G89" s="38">
        <v>1.3134E-2</v>
      </c>
      <c r="H89" s="38">
        <v>1.5956000000000001E-2</v>
      </c>
      <c r="I89" s="38">
        <v>1.7905000000000001E-2</v>
      </c>
      <c r="J89" s="38">
        <v>2.1434999999999999E-2</v>
      </c>
      <c r="K89" s="38">
        <v>1.6816999999999999E-2</v>
      </c>
      <c r="L89" s="38">
        <v>1.5864E-2</v>
      </c>
      <c r="M89" s="38">
        <v>1.5748999999999999E-2</v>
      </c>
      <c r="N89" s="38">
        <v>2.2041999999999999E-2</v>
      </c>
      <c r="O89" s="38">
        <v>1.5134999999999999E-2</v>
      </c>
      <c r="P89" s="38">
        <v>3.5104000000000003E-2</v>
      </c>
      <c r="Q89" s="38">
        <v>0</v>
      </c>
      <c r="R89" s="28"/>
      <c r="S89" s="39">
        <v>0.189141</v>
      </c>
      <c r="T89" s="40">
        <v>-1</v>
      </c>
      <c r="U89" s="40">
        <v>-1</v>
      </c>
    </row>
    <row r="90" spans="1:21" s="18" customFormat="1" x14ac:dyDescent="0.3">
      <c r="A90" s="106"/>
      <c r="B90" s="16"/>
      <c r="C90" s="29" t="s">
        <v>111</v>
      </c>
      <c r="D90" s="30">
        <v>6</v>
      </c>
      <c r="E90" s="27">
        <v>8.2191780821917804E-2</v>
      </c>
      <c r="F90" s="28"/>
      <c r="G90" s="38">
        <v>0.35050900000000001</v>
      </c>
      <c r="H90" s="38">
        <v>0.29281999999999997</v>
      </c>
      <c r="I90" s="38">
        <v>0.307587</v>
      </c>
      <c r="J90" s="38">
        <v>0.51038400000000006</v>
      </c>
      <c r="K90" s="38">
        <v>0.60666600000000004</v>
      </c>
      <c r="L90" s="38">
        <v>0.59408099999999997</v>
      </c>
      <c r="M90" s="38">
        <v>0.73233199999999998</v>
      </c>
      <c r="N90" s="38">
        <v>0.83434299999999995</v>
      </c>
      <c r="O90" s="38">
        <v>0.8973310000000001</v>
      </c>
      <c r="P90" s="38">
        <v>0.86270999999999998</v>
      </c>
      <c r="Q90" s="38">
        <v>0.8574179999999999</v>
      </c>
      <c r="R90" s="28"/>
      <c r="S90" s="39">
        <v>6.8461810000000005</v>
      </c>
      <c r="T90" s="40">
        <v>1.4462082286046858</v>
      </c>
      <c r="U90" s="40">
        <v>0.11830863379592182</v>
      </c>
    </row>
    <row r="91" spans="1:21" s="18" customFormat="1" x14ac:dyDescent="0.3">
      <c r="A91" s="106"/>
      <c r="B91" s="16"/>
      <c r="C91" s="29" t="s">
        <v>164</v>
      </c>
      <c r="D91" s="30">
        <v>7</v>
      </c>
      <c r="E91" s="27">
        <v>9.5890410958904104E-2</v>
      </c>
      <c r="F91" s="28"/>
      <c r="G91" s="38">
        <v>5.9313999999999999E-2</v>
      </c>
      <c r="H91" s="38">
        <v>4.5227999999999997E-2</v>
      </c>
      <c r="I91" s="38">
        <v>7.2478000000000001E-2</v>
      </c>
      <c r="J91" s="38">
        <v>9.5079999999999998E-2</v>
      </c>
      <c r="K91" s="38">
        <v>5.0979999999999998E-2</v>
      </c>
      <c r="L91" s="38">
        <v>4.6679999999999999E-2</v>
      </c>
      <c r="M91" s="38">
        <v>8.9645000000000002E-2</v>
      </c>
      <c r="N91" s="38">
        <v>5.6248999999999993E-2</v>
      </c>
      <c r="O91" s="38">
        <v>3.8002000000000001E-2</v>
      </c>
      <c r="P91" s="38">
        <v>4.4429999999999997E-2</v>
      </c>
      <c r="Q91" s="38">
        <v>1.8370000000000001E-2</v>
      </c>
      <c r="R91" s="28"/>
      <c r="S91" s="39">
        <v>0.616456</v>
      </c>
      <c r="T91" s="40">
        <v>-0.690292342448663</v>
      </c>
      <c r="U91" s="40">
        <v>-0.13628792161462289</v>
      </c>
    </row>
    <row r="92" spans="1:21" s="18" customFormat="1" x14ac:dyDescent="0.3">
      <c r="A92" s="106"/>
      <c r="B92" s="16"/>
      <c r="C92" s="29" t="s">
        <v>0</v>
      </c>
      <c r="D92" s="30">
        <v>26</v>
      </c>
      <c r="E92" s="27">
        <v>0.35616438356164382</v>
      </c>
      <c r="F92" s="28"/>
      <c r="G92" s="38">
        <v>5.0366000000000008E-2</v>
      </c>
      <c r="H92" s="38">
        <v>0.11118299999999999</v>
      </c>
      <c r="I92" s="38">
        <v>6.1498999999999998E-2</v>
      </c>
      <c r="J92" s="38">
        <v>0.101773</v>
      </c>
      <c r="K92" s="38">
        <v>0.11366199999999997</v>
      </c>
      <c r="L92" s="38">
        <v>0.145289</v>
      </c>
      <c r="M92" s="38">
        <v>0.162775</v>
      </c>
      <c r="N92" s="38">
        <v>0.24839999999999998</v>
      </c>
      <c r="O92" s="38">
        <v>0.24340900000000001</v>
      </c>
      <c r="P92" s="38">
        <v>0.31148700000000001</v>
      </c>
      <c r="Q92" s="38">
        <v>0.256913</v>
      </c>
      <c r="R92" s="28"/>
      <c r="S92" s="39">
        <v>1.806756</v>
      </c>
      <c r="T92" s="40">
        <v>4.1009212564031285</v>
      </c>
      <c r="U92" s="40">
        <v>0.22590291411748198</v>
      </c>
    </row>
    <row r="93" spans="1:21" s="55" customFormat="1" x14ac:dyDescent="0.3">
      <c r="A93" s="108"/>
      <c r="B93" s="16"/>
      <c r="C93" s="51" t="s">
        <v>231</v>
      </c>
      <c r="D93" s="52">
        <v>12</v>
      </c>
      <c r="E93" s="27">
        <v>0.16438356164383561</v>
      </c>
      <c r="F93" s="28"/>
      <c r="G93" s="67">
        <v>3.0969000000000003E-2</v>
      </c>
      <c r="H93" s="67">
        <v>5.0677E-2</v>
      </c>
      <c r="I93" s="67">
        <v>4.2652999999999996E-2</v>
      </c>
      <c r="J93" s="67">
        <v>7.2499000000000008E-2</v>
      </c>
      <c r="K93" s="67">
        <v>7.8867999999999994E-2</v>
      </c>
      <c r="L93" s="67">
        <v>6.2880000000000005E-2</v>
      </c>
      <c r="M93" s="67">
        <v>5.7363000000000004E-2</v>
      </c>
      <c r="N93" s="67">
        <v>8.3112999999999992E-2</v>
      </c>
      <c r="O93" s="67">
        <v>6.0082999999999998E-2</v>
      </c>
      <c r="P93" s="67">
        <v>4.4630000000000003E-2</v>
      </c>
      <c r="Q93" s="67">
        <v>3.3160000000000002E-2</v>
      </c>
      <c r="R93" s="28"/>
      <c r="S93" s="53">
        <v>0.61689499999999986</v>
      </c>
      <c r="T93" s="54">
        <v>7.0748167522360905E-2</v>
      </c>
      <c r="U93" s="54">
        <v>8.581313441454741E-3</v>
      </c>
    </row>
    <row r="94" spans="1:21" s="55" customFormat="1" x14ac:dyDescent="0.3">
      <c r="A94" s="108"/>
      <c r="B94" s="16"/>
      <c r="C94" s="51" t="s">
        <v>390</v>
      </c>
      <c r="D94" s="52">
        <v>2</v>
      </c>
      <c r="E94" s="27">
        <v>2.7397260273972601E-2</v>
      </c>
      <c r="F94" s="28"/>
      <c r="G94" s="67">
        <v>2.137E-3</v>
      </c>
      <c r="H94" s="67">
        <v>4.797E-3</v>
      </c>
      <c r="I94" s="67">
        <v>6.1279999999999998E-3</v>
      </c>
      <c r="J94" s="67">
        <v>3.483E-3</v>
      </c>
      <c r="K94" s="67">
        <v>4.8780000000000004E-3</v>
      </c>
      <c r="L94" s="67">
        <v>4.5640000000000003E-3</v>
      </c>
      <c r="M94" s="67">
        <v>5.2119999999999996E-3</v>
      </c>
      <c r="N94" s="67">
        <v>2.9399999999999999E-4</v>
      </c>
      <c r="O94" s="67">
        <v>1.8280000000000001E-2</v>
      </c>
      <c r="P94" s="67">
        <v>1.2750000000000001E-3</v>
      </c>
      <c r="Q94" s="67">
        <v>0</v>
      </c>
      <c r="R94" s="28"/>
      <c r="S94" s="53">
        <v>5.104800000000001E-2</v>
      </c>
      <c r="T94" s="54">
        <v>-1</v>
      </c>
      <c r="U94" s="54">
        <v>-1</v>
      </c>
    </row>
    <row r="95" spans="1:21" s="55" customFormat="1" x14ac:dyDescent="0.3">
      <c r="A95" s="108"/>
      <c r="B95" s="50"/>
      <c r="C95" s="51" t="s">
        <v>371</v>
      </c>
      <c r="D95" s="52">
        <v>3</v>
      </c>
      <c r="E95" s="27">
        <v>4.1095890410958902E-2</v>
      </c>
      <c r="F95" s="28"/>
      <c r="G95" s="67">
        <v>3.052E-3</v>
      </c>
      <c r="H95" s="67">
        <v>8.3649999999999992E-3</v>
      </c>
      <c r="I95" s="67">
        <v>2.977E-3</v>
      </c>
      <c r="J95" s="67">
        <v>4.1139999999999996E-3</v>
      </c>
      <c r="K95" s="67">
        <v>7.4599999999999996E-3</v>
      </c>
      <c r="L95" s="67">
        <v>2.2242000000000001E-2</v>
      </c>
      <c r="M95" s="67">
        <v>7.43E-3</v>
      </c>
      <c r="N95" s="67">
        <v>1.0893E-2</v>
      </c>
      <c r="O95" s="67">
        <v>1.1731999999999999E-2</v>
      </c>
      <c r="P95" s="67">
        <v>1.5911000000000002E-2</v>
      </c>
      <c r="Q95" s="67">
        <v>9.6080000000000002E-3</v>
      </c>
      <c r="R95" s="28"/>
      <c r="S95" s="53">
        <v>0.10378400000000002</v>
      </c>
      <c r="T95" s="54">
        <v>2.1480996068152032</v>
      </c>
      <c r="U95" s="54">
        <v>0.15413352937163682</v>
      </c>
    </row>
    <row r="96" spans="1:21" s="55" customFormat="1" x14ac:dyDescent="0.3">
      <c r="A96" s="108"/>
      <c r="B96" s="50"/>
      <c r="C96" s="51" t="s">
        <v>391</v>
      </c>
      <c r="D96" s="52">
        <v>4</v>
      </c>
      <c r="E96" s="27">
        <v>5.4794520547945202E-2</v>
      </c>
      <c r="F96" s="28"/>
      <c r="G96" s="67">
        <v>8.9829999999999997E-3</v>
      </c>
      <c r="H96" s="67">
        <v>4.2896999999999998E-2</v>
      </c>
      <c r="I96" s="67">
        <v>5.9849999999999999E-3</v>
      </c>
      <c r="J96" s="67">
        <v>1.5591000000000001E-2</v>
      </c>
      <c r="K96" s="67">
        <v>1.2426E-2</v>
      </c>
      <c r="L96" s="67">
        <v>3.9153E-2</v>
      </c>
      <c r="M96" s="67">
        <v>8.0740000000000006E-2</v>
      </c>
      <c r="N96" s="67">
        <v>0.149621</v>
      </c>
      <c r="O96" s="67">
        <v>0.13502500000000001</v>
      </c>
      <c r="P96" s="67">
        <v>0.24146799999999999</v>
      </c>
      <c r="Q96" s="67">
        <v>0.20555899999999999</v>
      </c>
      <c r="R96" s="28"/>
      <c r="S96" s="53">
        <v>0.93744800000000006</v>
      </c>
      <c r="T96" s="54">
        <v>21.883112545920071</v>
      </c>
      <c r="U96" s="54">
        <v>0.47890196870943269</v>
      </c>
    </row>
    <row r="97" spans="1:22" s="55" customFormat="1" x14ac:dyDescent="0.3">
      <c r="A97" s="108"/>
      <c r="B97" s="50"/>
      <c r="C97" s="51" t="s">
        <v>392</v>
      </c>
      <c r="D97" s="52">
        <v>5</v>
      </c>
      <c r="E97" s="27">
        <v>6.8493150684931503E-2</v>
      </c>
      <c r="F97" s="28"/>
      <c r="G97" s="67">
        <v>5.2250000000000074E-3</v>
      </c>
      <c r="H97" s="67">
        <v>4.4469999999999926E-3</v>
      </c>
      <c r="I97" s="67">
        <v>3.7560000000000024E-3</v>
      </c>
      <c r="J97" s="67">
        <v>6.0860000000000081E-3</v>
      </c>
      <c r="K97" s="67">
        <v>1.0029999999999997E-2</v>
      </c>
      <c r="L97" s="67">
        <v>1.6449999999999992E-2</v>
      </c>
      <c r="M97" s="67">
        <v>1.2029999999999985E-2</v>
      </c>
      <c r="N97" s="67">
        <v>4.478999999999983E-3</v>
      </c>
      <c r="O97" s="67">
        <v>1.8289E-2</v>
      </c>
      <c r="P97" s="67">
        <v>8.2030000000000158E-3</v>
      </c>
      <c r="Q97" s="67">
        <v>8.5860000000000103E-3</v>
      </c>
      <c r="R97" s="28"/>
      <c r="S97" s="53">
        <v>9.7581000000000001E-2</v>
      </c>
      <c r="T97" s="54">
        <v>0.64325358851674608</v>
      </c>
      <c r="U97" s="54">
        <v>6.405254222852319E-2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2.7397260273972601E-2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73</v>
      </c>
      <c r="E99" s="41">
        <v>1</v>
      </c>
      <c r="F99" s="42"/>
      <c r="G99" s="43">
        <v>2.1689770000000004</v>
      </c>
      <c r="H99" s="43">
        <v>2.0324019999999998</v>
      </c>
      <c r="I99" s="43">
        <v>2.0627089999999999</v>
      </c>
      <c r="J99" s="43">
        <v>2.7606200000000003</v>
      </c>
      <c r="K99" s="43">
        <v>2.7343839999999999</v>
      </c>
      <c r="L99" s="43">
        <v>2.6747639999999997</v>
      </c>
      <c r="M99" s="43">
        <v>2.8986680000000002</v>
      </c>
      <c r="N99" s="43">
        <v>2.9278550000000001</v>
      </c>
      <c r="O99" s="43">
        <v>2.9710610000000002</v>
      </c>
      <c r="P99" s="43">
        <v>3.1549710000000002</v>
      </c>
      <c r="Q99" s="43">
        <v>2.8329180000000003</v>
      </c>
      <c r="R99" s="42"/>
      <c r="S99" s="44">
        <v>29.219328999999998</v>
      </c>
      <c r="T99" s="45">
        <v>0.30610790248121567</v>
      </c>
      <c r="U99" s="45">
        <v>3.3944868503780423E-2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7</v>
      </c>
      <c r="E103" s="90">
        <v>9.5890410958904104E-2</v>
      </c>
      <c r="F103" s="95"/>
      <c r="G103" s="97">
        <v>0.16545399999999999</v>
      </c>
      <c r="H103" s="97">
        <v>0.22146399999999999</v>
      </c>
      <c r="I103" s="97">
        <v>0.25309799999999999</v>
      </c>
      <c r="J103" s="97">
        <v>0.25170900000000002</v>
      </c>
      <c r="K103" s="97">
        <v>0.21845500000000001</v>
      </c>
      <c r="L103" s="97">
        <v>0.198379</v>
      </c>
      <c r="M103" s="97">
        <v>0.19036800000000001</v>
      </c>
      <c r="N103" s="97">
        <v>0.196654</v>
      </c>
      <c r="O103" s="97">
        <v>0.12623500000000001</v>
      </c>
      <c r="P103" s="97">
        <v>0.15064</v>
      </c>
      <c r="Q103" s="138">
        <v>2.8653000000000001E-2</v>
      </c>
      <c r="R103" s="95"/>
      <c r="S103" s="93">
        <v>2.001109</v>
      </c>
      <c r="T103" s="94">
        <v>-0.82682195655590074</v>
      </c>
      <c r="U103" s="94">
        <v>-0.19682237086521492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5</v>
      </c>
      <c r="E105" s="90">
        <v>6.8493150684931503E-2</v>
      </c>
      <c r="F105" s="95"/>
      <c r="G105" s="92">
        <v>2.4920999999999999E-2</v>
      </c>
      <c r="H105" s="92">
        <v>2.3734999999999999E-2</v>
      </c>
      <c r="I105" s="92">
        <v>1.9481999999999999E-2</v>
      </c>
      <c r="J105" s="92">
        <v>0.16187399999999999</v>
      </c>
      <c r="K105" s="92">
        <v>0.12719</v>
      </c>
      <c r="L105" s="92">
        <v>8.5207000000000005E-2</v>
      </c>
      <c r="M105" s="92">
        <v>8.1152000000000002E-2</v>
      </c>
      <c r="N105" s="92">
        <v>0.110163</v>
      </c>
      <c r="O105" s="92">
        <v>0.139186</v>
      </c>
      <c r="P105" s="92">
        <v>0.161858</v>
      </c>
      <c r="Q105" s="92">
        <v>0.17797199999999999</v>
      </c>
      <c r="R105" s="95"/>
      <c r="S105" s="93">
        <v>1.1127400000000001</v>
      </c>
      <c r="T105" s="94">
        <v>6.1414469724328882</v>
      </c>
      <c r="U105" s="94">
        <v>0.27856636978111537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3</v>
      </c>
      <c r="E106" s="90">
        <v>4.1095890410958902E-2</v>
      </c>
      <c r="F106" s="77"/>
      <c r="G106" s="82">
        <v>9.4669999999999997E-3</v>
      </c>
      <c r="H106" s="82">
        <v>5.3480000000000003E-3</v>
      </c>
      <c r="I106" s="82">
        <v>3.7929999999999999E-3</v>
      </c>
      <c r="J106" s="82">
        <v>0.16187399999999999</v>
      </c>
      <c r="K106" s="82">
        <v>0.12719</v>
      </c>
      <c r="L106" s="82">
        <v>8.5207000000000005E-2</v>
      </c>
      <c r="M106" s="82">
        <v>8.1152000000000002E-2</v>
      </c>
      <c r="N106" s="82">
        <v>0.110163</v>
      </c>
      <c r="O106" s="82">
        <v>0.139186</v>
      </c>
      <c r="P106" s="82">
        <v>0.161858</v>
      </c>
      <c r="Q106" s="82">
        <v>0.17797199999999999</v>
      </c>
      <c r="R106" s="77"/>
      <c r="S106" s="79">
        <v>1.06321</v>
      </c>
      <c r="T106" s="80">
        <v>17.799197211365797</v>
      </c>
      <c r="U106" s="80">
        <v>0.44300359470997375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1</v>
      </c>
      <c r="E107" s="90">
        <v>1.3698630136986301E-2</v>
      </c>
      <c r="F107" s="77"/>
      <c r="G107" s="78">
        <v>2.34E-4</v>
      </c>
      <c r="H107" s="78">
        <v>3.4480000000000001E-3</v>
      </c>
      <c r="I107" s="78">
        <v>8.0199999999999998E-4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1</v>
      </c>
      <c r="E109" s="99">
        <v>1.3698630136986301E-2</v>
      </c>
      <c r="F109" s="100"/>
      <c r="G109" s="78">
        <v>2.34E-4</v>
      </c>
      <c r="H109" s="78">
        <v>3.4480000000000001E-3</v>
      </c>
      <c r="I109" s="78">
        <v>8.0199999999999998E-4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4.4840000000000001E-3</v>
      </c>
      <c r="T109" s="102">
        <v>-1</v>
      </c>
      <c r="U109" s="102">
        <v>-1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1</v>
      </c>
      <c r="E110" s="90">
        <v>1.3698630136986301E-2</v>
      </c>
      <c r="F110" s="77"/>
      <c r="G110" s="78">
        <v>1.5219999999999999E-2</v>
      </c>
      <c r="H110" s="78">
        <v>1.4938999999999999E-2</v>
      </c>
      <c r="I110" s="78">
        <v>1.4886999999999999E-2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1</v>
      </c>
      <c r="E111" s="76">
        <v>1.3698630136986301E-2</v>
      </c>
      <c r="F111" s="77"/>
      <c r="G111" s="78">
        <v>1.5219999999999999E-2</v>
      </c>
      <c r="H111" s="78">
        <v>1.4938999999999999E-2</v>
      </c>
      <c r="I111" s="78">
        <v>1.4886999999999999E-2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4.5045999999999996E-2</v>
      </c>
      <c r="T111" s="86">
        <v>-1</v>
      </c>
      <c r="U111" s="86">
        <v>-1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3</v>
      </c>
      <c r="E114" s="90">
        <v>4.1095890410958902E-2</v>
      </c>
      <c r="F114" s="95"/>
      <c r="G114" s="92">
        <v>0.151614</v>
      </c>
      <c r="H114" s="92">
        <v>0.13503000000000001</v>
      </c>
      <c r="I114" s="92">
        <v>0.14486499999999999</v>
      </c>
      <c r="J114" s="92">
        <v>8.4281999999999996E-2</v>
      </c>
      <c r="K114" s="92">
        <v>7.5358999999999995E-2</v>
      </c>
      <c r="L114" s="92">
        <v>4.0707E-2</v>
      </c>
      <c r="M114" s="92">
        <v>0.117756</v>
      </c>
      <c r="N114" s="92">
        <v>1.023E-3</v>
      </c>
      <c r="O114" s="92">
        <v>1.021E-3</v>
      </c>
      <c r="P114" s="92">
        <v>1.0120000000000001E-3</v>
      </c>
      <c r="Q114" s="92">
        <v>1E-3</v>
      </c>
      <c r="R114" s="95"/>
      <c r="S114" s="93">
        <v>0.75366900000000003</v>
      </c>
      <c r="T114" s="94">
        <v>-0.99340430303270144</v>
      </c>
      <c r="U114" s="94">
        <v>-0.46616433303725036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3</v>
      </c>
      <c r="E115" s="76">
        <v>4.1095890410958902E-2</v>
      </c>
      <c r="F115" s="77"/>
      <c r="G115" s="82">
        <v>0.151614</v>
      </c>
      <c r="H115" s="82">
        <v>0.13503000000000001</v>
      </c>
      <c r="I115" s="82">
        <v>0.14486499999999999</v>
      </c>
      <c r="J115" s="82">
        <v>8.4281999999999996E-2</v>
      </c>
      <c r="K115" s="82">
        <v>7.5358999999999995E-2</v>
      </c>
      <c r="L115" s="82">
        <v>4.0707E-2</v>
      </c>
      <c r="M115" s="82">
        <v>0.117756</v>
      </c>
      <c r="N115" s="82">
        <v>1.023E-3</v>
      </c>
      <c r="O115" s="82">
        <v>1.021E-3</v>
      </c>
      <c r="P115" s="82">
        <v>1.0120000000000001E-3</v>
      </c>
      <c r="Q115" s="140">
        <v>1E-3</v>
      </c>
      <c r="R115" s="77"/>
      <c r="S115" s="79">
        <v>0.75366900000000003</v>
      </c>
      <c r="T115" s="80">
        <v>-0.99340430303270144</v>
      </c>
      <c r="U115" s="80">
        <v>-0.46616433303725036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0</v>
      </c>
      <c r="E116" s="90">
        <v>0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11</v>
      </c>
      <c r="E122" s="90">
        <v>0.15068493150684931</v>
      </c>
      <c r="F122" s="95"/>
      <c r="G122" s="92">
        <v>1.3408110000000002</v>
      </c>
      <c r="H122" s="92">
        <v>1.1709919999999998</v>
      </c>
      <c r="I122" s="92">
        <v>1.168717</v>
      </c>
      <c r="J122" s="92">
        <v>1.4494099999999999</v>
      </c>
      <c r="K122" s="92">
        <v>1.431362</v>
      </c>
      <c r="L122" s="92">
        <v>1.4486349999999999</v>
      </c>
      <c r="M122" s="92">
        <v>1.4258120000000001</v>
      </c>
      <c r="N122" s="92">
        <v>1.370522</v>
      </c>
      <c r="O122" s="92">
        <v>1.3983019999999999</v>
      </c>
      <c r="P122" s="92">
        <v>1.469986</v>
      </c>
      <c r="Q122" s="92">
        <v>1.3620000000000001</v>
      </c>
      <c r="R122" s="95"/>
      <c r="S122" s="93">
        <v>15.036548999999999</v>
      </c>
      <c r="T122" s="94">
        <v>1.5803122140256809E-2</v>
      </c>
      <c r="U122" s="94">
        <v>1.9618660656584019E-3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11</v>
      </c>
      <c r="E123" s="90">
        <v>0.15068493150684931</v>
      </c>
      <c r="F123" s="77"/>
      <c r="G123" s="78">
        <v>1.3408110000000002</v>
      </c>
      <c r="H123" s="78">
        <v>1.1709919999999998</v>
      </c>
      <c r="I123" s="78">
        <v>1.168717</v>
      </c>
      <c r="J123" s="78">
        <v>1.4494099999999999</v>
      </c>
      <c r="K123" s="78">
        <v>1.431362</v>
      </c>
      <c r="L123" s="78">
        <v>1.4486349999999999</v>
      </c>
      <c r="M123" s="78">
        <v>1.4258120000000001</v>
      </c>
      <c r="N123" s="78">
        <v>1.370522</v>
      </c>
      <c r="O123" s="78">
        <v>1.3983019999999999</v>
      </c>
      <c r="P123" s="78">
        <v>1.469986</v>
      </c>
      <c r="Q123" s="78">
        <v>1.3620000000000001</v>
      </c>
      <c r="R123" s="77"/>
      <c r="S123" s="85">
        <v>15.036548999999999</v>
      </c>
      <c r="T123" s="86">
        <v>1.5803122140256809E-2</v>
      </c>
      <c r="U123" s="86">
        <v>1.9618660656584019E-3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1.3698630136986301E-2</v>
      </c>
      <c r="F125" s="77"/>
      <c r="G125" s="78">
        <v>2.627E-3</v>
      </c>
      <c r="H125" s="78">
        <v>2.2659999999999998E-3</v>
      </c>
      <c r="I125" s="78">
        <v>2.9299999999999999E-3</v>
      </c>
      <c r="J125" s="78">
        <v>2.6540000000000001E-3</v>
      </c>
      <c r="K125" s="78">
        <v>2.2550000000000001E-3</v>
      </c>
      <c r="L125" s="78">
        <v>1.1659999999999999E-3</v>
      </c>
      <c r="M125" s="78">
        <v>1.3960000000000001E-3</v>
      </c>
      <c r="N125" s="78">
        <v>2.232E-3</v>
      </c>
      <c r="O125" s="78">
        <v>6.3899999999999998E-3</v>
      </c>
      <c r="P125" s="78">
        <v>0</v>
      </c>
      <c r="Q125" s="136">
        <v>0</v>
      </c>
      <c r="R125" s="77"/>
      <c r="S125" s="85">
        <v>2.3916E-2</v>
      </c>
      <c r="T125" s="86">
        <v>-1</v>
      </c>
      <c r="U125" s="86">
        <v>-1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10</v>
      </c>
      <c r="E126" s="90">
        <v>0.13698630136986301</v>
      </c>
      <c r="F126" s="77"/>
      <c r="G126" s="78">
        <v>1.3381840000000003</v>
      </c>
      <c r="H126" s="78">
        <v>1.1687259999999997</v>
      </c>
      <c r="I126" s="78">
        <v>1.1657869999999999</v>
      </c>
      <c r="J126" s="78">
        <v>1.4467559999999999</v>
      </c>
      <c r="K126" s="78">
        <v>1.4291070000000001</v>
      </c>
      <c r="L126" s="78">
        <v>1.4474689999999999</v>
      </c>
      <c r="M126" s="78">
        <v>1.4244160000000001</v>
      </c>
      <c r="N126" s="78">
        <v>1.36829</v>
      </c>
      <c r="O126" s="78">
        <v>1.391912</v>
      </c>
      <c r="P126" s="78">
        <v>1.469986</v>
      </c>
      <c r="Q126" s="78">
        <v>1.3620000000000001</v>
      </c>
      <c r="R126" s="77"/>
      <c r="S126" s="85">
        <v>15.012633000000001</v>
      </c>
      <c r="T126" s="86">
        <v>1.7797253591434137E-2</v>
      </c>
      <c r="U126" s="86">
        <v>2.2075251025244214E-3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2</v>
      </c>
      <c r="E127" s="76">
        <v>2.7397260273972601E-2</v>
      </c>
      <c r="F127" s="77"/>
      <c r="G127" s="78">
        <v>5.1513000000000003E-2</v>
      </c>
      <c r="H127" s="78">
        <v>5.6309999999999999E-2</v>
      </c>
      <c r="I127" s="78">
        <v>4.4662E-2</v>
      </c>
      <c r="J127" s="78">
        <v>7.5910000000000005E-2</v>
      </c>
      <c r="K127" s="78">
        <v>0.109514</v>
      </c>
      <c r="L127" s="78">
        <v>0.10256</v>
      </c>
      <c r="M127" s="78">
        <v>9.9812999999999999E-2</v>
      </c>
      <c r="N127" s="78">
        <v>8.4878999999999996E-2</v>
      </c>
      <c r="O127" s="78">
        <v>8.3738999999999994E-2</v>
      </c>
      <c r="P127" s="78">
        <v>8.7004999999999999E-2</v>
      </c>
      <c r="Q127" s="136">
        <v>0.11600000000000001</v>
      </c>
      <c r="R127" s="77"/>
      <c r="S127" s="85">
        <v>0.91190500000000008</v>
      </c>
      <c r="T127" s="86">
        <v>1.2518587541009065</v>
      </c>
      <c r="U127" s="86">
        <v>0.10679615894878625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5</v>
      </c>
      <c r="E131" s="76">
        <v>6.8493150684931503E-2</v>
      </c>
      <c r="F131" s="77"/>
      <c r="G131" s="78">
        <v>0.73524100000000003</v>
      </c>
      <c r="H131" s="78">
        <v>0.60447399999999996</v>
      </c>
      <c r="I131" s="78">
        <v>0.62182899999999997</v>
      </c>
      <c r="J131" s="78">
        <v>0.45657599999999998</v>
      </c>
      <c r="K131" s="78">
        <v>0.44347900000000001</v>
      </c>
      <c r="L131" s="78">
        <v>0.52125699999999997</v>
      </c>
      <c r="M131" s="78">
        <v>0.53649599999999997</v>
      </c>
      <c r="N131" s="78">
        <v>0.47552699999999998</v>
      </c>
      <c r="O131" s="78">
        <v>0.455461</v>
      </c>
      <c r="P131" s="78">
        <v>0.44312099999999999</v>
      </c>
      <c r="Q131" s="136">
        <v>0.42599999999999999</v>
      </c>
      <c r="R131" s="77"/>
      <c r="S131" s="85">
        <v>5.719460999999999</v>
      </c>
      <c r="T131" s="86">
        <v>-0.42059814400992335</v>
      </c>
      <c r="U131" s="86">
        <v>-6.5944923236573971E-2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1.3698630136986301E-2</v>
      </c>
      <c r="F133" s="77"/>
      <c r="G133" s="78">
        <v>0.51981900000000003</v>
      </c>
      <c r="H133" s="78">
        <v>0.484958</v>
      </c>
      <c r="I133" s="78">
        <v>0.46837600000000001</v>
      </c>
      <c r="J133" s="78">
        <v>0.90310699999999999</v>
      </c>
      <c r="K133" s="78">
        <v>0.86527100000000001</v>
      </c>
      <c r="L133" s="78">
        <v>0.813079</v>
      </c>
      <c r="M133" s="78">
        <v>0.77771000000000001</v>
      </c>
      <c r="N133" s="78">
        <v>0.79765799999999998</v>
      </c>
      <c r="O133" s="78">
        <v>0.85271200000000003</v>
      </c>
      <c r="P133" s="78">
        <v>0.93986000000000003</v>
      </c>
      <c r="Q133" s="78">
        <v>0.82</v>
      </c>
      <c r="R133" s="77"/>
      <c r="S133" s="85">
        <v>8.2425499999999996</v>
      </c>
      <c r="T133" s="86">
        <v>0.57747215857827427</v>
      </c>
      <c r="U133" s="86">
        <v>5.8632476052255855E-2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1</v>
      </c>
      <c r="E134" s="76">
        <v>1.3698630136986301E-2</v>
      </c>
      <c r="F134" s="77"/>
      <c r="G134" s="78">
        <v>0</v>
      </c>
      <c r="H134" s="78">
        <v>0</v>
      </c>
      <c r="I134" s="78">
        <v>6.8710000000000004E-3</v>
      </c>
      <c r="J134" s="78">
        <v>1.1162999999999999E-2</v>
      </c>
      <c r="K134" s="78">
        <v>1.0843E-2</v>
      </c>
      <c r="L134" s="78">
        <v>1.0573000000000001E-2</v>
      </c>
      <c r="M134" s="78">
        <v>1.0397E-2</v>
      </c>
      <c r="N134" s="78">
        <v>1.0226000000000001E-2</v>
      </c>
      <c r="O134" s="78">
        <v>0</v>
      </c>
      <c r="P134" s="78">
        <v>0</v>
      </c>
      <c r="Q134" s="136">
        <v>0</v>
      </c>
      <c r="R134" s="77"/>
      <c r="S134" s="85">
        <v>6.0073000000000001E-2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1</v>
      </c>
      <c r="E135" s="76">
        <v>1.3698630136986301E-2</v>
      </c>
      <c r="F135" s="77"/>
      <c r="G135" s="78">
        <v>3.1611E-2</v>
      </c>
      <c r="H135" s="78">
        <v>2.2984000000000001E-2</v>
      </c>
      <c r="I135" s="78">
        <v>2.4049000000000001E-2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7.8644000000000006E-2</v>
      </c>
      <c r="T135" s="86">
        <v>-1</v>
      </c>
      <c r="U135" s="86">
        <v>-1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4</v>
      </c>
      <c r="E147" s="90">
        <v>5.4794520547945202E-2</v>
      </c>
      <c r="F147" s="95"/>
      <c r="G147" s="92">
        <v>1.1566E-2</v>
      </c>
      <c r="H147" s="92">
        <v>1.5075E-2</v>
      </c>
      <c r="I147" s="92">
        <v>1.5017000000000001E-2</v>
      </c>
      <c r="J147" s="92">
        <v>8.3456000000000002E-2</v>
      </c>
      <c r="K147" s="92">
        <v>9.2482999999999996E-2</v>
      </c>
      <c r="L147" s="92">
        <v>9.8365999999999995E-2</v>
      </c>
      <c r="M147" s="92">
        <v>8.1895999999999997E-2</v>
      </c>
      <c r="N147" s="92">
        <v>8.7139999999999995E-2</v>
      </c>
      <c r="O147" s="92">
        <v>0.11090800000000001</v>
      </c>
      <c r="P147" s="92">
        <v>0.11731900000000001</v>
      </c>
      <c r="Q147" s="92">
        <v>0.129717</v>
      </c>
      <c r="R147" s="95"/>
      <c r="S147" s="93">
        <v>0.84294299999999989</v>
      </c>
      <c r="T147" s="94">
        <v>10.215372643956425</v>
      </c>
      <c r="U147" s="94">
        <v>0.35277856604866753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1.3698630136986301E-2</v>
      </c>
      <c r="F148" s="77"/>
      <c r="G148" s="78">
        <v>-9.9999999999999995E-7</v>
      </c>
      <c r="H148" s="78">
        <v>0</v>
      </c>
      <c r="I148" s="78">
        <v>0</v>
      </c>
      <c r="J148" s="78">
        <v>0</v>
      </c>
      <c r="K148" s="78">
        <v>0</v>
      </c>
      <c r="L148" s="78">
        <v>-9.9999999999999995E-7</v>
      </c>
      <c r="M148" s="78">
        <v>0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-1.9999999999999999E-6</v>
      </c>
      <c r="T148" s="86">
        <v>-1</v>
      </c>
      <c r="U148" s="86">
        <v>-1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3</v>
      </c>
      <c r="E149" s="90">
        <v>4.1095890410958902E-2</v>
      </c>
      <c r="F149" s="77"/>
      <c r="G149" s="78">
        <v>1.1566999999999999E-2</v>
      </c>
      <c r="H149" s="78">
        <v>1.5075E-2</v>
      </c>
      <c r="I149" s="78">
        <v>1.5017000000000001E-2</v>
      </c>
      <c r="J149" s="78">
        <v>8.3456000000000002E-2</v>
      </c>
      <c r="K149" s="78">
        <v>9.2482999999999996E-2</v>
      </c>
      <c r="L149" s="78">
        <v>9.8366999999999996E-2</v>
      </c>
      <c r="M149" s="78">
        <v>8.1895999999999997E-2</v>
      </c>
      <c r="N149" s="78">
        <v>8.7139999999999995E-2</v>
      </c>
      <c r="O149" s="78">
        <v>0.11090800000000001</v>
      </c>
      <c r="P149" s="78">
        <v>0.11731900000000001</v>
      </c>
      <c r="Q149" s="136">
        <v>0.129717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3</v>
      </c>
      <c r="E151" s="99">
        <v>4.1095890410958902E-2</v>
      </c>
      <c r="F151" s="100"/>
      <c r="G151" s="78">
        <v>1.1566999999999999E-2</v>
      </c>
      <c r="H151" s="78">
        <v>1.5075E-2</v>
      </c>
      <c r="I151" s="78">
        <v>1.5017000000000001E-2</v>
      </c>
      <c r="J151" s="78">
        <v>8.3456000000000002E-2</v>
      </c>
      <c r="K151" s="78">
        <v>9.2482999999999996E-2</v>
      </c>
      <c r="L151" s="78">
        <v>9.8366999999999996E-2</v>
      </c>
      <c r="M151" s="78">
        <v>8.1895999999999997E-2</v>
      </c>
      <c r="N151" s="78">
        <v>8.7139999999999995E-2</v>
      </c>
      <c r="O151" s="78">
        <v>0.11090800000000001</v>
      </c>
      <c r="P151" s="78">
        <v>0.11731900000000001</v>
      </c>
      <c r="Q151" s="136">
        <v>0.129717</v>
      </c>
      <c r="R151" s="100"/>
      <c r="S151" s="101">
        <v>0.84294499999999994</v>
      </c>
      <c r="T151" s="102">
        <v>10.214403043139967</v>
      </c>
      <c r="U151" s="102">
        <v>0.35276394655209198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7</v>
      </c>
      <c r="E156" s="90">
        <v>9.5890410958904104E-2</v>
      </c>
      <c r="F156" s="95"/>
      <c r="G156" s="92">
        <v>5.9313999999999999E-2</v>
      </c>
      <c r="H156" s="92">
        <v>4.5227999999999997E-2</v>
      </c>
      <c r="I156" s="92">
        <v>7.2478000000000001E-2</v>
      </c>
      <c r="J156" s="92">
        <v>9.5079999999999998E-2</v>
      </c>
      <c r="K156" s="92">
        <v>5.0979999999999998E-2</v>
      </c>
      <c r="L156" s="92">
        <v>4.6679999999999999E-2</v>
      </c>
      <c r="M156" s="92">
        <v>8.9645000000000002E-2</v>
      </c>
      <c r="N156" s="92">
        <v>5.6248999999999993E-2</v>
      </c>
      <c r="O156" s="92">
        <v>3.8002000000000001E-2</v>
      </c>
      <c r="P156" s="92">
        <v>4.4429999999999997E-2</v>
      </c>
      <c r="Q156" s="92">
        <v>1.8370000000000001E-2</v>
      </c>
      <c r="R156" s="95"/>
      <c r="S156" s="93">
        <v>0.616456</v>
      </c>
      <c r="T156" s="94">
        <v>-0.690292342448663</v>
      </c>
      <c r="U156" s="94">
        <v>-0.13628792161462289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3</v>
      </c>
      <c r="E157" s="76">
        <v>4.1095890410958902E-2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1.0399999999999999E-3</v>
      </c>
      <c r="N157" s="78">
        <v>1.023E-3</v>
      </c>
      <c r="O157" s="78">
        <v>1.1181999999999999E-2</v>
      </c>
      <c r="P157" s="78">
        <v>1.9182000000000001E-2</v>
      </c>
      <c r="Q157" s="78">
        <v>1.8370000000000001E-2</v>
      </c>
      <c r="R157" s="77"/>
      <c r="S157" s="85">
        <v>5.0796999999999995E-2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1.3698630136986301E-2</v>
      </c>
      <c r="F158" s="77"/>
      <c r="G158" s="78">
        <v>2.9656999999999999E-2</v>
      </c>
      <c r="H158" s="78">
        <v>2.2613999999999999E-2</v>
      </c>
      <c r="I158" s="78">
        <v>3.6239E-2</v>
      </c>
      <c r="J158" s="78">
        <v>4.7539999999999999E-2</v>
      </c>
      <c r="K158" s="78">
        <v>2.5489999999999999E-2</v>
      </c>
      <c r="L158" s="78">
        <v>2.334E-2</v>
      </c>
      <c r="M158" s="78">
        <v>2.0909000000000001E-2</v>
      </c>
      <c r="N158" s="78">
        <v>2.7612999999999999E-2</v>
      </c>
      <c r="O158" s="78">
        <v>1.341E-2</v>
      </c>
      <c r="P158" s="78">
        <v>1.2624E-2</v>
      </c>
      <c r="Q158" s="136">
        <v>0</v>
      </c>
      <c r="R158" s="77"/>
      <c r="S158" s="85">
        <v>0.25943600000000006</v>
      </c>
      <c r="T158" s="86">
        <v>-1</v>
      </c>
      <c r="U158" s="86">
        <v>-1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1.3698630136986301E-2</v>
      </c>
      <c r="F159" s="77"/>
      <c r="G159" s="78">
        <v>2.9656999999999999E-2</v>
      </c>
      <c r="H159" s="78">
        <v>2.2613999999999999E-2</v>
      </c>
      <c r="I159" s="78">
        <v>3.6239E-2</v>
      </c>
      <c r="J159" s="78">
        <v>4.7539999999999999E-2</v>
      </c>
      <c r="K159" s="78">
        <v>2.5489999999999999E-2</v>
      </c>
      <c r="L159" s="78">
        <v>2.334E-2</v>
      </c>
      <c r="M159" s="78">
        <v>2.0909000000000001E-2</v>
      </c>
      <c r="N159" s="78">
        <v>2.7612999999999999E-2</v>
      </c>
      <c r="O159" s="78">
        <v>1.341E-2</v>
      </c>
      <c r="P159" s="78">
        <v>1.2624E-2</v>
      </c>
      <c r="Q159" s="136">
        <v>0</v>
      </c>
      <c r="R159" s="77"/>
      <c r="S159" s="85">
        <v>0.25943600000000006</v>
      </c>
      <c r="T159" s="86">
        <v>-1</v>
      </c>
      <c r="U159" s="86">
        <v>-1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2</v>
      </c>
      <c r="E160" s="76">
        <v>2.7397260273972601E-2</v>
      </c>
      <c r="F160" s="77"/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4.6787000000000002E-2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4.6787000000000002E-2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26</v>
      </c>
      <c r="E164" s="90">
        <v>0.35616438356164382</v>
      </c>
      <c r="F164" s="95"/>
      <c r="G164" s="92">
        <v>5.0366000000000008E-2</v>
      </c>
      <c r="H164" s="92">
        <v>0.11118299999999999</v>
      </c>
      <c r="I164" s="92">
        <v>6.1498999999999998E-2</v>
      </c>
      <c r="J164" s="92">
        <v>0.101773</v>
      </c>
      <c r="K164" s="92">
        <v>0.11366199999999997</v>
      </c>
      <c r="L164" s="92">
        <v>0.145289</v>
      </c>
      <c r="M164" s="92">
        <v>0.162775</v>
      </c>
      <c r="N164" s="92">
        <v>0.24839999999999998</v>
      </c>
      <c r="O164" s="92">
        <v>0.24340900000000001</v>
      </c>
      <c r="P164" s="92">
        <v>0.31148700000000001</v>
      </c>
      <c r="Q164" s="92">
        <v>0.256913</v>
      </c>
      <c r="R164" s="95"/>
      <c r="S164" s="93">
        <v>1.806756</v>
      </c>
      <c r="T164" s="94">
        <v>4.1009212564031285</v>
      </c>
      <c r="U164" s="94">
        <v>0.22590291411748198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22</v>
      </c>
      <c r="E165" s="90">
        <v>0.30136986301369861</v>
      </c>
      <c r="F165" s="77"/>
      <c r="G165" s="78">
        <v>2.3100000000000002E-2</v>
      </c>
      <c r="H165" s="78">
        <v>7.2802999999999993E-2</v>
      </c>
      <c r="I165" s="78">
        <v>4.2631999999999996E-2</v>
      </c>
      <c r="J165" s="78">
        <v>5.6866E-2</v>
      </c>
      <c r="K165" s="78">
        <v>9.169399999999997E-2</v>
      </c>
      <c r="L165" s="78">
        <v>0.11283299999999999</v>
      </c>
      <c r="M165" s="78">
        <v>0.137797</v>
      </c>
      <c r="N165" s="78">
        <v>0.23564299999999999</v>
      </c>
      <c r="O165" s="78">
        <v>0.22143200000000002</v>
      </c>
      <c r="P165" s="78">
        <v>0.29960500000000001</v>
      </c>
      <c r="Q165" s="78">
        <v>0.24599699999999999</v>
      </c>
      <c r="R165" s="77"/>
      <c r="S165" s="85">
        <v>1.5404020000000003</v>
      </c>
      <c r="T165" s="86">
        <v>9.6492207792207783</v>
      </c>
      <c r="U165" s="86">
        <v>0.34404784496690222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1</v>
      </c>
      <c r="E166" s="76">
        <v>1.3698630136986301E-2</v>
      </c>
      <c r="F166" s="77"/>
      <c r="G166" s="78">
        <v>1.023E-3</v>
      </c>
      <c r="H166" s="78">
        <v>1.6919999999999999E-3</v>
      </c>
      <c r="I166" s="78">
        <v>1.379E-3</v>
      </c>
      <c r="J166" s="78">
        <v>1.6230000000000001E-3</v>
      </c>
      <c r="K166" s="78">
        <v>1.5070000000000001E-3</v>
      </c>
      <c r="L166" s="78">
        <v>1.137E-3</v>
      </c>
      <c r="M166" s="78">
        <v>1.0560000000000001E-3</v>
      </c>
      <c r="N166" s="78">
        <v>1.1709999999999999E-3</v>
      </c>
      <c r="O166" s="78">
        <v>8.9700000000000001E-4</v>
      </c>
      <c r="P166" s="78">
        <v>5.2999999999999998E-4</v>
      </c>
      <c r="Q166" s="136">
        <v>0</v>
      </c>
      <c r="R166" s="77"/>
      <c r="S166" s="85">
        <v>1.2015E-2</v>
      </c>
      <c r="T166" s="86">
        <v>-1</v>
      </c>
      <c r="U166" s="86">
        <v>-1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4</v>
      </c>
      <c r="E167" s="76">
        <v>5.4794520547945202E-2</v>
      </c>
      <c r="F167" s="77"/>
      <c r="G167" s="78">
        <v>1.8730000000000001E-3</v>
      </c>
      <c r="H167" s="78">
        <v>0</v>
      </c>
      <c r="I167" s="78">
        <v>6.0689999999999997E-3</v>
      </c>
      <c r="J167" s="78">
        <v>0</v>
      </c>
      <c r="K167" s="78">
        <v>0</v>
      </c>
      <c r="L167" s="78">
        <v>1.1590000000000001E-3</v>
      </c>
      <c r="M167" s="78">
        <v>2.921E-3</v>
      </c>
      <c r="N167" s="78">
        <v>3.0630000000000002E-3</v>
      </c>
      <c r="O167" s="78">
        <v>1.6136999999999999E-2</v>
      </c>
      <c r="P167" s="78">
        <v>3.4090000000000001E-3</v>
      </c>
      <c r="Q167" s="78">
        <v>2.6389999999999999E-3</v>
      </c>
      <c r="R167" s="77"/>
      <c r="S167" s="85">
        <v>3.7270000000000005E-2</v>
      </c>
      <c r="T167" s="86">
        <v>0.40896956753870772</v>
      </c>
      <c r="U167" s="86">
        <v>4.3788966080072322E-2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5</v>
      </c>
      <c r="E169" s="76">
        <v>6.8493150684931503E-2</v>
      </c>
      <c r="F169" s="77"/>
      <c r="G169" s="78">
        <v>6.032E-3</v>
      </c>
      <c r="H169" s="78">
        <v>1.5051999999999999E-2</v>
      </c>
      <c r="I169" s="78">
        <v>2.0094000000000001E-2</v>
      </c>
      <c r="J169" s="78">
        <v>3.2055E-2</v>
      </c>
      <c r="K169" s="78">
        <v>6.5422999999999995E-2</v>
      </c>
      <c r="L169" s="78">
        <v>4.4578E-2</v>
      </c>
      <c r="M169" s="78">
        <v>4.0438000000000002E-2</v>
      </c>
      <c r="N169" s="78">
        <v>7.0600999999999997E-2</v>
      </c>
      <c r="O169" s="78">
        <v>3.9361E-2</v>
      </c>
      <c r="P169" s="78">
        <v>3.7012000000000003E-2</v>
      </c>
      <c r="Q169" s="78">
        <v>2.8191000000000001E-2</v>
      </c>
      <c r="R169" s="77"/>
      <c r="S169" s="85">
        <v>0.398837</v>
      </c>
      <c r="T169" s="86">
        <v>3.6735742705570296</v>
      </c>
      <c r="U169" s="86">
        <v>0.21256811360460159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1</v>
      </c>
      <c r="E170" s="76">
        <v>1.3698630136986301E-2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1.3698630136986301E-2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2</v>
      </c>
      <c r="E173" s="76">
        <v>2.7397260273972601E-2</v>
      </c>
      <c r="F173" s="77"/>
      <c r="G173" s="78">
        <v>2.137E-3</v>
      </c>
      <c r="H173" s="78">
        <v>4.797E-3</v>
      </c>
      <c r="I173" s="78">
        <v>6.1279999999999998E-3</v>
      </c>
      <c r="J173" s="78">
        <v>3.483E-3</v>
      </c>
      <c r="K173" s="78">
        <v>4.8780000000000004E-3</v>
      </c>
      <c r="L173" s="78">
        <v>4.5640000000000003E-3</v>
      </c>
      <c r="M173" s="78">
        <v>5.2119999999999996E-3</v>
      </c>
      <c r="N173" s="78">
        <v>2.9399999999999999E-4</v>
      </c>
      <c r="O173" s="78">
        <v>1.8280000000000001E-2</v>
      </c>
      <c r="P173" s="78">
        <v>1.2750000000000001E-3</v>
      </c>
      <c r="Q173" s="136">
        <v>0</v>
      </c>
      <c r="R173" s="77"/>
      <c r="S173" s="85">
        <v>5.104800000000001E-2</v>
      </c>
      <c r="T173" s="86">
        <v>-1</v>
      </c>
      <c r="U173" s="86">
        <v>-1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1.3698630136986301E-2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3</v>
      </c>
      <c r="E177" s="76">
        <v>4.1095890410958902E-2</v>
      </c>
      <c r="F177" s="77"/>
      <c r="G177" s="78">
        <v>3.052E-3</v>
      </c>
      <c r="H177" s="78">
        <v>8.3649999999999992E-3</v>
      </c>
      <c r="I177" s="78">
        <v>2.977E-3</v>
      </c>
      <c r="J177" s="78">
        <v>4.1139999999999996E-3</v>
      </c>
      <c r="K177" s="78">
        <v>7.4599999999999996E-3</v>
      </c>
      <c r="L177" s="78">
        <v>2.2242000000000001E-2</v>
      </c>
      <c r="M177" s="78">
        <v>7.43E-3</v>
      </c>
      <c r="N177" s="78">
        <v>1.0893E-2</v>
      </c>
      <c r="O177" s="78">
        <v>1.1731999999999999E-2</v>
      </c>
      <c r="P177" s="78">
        <v>1.5911000000000002E-2</v>
      </c>
      <c r="Q177" s="136">
        <v>9.6080000000000002E-3</v>
      </c>
      <c r="R177" s="77"/>
      <c r="S177" s="85">
        <v>0.10378400000000002</v>
      </c>
      <c r="T177" s="86">
        <v>2.1480996068152032</v>
      </c>
      <c r="U177" s="86">
        <v>0.15413352937163682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1</v>
      </c>
      <c r="E179" s="76">
        <v>1.3698630136986301E-2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2.0801E-2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2.0801E-2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3</v>
      </c>
      <c r="E180" s="76">
        <v>4.1095890410958902E-2</v>
      </c>
      <c r="F180" s="77"/>
      <c r="G180" s="78">
        <v>8.9829999999999997E-3</v>
      </c>
      <c r="H180" s="78">
        <v>4.2896999999999998E-2</v>
      </c>
      <c r="I180" s="78">
        <v>5.9849999999999999E-3</v>
      </c>
      <c r="J180" s="78">
        <v>1.5591000000000001E-2</v>
      </c>
      <c r="K180" s="78">
        <v>1.2426E-2</v>
      </c>
      <c r="L180" s="78">
        <v>3.9153E-2</v>
      </c>
      <c r="M180" s="78">
        <v>5.9938999999999999E-2</v>
      </c>
      <c r="N180" s="78">
        <v>0.149621</v>
      </c>
      <c r="O180" s="78">
        <v>0.13502500000000001</v>
      </c>
      <c r="P180" s="78">
        <v>0.24146799999999999</v>
      </c>
      <c r="Q180" s="136">
        <v>0.20555899999999999</v>
      </c>
      <c r="R180" s="77"/>
      <c r="S180" s="85">
        <v>0.91664699999999999</v>
      </c>
      <c r="T180" s="86">
        <v>21.883112545920071</v>
      </c>
      <c r="U180" s="86">
        <v>0.47890196870943269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4</v>
      </c>
      <c r="E181" s="90">
        <v>5.4794520547945202E-2</v>
      </c>
      <c r="F181" s="77"/>
      <c r="G181" s="78">
        <v>2.7266000000000002E-2</v>
      </c>
      <c r="H181" s="78">
        <v>3.8379999999999997E-2</v>
      </c>
      <c r="I181" s="78">
        <v>1.8867000000000002E-2</v>
      </c>
      <c r="J181" s="78">
        <v>4.4907000000000002E-2</v>
      </c>
      <c r="K181" s="78">
        <v>2.1968000000000001E-2</v>
      </c>
      <c r="L181" s="78">
        <v>3.2455999999999999E-2</v>
      </c>
      <c r="M181" s="78">
        <v>2.4978E-2</v>
      </c>
      <c r="N181" s="78">
        <v>1.2757000000000001E-2</v>
      </c>
      <c r="O181" s="78">
        <v>2.1977E-2</v>
      </c>
      <c r="P181" s="78">
        <v>1.1882E-2</v>
      </c>
      <c r="Q181" s="78">
        <v>1.0916E-2</v>
      </c>
      <c r="R181" s="77"/>
      <c r="S181" s="85">
        <v>0.26635399999999998</v>
      </c>
      <c r="T181" s="86">
        <v>-0.59964791315191079</v>
      </c>
      <c r="U181" s="86">
        <v>-0.1081223885760938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1</v>
      </c>
      <c r="E182" s="76">
        <v>1.3698630136986301E-2</v>
      </c>
      <c r="F182" s="77"/>
      <c r="G182" s="78">
        <v>4.202E-3</v>
      </c>
      <c r="H182" s="78">
        <v>2.7550000000000001E-3</v>
      </c>
      <c r="I182" s="78">
        <v>2.3770000000000002E-3</v>
      </c>
      <c r="J182" s="78">
        <v>4.463E-3</v>
      </c>
      <c r="K182" s="78">
        <v>8.5229999999999993E-3</v>
      </c>
      <c r="L182" s="78">
        <v>1.5313E-2</v>
      </c>
      <c r="M182" s="78">
        <v>1.0973999999999999E-2</v>
      </c>
      <c r="N182" s="78">
        <v>3.3080000000000002E-3</v>
      </c>
      <c r="O182" s="78">
        <v>7.5880000000000001E-3</v>
      </c>
      <c r="P182" s="78">
        <v>7.6730000000000001E-3</v>
      </c>
      <c r="Q182" s="78">
        <v>8.5859999999999999E-3</v>
      </c>
      <c r="R182" s="77"/>
      <c r="S182" s="85">
        <v>7.5761999999999996E-2</v>
      </c>
      <c r="T182" s="86">
        <v>1.0433127082341742</v>
      </c>
      <c r="U182" s="86">
        <v>9.3432188468109967E-2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1</v>
      </c>
      <c r="E183" s="76">
        <v>1.3698630136986301E-2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3.8000000000000002E-5</v>
      </c>
      <c r="M183" s="78">
        <v>0</v>
      </c>
      <c r="N183" s="78">
        <v>6.6500000000000001E-4</v>
      </c>
      <c r="O183" s="78">
        <v>0</v>
      </c>
      <c r="P183" s="78">
        <v>0</v>
      </c>
      <c r="Q183" s="78">
        <v>0</v>
      </c>
      <c r="R183" s="77"/>
      <c r="S183" s="85">
        <v>7.0300000000000007E-4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1</v>
      </c>
      <c r="E184" s="76">
        <v>1.3698630136986301E-2</v>
      </c>
      <c r="F184" s="77"/>
      <c r="G184" s="78">
        <v>2.3064000000000001E-2</v>
      </c>
      <c r="H184" s="78">
        <v>3.5624999999999997E-2</v>
      </c>
      <c r="I184" s="78">
        <v>1.6490000000000001E-2</v>
      </c>
      <c r="J184" s="78">
        <v>4.0444000000000001E-2</v>
      </c>
      <c r="K184" s="78">
        <v>1.3445E-2</v>
      </c>
      <c r="L184" s="78">
        <v>1.7104999999999999E-2</v>
      </c>
      <c r="M184" s="78">
        <v>1.4004000000000001E-2</v>
      </c>
      <c r="N184" s="78">
        <v>8.7840000000000001E-3</v>
      </c>
      <c r="O184" s="78">
        <v>4.5849999999999997E-3</v>
      </c>
      <c r="P184" s="78">
        <v>4.2090000000000001E-3</v>
      </c>
      <c r="Q184" s="78">
        <v>2.33E-3</v>
      </c>
      <c r="R184" s="77"/>
      <c r="S184" s="85">
        <v>0.18008500000000002</v>
      </c>
      <c r="T184" s="86">
        <v>-0.898976760319112</v>
      </c>
      <c r="U184" s="86">
        <v>-0.24915090532855544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1</v>
      </c>
      <c r="E186" s="76">
        <v>1.3698630136986301E-2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9.8040000000000002E-3</v>
      </c>
      <c r="P186" s="78">
        <v>0</v>
      </c>
      <c r="Q186" s="78">
        <v>0</v>
      </c>
      <c r="R186" s="77"/>
      <c r="S186" s="85">
        <v>9.8040000000000002E-3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1</v>
      </c>
      <c r="E191" s="90">
        <v>1.3698630136986301E-2</v>
      </c>
      <c r="F191" s="95"/>
      <c r="G191" s="92">
        <v>1.2880000000000001E-3</v>
      </c>
      <c r="H191" s="92">
        <v>9.19E-4</v>
      </c>
      <c r="I191" s="92">
        <v>2.0609999999999999E-3</v>
      </c>
      <c r="J191" s="92">
        <v>1.217E-3</v>
      </c>
      <c r="K191" s="92">
        <v>1.41E-3</v>
      </c>
      <c r="L191" s="92">
        <v>1.5560000000000001E-3</v>
      </c>
      <c r="M191" s="92">
        <v>1.183E-3</v>
      </c>
      <c r="N191" s="92">
        <v>1.3190000000000001E-3</v>
      </c>
      <c r="O191" s="92">
        <v>1.5319999999999999E-3</v>
      </c>
      <c r="P191" s="92">
        <v>4.2499999999999998E-4</v>
      </c>
      <c r="Q191" s="92">
        <v>8.7500000000000002E-4</v>
      </c>
      <c r="R191" s="95"/>
      <c r="S191" s="93">
        <v>1.3785000000000002E-2</v>
      </c>
      <c r="T191" s="94">
        <v>-0.32065217391304346</v>
      </c>
      <c r="U191" s="94">
        <v>-4.7178553752537322E-2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0</v>
      </c>
      <c r="E192" s="76">
        <v>0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7"/>
      <c r="S192" s="85">
        <v>0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1</v>
      </c>
      <c r="E193" s="76">
        <v>1.3698630136986301E-2</v>
      </c>
      <c r="F193" s="77"/>
      <c r="G193" s="78">
        <v>1.2880000000000001E-3</v>
      </c>
      <c r="H193" s="78">
        <v>9.19E-4</v>
      </c>
      <c r="I193" s="78">
        <v>2.0609999999999999E-3</v>
      </c>
      <c r="J193" s="78">
        <v>1.217E-3</v>
      </c>
      <c r="K193" s="78">
        <v>1.41E-3</v>
      </c>
      <c r="L193" s="78">
        <v>1.5560000000000001E-3</v>
      </c>
      <c r="M193" s="78">
        <v>1.183E-3</v>
      </c>
      <c r="N193" s="78">
        <v>1.3190000000000001E-3</v>
      </c>
      <c r="O193" s="78">
        <v>1.5319999999999999E-3</v>
      </c>
      <c r="P193" s="78">
        <v>4.2499999999999998E-4</v>
      </c>
      <c r="Q193" s="78">
        <v>8.7500000000000002E-4</v>
      </c>
      <c r="R193" s="77"/>
      <c r="S193" s="85">
        <v>1.3785000000000002E-2</v>
      </c>
      <c r="T193" s="86">
        <v>-0.32065217391304346</v>
      </c>
      <c r="U193" s="86">
        <v>-4.7178553752537322E-2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6</v>
      </c>
      <c r="E195" s="90">
        <v>8.2191780821917804E-2</v>
      </c>
      <c r="F195" s="77"/>
      <c r="G195" s="92">
        <v>0.35050900000000001</v>
      </c>
      <c r="H195" s="92">
        <v>0.29281999999999997</v>
      </c>
      <c r="I195" s="92">
        <v>0.307587</v>
      </c>
      <c r="J195" s="92">
        <v>0.51038400000000006</v>
      </c>
      <c r="K195" s="92">
        <v>0.60666600000000004</v>
      </c>
      <c r="L195" s="92">
        <v>0.59408099999999997</v>
      </c>
      <c r="M195" s="92">
        <v>0.73233199999999998</v>
      </c>
      <c r="N195" s="92">
        <v>0.83434299999999995</v>
      </c>
      <c r="O195" s="92">
        <v>0.8973310000000001</v>
      </c>
      <c r="P195" s="92">
        <v>0.86270999999999998</v>
      </c>
      <c r="Q195" s="92">
        <v>0.8574179999999999</v>
      </c>
      <c r="R195" s="77"/>
      <c r="S195" s="79">
        <v>6.8461810000000005</v>
      </c>
      <c r="T195" s="80">
        <v>1.4462082286046858</v>
      </c>
      <c r="U195" s="80">
        <v>0.11830863379592182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4</v>
      </c>
      <c r="E196" s="76">
        <v>5.4794520547945202E-2</v>
      </c>
      <c r="F196" s="77"/>
      <c r="G196" s="78">
        <v>0.32196000000000002</v>
      </c>
      <c r="H196" s="78">
        <v>0.26890999999999998</v>
      </c>
      <c r="I196" s="78">
        <v>0.28972900000000001</v>
      </c>
      <c r="J196" s="78">
        <v>0.48895100000000002</v>
      </c>
      <c r="K196" s="78">
        <v>0.58335300000000001</v>
      </c>
      <c r="L196" s="78">
        <v>0.57095200000000002</v>
      </c>
      <c r="M196" s="78">
        <v>0.716368</v>
      </c>
      <c r="N196" s="78">
        <v>0.820156</v>
      </c>
      <c r="O196" s="78">
        <v>0.88121000000000005</v>
      </c>
      <c r="P196" s="78">
        <v>0.85260400000000003</v>
      </c>
      <c r="Q196" s="136">
        <v>0.85691799999999996</v>
      </c>
      <c r="R196" s="77"/>
      <c r="S196" s="85">
        <v>6.6511110000000011</v>
      </c>
      <c r="T196" s="86">
        <v>1.6615666542427627</v>
      </c>
      <c r="U196" s="86">
        <v>0.13016581923854909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2</v>
      </c>
      <c r="E197" s="76">
        <v>2.7397260273972601E-2</v>
      </c>
      <c r="F197" s="77"/>
      <c r="G197" s="78">
        <v>2.8549000000000001E-2</v>
      </c>
      <c r="H197" s="78">
        <v>2.3910000000000001E-2</v>
      </c>
      <c r="I197" s="78">
        <v>1.7857999999999999E-2</v>
      </c>
      <c r="J197" s="78">
        <v>2.1433000000000001E-2</v>
      </c>
      <c r="K197" s="78">
        <v>2.3313E-2</v>
      </c>
      <c r="L197" s="78">
        <v>2.3129E-2</v>
      </c>
      <c r="M197" s="78">
        <v>1.5963999999999999E-2</v>
      </c>
      <c r="N197" s="78">
        <v>1.4187E-2</v>
      </c>
      <c r="O197" s="78">
        <v>1.6121E-2</v>
      </c>
      <c r="P197" s="78">
        <v>1.0106E-2</v>
      </c>
      <c r="Q197" s="136">
        <v>5.0000000000000001E-4</v>
      </c>
      <c r="R197" s="77"/>
      <c r="S197" s="85">
        <v>0.19507000000000002</v>
      </c>
      <c r="T197" s="86">
        <v>-0.98248625170759041</v>
      </c>
      <c r="U197" s="86">
        <v>-0.39685408889174822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1.3698630136986301E-2</v>
      </c>
      <c r="F199" s="77"/>
      <c r="G199" s="82">
        <v>1.3134E-2</v>
      </c>
      <c r="H199" s="82">
        <v>1.5956000000000001E-2</v>
      </c>
      <c r="I199" s="82">
        <v>1.7905000000000001E-2</v>
      </c>
      <c r="J199" s="82">
        <v>2.1434999999999999E-2</v>
      </c>
      <c r="K199" s="82">
        <v>1.6816999999999999E-2</v>
      </c>
      <c r="L199" s="82">
        <v>1.5864E-2</v>
      </c>
      <c r="M199" s="82">
        <v>1.5748999999999999E-2</v>
      </c>
      <c r="N199" s="82">
        <v>2.2041999999999999E-2</v>
      </c>
      <c r="O199" s="82">
        <v>1.5134999999999999E-2</v>
      </c>
      <c r="P199" s="82">
        <v>3.5104000000000003E-2</v>
      </c>
      <c r="Q199" s="137">
        <v>0</v>
      </c>
      <c r="R199" s="77"/>
      <c r="S199" s="79">
        <v>0.189141</v>
      </c>
      <c r="T199" s="80">
        <v>-1</v>
      </c>
      <c r="U199" s="80">
        <v>-1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2.7397260273972601E-2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1.3698630136986301E-2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1.3698630136986301E-2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73</v>
      </c>
      <c r="E204" s="90">
        <v>1</v>
      </c>
      <c r="F204" s="91"/>
      <c r="G204" s="92">
        <v>2.1689770000000004</v>
      </c>
      <c r="H204" s="92">
        <v>2.0324019999999998</v>
      </c>
      <c r="I204" s="92">
        <v>2.0627089999999999</v>
      </c>
      <c r="J204" s="92">
        <v>2.7606199999999999</v>
      </c>
      <c r="K204" s="92">
        <v>2.7343840000000004</v>
      </c>
      <c r="L204" s="92">
        <v>2.6747640000000001</v>
      </c>
      <c r="M204" s="92">
        <v>2.8986680000000002</v>
      </c>
      <c r="N204" s="92">
        <v>2.9278550000000001</v>
      </c>
      <c r="O204" s="92">
        <v>2.9710610000000006</v>
      </c>
      <c r="P204" s="92">
        <v>3.1549709999999997</v>
      </c>
      <c r="Q204" s="92">
        <v>2.8329179999999998</v>
      </c>
      <c r="R204" s="91"/>
      <c r="S204" s="93">
        <v>29.219328999999998</v>
      </c>
      <c r="T204" s="94">
        <v>0.30610790248121544</v>
      </c>
      <c r="U204" s="94">
        <v>3.3944868503780423E-2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49</v>
      </c>
      <c r="E247" s="27">
        <v>0.67123287671232879</v>
      </c>
      <c r="F247" s="28"/>
      <c r="G247" s="38">
        <v>0.30914200000000003</v>
      </c>
      <c r="H247" s="38">
        <v>0.41602899999999998</v>
      </c>
      <c r="I247" s="38">
        <v>0.434166</v>
      </c>
      <c r="J247" s="38">
        <v>0.68671300000000002</v>
      </c>
      <c r="K247" s="38">
        <v>0.62326500000000007</v>
      </c>
      <c r="L247" s="38">
        <v>0.59706199999999998</v>
      </c>
      <c r="M247" s="38">
        <v>0.7152710000000001</v>
      </c>
      <c r="N247" s="38">
        <v>0.7253679999999999</v>
      </c>
      <c r="O247" s="38">
        <v>0.66354999999999997</v>
      </c>
      <c r="P247" s="38">
        <v>0.79175100000000009</v>
      </c>
      <c r="Q247" s="38">
        <v>0.57298199999999999</v>
      </c>
      <c r="R247" s="28"/>
      <c r="S247" s="39">
        <v>6.5352990000000002</v>
      </c>
      <c r="T247" s="40">
        <v>0.85345892825950509</v>
      </c>
      <c r="U247" s="40">
        <v>8.0184325187264482E-2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20</v>
      </c>
      <c r="E248" s="27">
        <v>0.27397260273972601</v>
      </c>
      <c r="F248" s="28"/>
      <c r="G248" s="67">
        <v>0.255243</v>
      </c>
      <c r="H248" s="67">
        <v>0.31423800000000002</v>
      </c>
      <c r="I248" s="67">
        <v>0.36152200000000001</v>
      </c>
      <c r="J248" s="67">
        <v>0.50788299999999997</v>
      </c>
      <c r="K248" s="67">
        <v>0.42192499999999999</v>
      </c>
      <c r="L248" s="67">
        <v>0.37333300000000003</v>
      </c>
      <c r="M248" s="67">
        <v>0.33912799999999999</v>
      </c>
      <c r="N248" s="67">
        <v>0.390428</v>
      </c>
      <c r="O248" s="67">
        <v>0.33420100000000003</v>
      </c>
      <c r="P248" s="67">
        <v>0.365985</v>
      </c>
      <c r="Q248" s="67">
        <v>0.17699999999999999</v>
      </c>
      <c r="R248" s="28"/>
      <c r="S248" s="53">
        <v>3.8408860000000007</v>
      </c>
      <c r="T248" s="54">
        <v>-0.30654317650239182</v>
      </c>
      <c r="U248" s="54">
        <v>-4.4727164327724389E-2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1</v>
      </c>
      <c r="E249" s="27">
        <v>1.3698630136986301E-2</v>
      </c>
      <c r="F249" s="28"/>
      <c r="G249" s="67">
        <v>3.6489999999999999E-3</v>
      </c>
      <c r="H249" s="67">
        <v>1.8699999999999999E-4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2.3900000000000001E-4</v>
      </c>
      <c r="O249" s="67">
        <v>9.9299999999999996E-4</v>
      </c>
      <c r="P249" s="67">
        <v>9.8299999999999993E-4</v>
      </c>
      <c r="Q249" s="67">
        <v>9.7199999999999999E-4</v>
      </c>
      <c r="R249" s="28"/>
      <c r="S249" s="53">
        <v>7.0229999999999989E-3</v>
      </c>
      <c r="T249" s="54">
        <v>-0.73362565086325016</v>
      </c>
      <c r="U249" s="54">
        <v>-0.15240858310081717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2</v>
      </c>
      <c r="E251" s="27">
        <v>2.7397260273972601E-2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1</v>
      </c>
      <c r="E252" s="27">
        <v>1.3698630136986301E-2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4.6787000000000002E-2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4.6787000000000002E-2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2</v>
      </c>
      <c r="E254" s="27">
        <v>2.7397260273972601E-2</v>
      </c>
      <c r="F254" s="28"/>
      <c r="G254" s="67">
        <v>0</v>
      </c>
      <c r="H254" s="67">
        <v>0</v>
      </c>
      <c r="I254" s="67">
        <v>0</v>
      </c>
      <c r="J254" s="67">
        <v>7.5910000000000005E-2</v>
      </c>
      <c r="K254" s="67">
        <v>7.2648000000000004E-2</v>
      </c>
      <c r="L254" s="67">
        <v>8.4585999999999995E-2</v>
      </c>
      <c r="M254" s="67">
        <v>7.3819999999999997E-2</v>
      </c>
      <c r="N254" s="67">
        <v>7.9766000000000004E-2</v>
      </c>
      <c r="O254" s="67">
        <v>0.10416400000000001</v>
      </c>
      <c r="P254" s="67">
        <v>0.109263</v>
      </c>
      <c r="Q254" s="67">
        <v>0.11600000000000001</v>
      </c>
      <c r="R254" s="28"/>
      <c r="S254" s="53">
        <v>0.71615700000000004</v>
      </c>
      <c r="T254" s="54" t="s">
        <v>191</v>
      </c>
      <c r="U254" s="54" t="s">
        <v>191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15</v>
      </c>
      <c r="E255" s="27">
        <v>0.20547945205479451</v>
      </c>
      <c r="F255" s="28"/>
      <c r="G255" s="67">
        <v>2.2984000000000001E-2</v>
      </c>
      <c r="H255" s="67">
        <v>6.3224000000000002E-2</v>
      </c>
      <c r="I255" s="67">
        <v>4.6906000000000003E-2</v>
      </c>
      <c r="J255" s="67">
        <v>4.6850000000000003E-2</v>
      </c>
      <c r="K255" s="67">
        <v>9.5880999999999994E-2</v>
      </c>
      <c r="L255" s="67">
        <v>9.6109E-2</v>
      </c>
      <c r="M255" s="67">
        <v>0.132553</v>
      </c>
      <c r="N255" s="67">
        <v>0.23192099999999999</v>
      </c>
      <c r="O255" s="67">
        <v>0.20217399999999999</v>
      </c>
      <c r="P255" s="67">
        <v>0.28425400000000001</v>
      </c>
      <c r="Q255" s="67">
        <v>0.25838299999999997</v>
      </c>
      <c r="R255" s="28"/>
      <c r="S255" s="53">
        <v>1.4812390000000002</v>
      </c>
      <c r="T255" s="54">
        <v>10.241863905325442</v>
      </c>
      <c r="U255" s="54">
        <v>0.35317757008367412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6</v>
      </c>
      <c r="E256" s="27">
        <v>8.2191780821917804E-2</v>
      </c>
      <c r="F256" s="28"/>
      <c r="G256" s="67">
        <v>2.7265999999999999E-2</v>
      </c>
      <c r="H256" s="67">
        <v>3.8379999999999997E-2</v>
      </c>
      <c r="I256" s="67">
        <v>2.5738E-2</v>
      </c>
      <c r="J256" s="67">
        <v>5.6070000000000002E-2</v>
      </c>
      <c r="K256" s="67">
        <v>3.2811E-2</v>
      </c>
      <c r="L256" s="67">
        <v>4.3034000000000003E-2</v>
      </c>
      <c r="M256" s="67">
        <v>3.5379000000000001E-2</v>
      </c>
      <c r="N256" s="67">
        <v>2.3014E-2</v>
      </c>
      <c r="O256" s="67">
        <v>2.2017999999999999E-2</v>
      </c>
      <c r="P256" s="67">
        <v>1.2024E-2</v>
      </c>
      <c r="Q256" s="67">
        <v>1.2246999999999999E-2</v>
      </c>
      <c r="R256" s="28"/>
      <c r="S256" s="53">
        <v>0.32798099999999997</v>
      </c>
      <c r="T256" s="54">
        <v>-0.55083253869287763</v>
      </c>
      <c r="U256" s="54">
        <v>-9.5203241698397556E-2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2</v>
      </c>
      <c r="E260" s="27">
        <v>2.7397260273972601E-2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8.7604000000000001E-2</v>
      </c>
      <c r="N260" s="67">
        <v>0</v>
      </c>
      <c r="O260" s="67">
        <v>0</v>
      </c>
      <c r="P260" s="67">
        <v>1.9241999999999999E-2</v>
      </c>
      <c r="Q260" s="67">
        <v>8.3800000000000003E-3</v>
      </c>
      <c r="R260" s="28"/>
      <c r="S260" s="53">
        <v>0.115226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2</v>
      </c>
      <c r="E268" s="27">
        <v>2.7397260273972601E-2</v>
      </c>
      <c r="F268" s="28"/>
      <c r="G268" s="38">
        <v>0.195303</v>
      </c>
      <c r="H268" s="38">
        <v>0.160968</v>
      </c>
      <c r="I268" s="38">
        <v>0.14061999999999999</v>
      </c>
      <c r="J268" s="38">
        <v>0.14083599999999999</v>
      </c>
      <c r="K268" s="38">
        <v>0.16814499999999999</v>
      </c>
      <c r="L268" s="38">
        <v>0.18829200000000001</v>
      </c>
      <c r="M268" s="38">
        <v>0.193605</v>
      </c>
      <c r="N268" s="38">
        <v>0.16204200000000002</v>
      </c>
      <c r="O268" s="38">
        <v>0.15779199999999999</v>
      </c>
      <c r="P268" s="38">
        <v>0.15065200000000001</v>
      </c>
      <c r="Q268" s="38">
        <v>0.176038</v>
      </c>
      <c r="R268" s="28"/>
      <c r="S268" s="39">
        <v>1.8342929999999997</v>
      </c>
      <c r="T268" s="40">
        <v>-9.8641597927323188E-2</v>
      </c>
      <c r="U268" s="40">
        <v>-1.2897642982204971E-2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1</v>
      </c>
      <c r="E269" s="27">
        <v>1.3698630136986301E-2</v>
      </c>
      <c r="F269" s="28"/>
      <c r="G269" s="67">
        <v>0.181254</v>
      </c>
      <c r="H269" s="67">
        <v>0.141432</v>
      </c>
      <c r="I269" s="67">
        <v>0.14061999999999999</v>
      </c>
      <c r="J269" s="67">
        <v>0.115161</v>
      </c>
      <c r="K269" s="67">
        <v>0.11393</v>
      </c>
      <c r="L269" s="67">
        <v>0.139655</v>
      </c>
      <c r="M269" s="67">
        <v>0.14473800000000001</v>
      </c>
      <c r="N269" s="67">
        <v>0.13136300000000001</v>
      </c>
      <c r="O269" s="67">
        <v>0.12409199999999999</v>
      </c>
      <c r="P269" s="67">
        <v>0.11827799999999999</v>
      </c>
      <c r="Q269" s="67">
        <v>0.114038</v>
      </c>
      <c r="R269" s="28"/>
      <c r="S269" s="53">
        <v>1.464561</v>
      </c>
      <c r="T269" s="54">
        <v>-0.37083871252496492</v>
      </c>
      <c r="U269" s="54">
        <v>-5.6275458365257713E-2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1</v>
      </c>
      <c r="E270" s="27">
        <v>1.3698630136986301E-2</v>
      </c>
      <c r="F270" s="28"/>
      <c r="G270" s="67">
        <v>1.4049000000000001E-2</v>
      </c>
      <c r="H270" s="67">
        <v>1.9536000000000001E-2</v>
      </c>
      <c r="I270" s="67">
        <v>0</v>
      </c>
      <c r="J270" s="67">
        <v>2.5675E-2</v>
      </c>
      <c r="K270" s="67">
        <v>5.4214999999999999E-2</v>
      </c>
      <c r="L270" s="67">
        <v>4.8637E-2</v>
      </c>
      <c r="M270" s="67">
        <v>4.8867000000000001E-2</v>
      </c>
      <c r="N270" s="67">
        <v>3.0679000000000001E-2</v>
      </c>
      <c r="O270" s="67">
        <v>3.3700000000000001E-2</v>
      </c>
      <c r="P270" s="67">
        <v>3.2374E-2</v>
      </c>
      <c r="Q270" s="67">
        <v>6.2E-2</v>
      </c>
      <c r="R270" s="28"/>
      <c r="S270" s="53">
        <v>0.36973200000000001</v>
      </c>
      <c r="T270" s="54">
        <v>3.4131254893586727</v>
      </c>
      <c r="U270" s="54">
        <v>0.20390795637638637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1</v>
      </c>
      <c r="E273" s="60">
        <v>1.3698630136986301E-2</v>
      </c>
      <c r="F273" s="61"/>
      <c r="G273" s="38">
        <v>0.15336900000000001</v>
      </c>
      <c r="H273" s="38">
        <v>0.12825600000000001</v>
      </c>
      <c r="I273" s="38">
        <v>0.122854</v>
      </c>
      <c r="J273" s="38">
        <v>0.101079</v>
      </c>
      <c r="K273" s="38">
        <v>9.4407000000000005E-2</v>
      </c>
      <c r="L273" s="38">
        <v>0.12188</v>
      </c>
      <c r="M273" s="38">
        <v>0.12621199999999999</v>
      </c>
      <c r="N273" s="38">
        <v>0.101621</v>
      </c>
      <c r="O273" s="38">
        <v>9.9340999999999999E-2</v>
      </c>
      <c r="P273" s="38">
        <v>0.113223</v>
      </c>
      <c r="Q273" s="38">
        <v>0.10826</v>
      </c>
      <c r="R273" s="61"/>
      <c r="S273" s="39">
        <v>1.270502</v>
      </c>
      <c r="T273" s="40">
        <v>-0.29412071539880946</v>
      </c>
      <c r="U273" s="40">
        <v>-4.2604670293853397E-2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3</v>
      </c>
      <c r="E275" s="27">
        <v>4.1095890410958902E-2</v>
      </c>
      <c r="F275" s="28"/>
      <c r="G275" s="38">
        <v>9.3950999999999993E-2</v>
      </c>
      <c r="H275" s="38">
        <v>6.7355999999999999E-2</v>
      </c>
      <c r="I275" s="38">
        <v>7.1889000000000008E-2</v>
      </c>
      <c r="J275" s="38">
        <v>8.4498999999999991E-2</v>
      </c>
      <c r="K275" s="38">
        <v>0.17615400000000001</v>
      </c>
      <c r="L275" s="38">
        <v>0.21551699999999999</v>
      </c>
      <c r="M275" s="38">
        <v>0.27718999999999999</v>
      </c>
      <c r="N275" s="38">
        <v>0.27762399999999998</v>
      </c>
      <c r="O275" s="38">
        <v>0.30540400000000001</v>
      </c>
      <c r="P275" s="38">
        <v>0.280968</v>
      </c>
      <c r="Q275" s="38">
        <v>0.28154899999999999</v>
      </c>
      <c r="R275" s="28"/>
      <c r="S275" s="39">
        <v>2.132101</v>
      </c>
      <c r="T275" s="40">
        <v>1.9967642707368736</v>
      </c>
      <c r="U275" s="40">
        <v>0.14704794918472652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1</v>
      </c>
      <c r="E276" s="27">
        <v>1.3698630136986301E-2</v>
      </c>
      <c r="F276" s="28"/>
      <c r="G276" s="67">
        <v>8.4584999999999994E-2</v>
      </c>
      <c r="H276" s="67">
        <v>6.1609999999999998E-2</v>
      </c>
      <c r="I276" s="67">
        <v>6.5018000000000006E-2</v>
      </c>
      <c r="J276" s="67">
        <v>5.1008999999999999E-2</v>
      </c>
      <c r="K276" s="67">
        <v>4.6038000000000003E-2</v>
      </c>
      <c r="L276" s="67">
        <v>5.5862000000000002E-2</v>
      </c>
      <c r="M276" s="67">
        <v>5.3650000000000003E-2</v>
      </c>
      <c r="N276" s="67">
        <v>6.7983000000000002E-2</v>
      </c>
      <c r="O276" s="67">
        <v>5.1218E-2</v>
      </c>
      <c r="P276" s="67">
        <v>4.1447999999999999E-2</v>
      </c>
      <c r="Q276" s="67">
        <v>3.9631E-2</v>
      </c>
      <c r="R276" s="28"/>
      <c r="S276" s="53">
        <v>0.61805200000000005</v>
      </c>
      <c r="T276" s="54">
        <v>-0.53146538984453506</v>
      </c>
      <c r="U276" s="54">
        <v>-9.0416214984013088E-2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2</v>
      </c>
      <c r="E277" s="27">
        <v>2.7397260273972601E-2</v>
      </c>
      <c r="F277" s="28"/>
      <c r="G277" s="67">
        <v>9.3659999999999993E-3</v>
      </c>
      <c r="H277" s="67">
        <v>5.7460000000000002E-3</v>
      </c>
      <c r="I277" s="67">
        <v>6.8710000000000004E-3</v>
      </c>
      <c r="J277" s="67">
        <v>3.3489999999999999E-2</v>
      </c>
      <c r="K277" s="67">
        <v>0.13011600000000001</v>
      </c>
      <c r="L277" s="67">
        <v>0.15965499999999999</v>
      </c>
      <c r="M277" s="67">
        <v>0.22353999999999999</v>
      </c>
      <c r="N277" s="67">
        <v>0.20964099999999999</v>
      </c>
      <c r="O277" s="67">
        <v>0.25418600000000002</v>
      </c>
      <c r="P277" s="67">
        <v>0.23952000000000001</v>
      </c>
      <c r="Q277" s="67">
        <v>0.24191799999999999</v>
      </c>
      <c r="R277" s="28"/>
      <c r="S277" s="53">
        <v>1.514049</v>
      </c>
      <c r="T277" s="54">
        <v>24.829382874225924</v>
      </c>
      <c r="U277" s="54">
        <v>0.50146168361090715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6</v>
      </c>
      <c r="E281" s="27">
        <v>8.2191780821917804E-2</v>
      </c>
      <c r="F281" s="28"/>
      <c r="G281" s="38">
        <v>0.56664800000000004</v>
      </c>
      <c r="H281" s="38">
        <v>0.52977699999999994</v>
      </c>
      <c r="I281" s="38">
        <v>0.52105500000000005</v>
      </c>
      <c r="J281" s="38">
        <v>0.96897</v>
      </c>
      <c r="K281" s="38">
        <v>0.93683399999999994</v>
      </c>
      <c r="L281" s="38">
        <v>0.88286200000000004</v>
      </c>
      <c r="M281" s="38">
        <v>0.84737200000000001</v>
      </c>
      <c r="N281" s="38">
        <v>0.87435700000000005</v>
      </c>
      <c r="O281" s="38">
        <v>0.93537800000000004</v>
      </c>
      <c r="P281" s="38">
        <v>1.0303660000000001</v>
      </c>
      <c r="Q281" s="38">
        <v>0.90386999999999995</v>
      </c>
      <c r="R281" s="28"/>
      <c r="S281" s="39">
        <v>8.9974889999999998</v>
      </c>
      <c r="T281" s="40">
        <v>0.5951172509212066</v>
      </c>
      <c r="U281" s="40">
        <v>6.0105472609301103E-2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1</v>
      </c>
      <c r="E282" s="27">
        <v>1.3698630136986301E-2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1.0161E-2</v>
      </c>
      <c r="P282" s="67">
        <v>1.8169999999999999E-2</v>
      </c>
      <c r="Q282" s="67">
        <v>1.2370000000000001E-2</v>
      </c>
      <c r="R282" s="28"/>
      <c r="S282" s="53">
        <v>4.0701000000000001E-2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1.3698630136986301E-2</v>
      </c>
      <c r="F283" s="28"/>
      <c r="G283" s="67">
        <v>0.51981900000000003</v>
      </c>
      <c r="H283" s="67">
        <v>0.484958</v>
      </c>
      <c r="I283" s="67">
        <v>0.46837600000000001</v>
      </c>
      <c r="J283" s="67">
        <v>0.90310699999999999</v>
      </c>
      <c r="K283" s="67">
        <v>0.86527100000000001</v>
      </c>
      <c r="L283" s="67">
        <v>0.813079</v>
      </c>
      <c r="M283" s="67">
        <v>0.77771000000000001</v>
      </c>
      <c r="N283" s="67">
        <v>0.79765799999999998</v>
      </c>
      <c r="O283" s="67">
        <v>0.85271200000000003</v>
      </c>
      <c r="P283" s="67">
        <v>0.93986000000000003</v>
      </c>
      <c r="Q283" s="67">
        <v>0.82</v>
      </c>
      <c r="R283" s="28"/>
      <c r="S283" s="53">
        <v>8.2425499999999996</v>
      </c>
      <c r="T283" s="54">
        <v>0.57747215857827427</v>
      </c>
      <c r="U283" s="54">
        <v>5.8632476052255855E-2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1</v>
      </c>
      <c r="E284" s="27">
        <v>1.3698630136986301E-2</v>
      </c>
      <c r="F284" s="28"/>
      <c r="G284" s="67">
        <v>8.1949999999999992E-3</v>
      </c>
      <c r="H284" s="67">
        <v>6.8950000000000001E-3</v>
      </c>
      <c r="I284" s="67">
        <v>6.8710000000000004E-3</v>
      </c>
      <c r="J284" s="67">
        <v>1.4512000000000001E-2</v>
      </c>
      <c r="K284" s="67">
        <v>1.5180000000000001E-2</v>
      </c>
      <c r="L284" s="67">
        <v>1.4801999999999999E-2</v>
      </c>
      <c r="M284" s="67">
        <v>1.6636000000000001E-2</v>
      </c>
      <c r="N284" s="67">
        <v>2.0452999999999999E-2</v>
      </c>
      <c r="O284" s="67">
        <v>2.0424000000000001E-2</v>
      </c>
      <c r="P284" s="67">
        <v>1.6187E-2</v>
      </c>
      <c r="Q284" s="67">
        <v>1.6E-2</v>
      </c>
      <c r="R284" s="28"/>
      <c r="S284" s="53">
        <v>0.15615499999999999</v>
      </c>
      <c r="T284" s="54">
        <v>0.95241000610128146</v>
      </c>
      <c r="U284" s="54">
        <v>8.7229876558543307E-2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2</v>
      </c>
      <c r="E285" s="27">
        <v>2.7397260273972601E-2</v>
      </c>
      <c r="F285" s="28"/>
      <c r="G285" s="67">
        <v>1.17E-3</v>
      </c>
      <c r="H285" s="67">
        <v>1.15E-3</v>
      </c>
      <c r="I285" s="67">
        <v>1.1460000000000001E-3</v>
      </c>
      <c r="J285" s="67">
        <v>1.116E-3</v>
      </c>
      <c r="K285" s="67">
        <v>1.0839999999999999E-3</v>
      </c>
      <c r="L285" s="67">
        <v>1.0579999999999999E-3</v>
      </c>
      <c r="M285" s="67">
        <v>2.0799999999999998E-3</v>
      </c>
      <c r="N285" s="67">
        <v>2.0460000000000001E-3</v>
      </c>
      <c r="O285" s="67">
        <v>2.042E-3</v>
      </c>
      <c r="P285" s="67">
        <v>1.518E-3</v>
      </c>
      <c r="Q285" s="67">
        <v>1.5E-3</v>
      </c>
      <c r="R285" s="28"/>
      <c r="S285" s="53">
        <v>1.5910000000000001E-2</v>
      </c>
      <c r="T285" s="54">
        <v>0.28205128205128194</v>
      </c>
      <c r="U285" s="54">
        <v>3.154499128038335E-2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1.3698630136986301E-2</v>
      </c>
      <c r="F286" s="28"/>
      <c r="G286" s="67">
        <v>3.7463999999999997E-2</v>
      </c>
      <c r="H286" s="67">
        <v>3.6774000000000001E-2</v>
      </c>
      <c r="I286" s="67">
        <v>4.4662E-2</v>
      </c>
      <c r="J286" s="67">
        <v>5.0235000000000002E-2</v>
      </c>
      <c r="K286" s="67">
        <v>5.5299000000000001E-2</v>
      </c>
      <c r="L286" s="67">
        <v>5.3922999999999999E-2</v>
      </c>
      <c r="M286" s="67">
        <v>5.0945999999999998E-2</v>
      </c>
      <c r="N286" s="67">
        <v>5.4199999999999998E-2</v>
      </c>
      <c r="O286" s="67">
        <v>5.0039E-2</v>
      </c>
      <c r="P286" s="67">
        <v>5.4630999999999999E-2</v>
      </c>
      <c r="Q286" s="67">
        <v>5.3999999999999999E-2</v>
      </c>
      <c r="R286" s="28"/>
      <c r="S286" s="53">
        <v>0.54217300000000002</v>
      </c>
      <c r="T286" s="54">
        <v>0.44138372837924411</v>
      </c>
      <c r="U286" s="54">
        <v>4.6760803476943114E-2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1</v>
      </c>
      <c r="E288" s="27">
        <v>1.3698630136986301E-2</v>
      </c>
      <c r="F288" s="28"/>
      <c r="G288" s="38">
        <v>9.4810000000000005E-2</v>
      </c>
      <c r="H288" s="38">
        <v>8.6409E-2</v>
      </c>
      <c r="I288" s="38">
        <v>9.3368999999999994E-2</v>
      </c>
      <c r="J288" s="38">
        <v>6.5404000000000004E-2</v>
      </c>
      <c r="K288" s="38">
        <v>6.7599999999999993E-2</v>
      </c>
      <c r="L288" s="38">
        <v>7.4361999999999998E-2</v>
      </c>
      <c r="M288" s="38">
        <v>7.8737000000000001E-2</v>
      </c>
      <c r="N288" s="38">
        <v>6.6212999999999994E-2</v>
      </c>
      <c r="O288" s="38">
        <v>7.1498999999999993E-2</v>
      </c>
      <c r="P288" s="38">
        <v>6.9753999999999997E-2</v>
      </c>
      <c r="Q288" s="38">
        <v>6.7252999999999993E-2</v>
      </c>
      <c r="R288" s="28"/>
      <c r="S288" s="39">
        <v>0.83540999999999999</v>
      </c>
      <c r="T288" s="40">
        <v>-0.29065499419892427</v>
      </c>
      <c r="U288" s="40">
        <v>-4.2018351953267419E-2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0</v>
      </c>
      <c r="E289" s="27">
        <v>0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0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4</v>
      </c>
      <c r="E290" s="27">
        <v>5.4794520547945202E-2</v>
      </c>
      <c r="F290" s="28"/>
      <c r="G290" s="38">
        <v>0.238847</v>
      </c>
      <c r="H290" s="38">
        <v>0.19944999999999999</v>
      </c>
      <c r="I290" s="38">
        <v>0.20405699999999999</v>
      </c>
      <c r="J290" s="38">
        <v>0.17263200000000001</v>
      </c>
      <c r="K290" s="38">
        <v>0.14141999999999999</v>
      </c>
      <c r="L290" s="38">
        <v>0.14467099999999999</v>
      </c>
      <c r="M290" s="38">
        <v>0.1363</v>
      </c>
      <c r="N290" s="38">
        <v>0.111404</v>
      </c>
      <c r="O290" s="38">
        <v>0.112068</v>
      </c>
      <c r="P290" s="38">
        <v>0.100843</v>
      </c>
      <c r="Q290" s="38">
        <v>9.7693000000000002E-2</v>
      </c>
      <c r="R290" s="28"/>
      <c r="S290" s="39">
        <v>1.6593850000000003</v>
      </c>
      <c r="T290" s="40">
        <v>-0.59098083710492488</v>
      </c>
      <c r="U290" s="40">
        <v>-0.10573145130192485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4</v>
      </c>
      <c r="E291" s="27">
        <v>5.4794520547945202E-2</v>
      </c>
      <c r="F291" s="28"/>
      <c r="G291" s="67">
        <v>0.238847</v>
      </c>
      <c r="H291" s="67">
        <v>0.19944999999999999</v>
      </c>
      <c r="I291" s="67">
        <v>0.20405699999999999</v>
      </c>
      <c r="J291" s="67">
        <v>0.17263200000000001</v>
      </c>
      <c r="K291" s="67">
        <v>0.14141999999999999</v>
      </c>
      <c r="L291" s="67">
        <v>0.14467099999999999</v>
      </c>
      <c r="M291" s="67">
        <v>0.1363</v>
      </c>
      <c r="N291" s="67">
        <v>0.111404</v>
      </c>
      <c r="O291" s="67">
        <v>0.112068</v>
      </c>
      <c r="P291" s="67">
        <v>0.100843</v>
      </c>
      <c r="Q291" s="67">
        <v>9.7693000000000002E-2</v>
      </c>
      <c r="R291" s="28"/>
      <c r="S291" s="53">
        <v>1.6593850000000003</v>
      </c>
      <c r="T291" s="54">
        <v>-0.59098083710492488</v>
      </c>
      <c r="U291" s="54">
        <v>-0.10573145130192485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0</v>
      </c>
      <c r="E293" s="27">
        <v>0</v>
      </c>
      <c r="F293" s="28"/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28"/>
      <c r="S293" s="39">
        <v>0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4</v>
      </c>
      <c r="E294" s="27">
        <v>5.4794520547945202E-2</v>
      </c>
      <c r="F294" s="28"/>
      <c r="G294" s="38">
        <v>0.31904700000000003</v>
      </c>
      <c r="H294" s="38">
        <v>0.27177899999999999</v>
      </c>
      <c r="I294" s="38">
        <v>0.29147099999999998</v>
      </c>
      <c r="J294" s="38">
        <v>0.45676299999999997</v>
      </c>
      <c r="K294" s="38">
        <v>0.45174199999999998</v>
      </c>
      <c r="L294" s="38">
        <v>0.40994000000000003</v>
      </c>
      <c r="M294" s="38">
        <v>0.494869</v>
      </c>
      <c r="N294" s="38">
        <v>0.60922600000000005</v>
      </c>
      <c r="O294" s="38">
        <v>0.62602899999999995</v>
      </c>
      <c r="P294" s="38">
        <v>0.61741400000000002</v>
      </c>
      <c r="Q294" s="38">
        <v>0.62527299999999997</v>
      </c>
      <c r="R294" s="28"/>
      <c r="S294" s="39">
        <v>5.1735530000000001</v>
      </c>
      <c r="T294" s="40">
        <v>0.95981469814792142</v>
      </c>
      <c r="U294" s="40">
        <v>8.7744450594103407E-2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4</v>
      </c>
      <c r="E296" s="27">
        <v>5.4794520547945202E-2</v>
      </c>
      <c r="F296" s="28"/>
      <c r="G296" s="59">
        <v>0.31904700000000003</v>
      </c>
      <c r="H296" s="59">
        <v>0.27177899999999999</v>
      </c>
      <c r="I296" s="59">
        <v>0.29147099999999998</v>
      </c>
      <c r="J296" s="59">
        <v>0.45676299999999997</v>
      </c>
      <c r="K296" s="59">
        <v>0.45174199999999998</v>
      </c>
      <c r="L296" s="59">
        <v>0.40994000000000003</v>
      </c>
      <c r="M296" s="59">
        <v>0.494869</v>
      </c>
      <c r="N296" s="59">
        <v>0.60922600000000005</v>
      </c>
      <c r="O296" s="59">
        <v>0.62602899999999995</v>
      </c>
      <c r="P296" s="59">
        <v>0.61741400000000002</v>
      </c>
      <c r="Q296" s="59">
        <v>0.62527299999999997</v>
      </c>
      <c r="R296" s="28"/>
      <c r="S296" s="53">
        <v>5.1735530000000001</v>
      </c>
      <c r="T296" s="54">
        <v>0.95981469814792142</v>
      </c>
      <c r="U296" s="54">
        <v>8.7744450594103407E-2</v>
      </c>
    </row>
    <row r="297" spans="1:21" s="18" customFormat="1" collapsed="1" x14ac:dyDescent="0.3">
      <c r="A297" s="106"/>
      <c r="B297" s="16"/>
      <c r="C297" s="26" t="s">
        <v>373</v>
      </c>
      <c r="D297" s="142">
        <v>138</v>
      </c>
      <c r="E297" s="41">
        <v>1.89041095890411</v>
      </c>
      <c r="F297" s="42"/>
      <c r="G297" s="43">
        <v>1.971117</v>
      </c>
      <c r="H297" s="43">
        <v>1.8600239999999999</v>
      </c>
      <c r="I297" s="43">
        <v>1.8794810000000002</v>
      </c>
      <c r="J297" s="43">
        <v>2.6768959999999997</v>
      </c>
      <c r="K297" s="43">
        <v>2.6595669999999996</v>
      </c>
      <c r="L297" s="43">
        <v>2.6345859999999997</v>
      </c>
      <c r="M297" s="43">
        <v>2.8695559999999998</v>
      </c>
      <c r="N297" s="43">
        <v>2.9278550000000001</v>
      </c>
      <c r="O297" s="43">
        <v>2.9710610000000002</v>
      </c>
      <c r="P297" s="43">
        <v>3.1549710000000002</v>
      </c>
      <c r="Q297" s="43">
        <v>2.8329180000000003</v>
      </c>
      <c r="R297" s="42"/>
      <c r="S297" s="44">
        <v>28.438031999999996</v>
      </c>
      <c r="T297" s="45">
        <v>0.43721453368825913</v>
      </c>
      <c r="U297" s="45">
        <v>4.6381854919735677E-2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1</v>
      </c>
      <c r="E337" s="41" t="e">
        <v>#VALUE!</v>
      </c>
      <c r="F337" s="42"/>
      <c r="G337" s="43">
        <v>9.4810000000000005E-2</v>
      </c>
      <c r="H337" s="43">
        <v>8.6409E-2</v>
      </c>
      <c r="I337" s="43">
        <v>9.3368999999999994E-2</v>
      </c>
      <c r="J337" s="43">
        <v>6.5404000000000004E-2</v>
      </c>
      <c r="K337" s="43">
        <v>6.7599999999999993E-2</v>
      </c>
      <c r="L337" s="43">
        <v>7.4361999999999998E-2</v>
      </c>
      <c r="M337" s="43">
        <v>7.8737000000000001E-2</v>
      </c>
      <c r="N337" s="43">
        <v>6.6212999999999994E-2</v>
      </c>
      <c r="O337" s="43">
        <v>7.1498999999999993E-2</v>
      </c>
      <c r="P337" s="43">
        <v>6.9753999999999997E-2</v>
      </c>
      <c r="Q337" s="43">
        <v>6.7252999999999993E-2</v>
      </c>
      <c r="R337" s="42"/>
      <c r="S337" s="44">
        <v>0.83540999999999999</v>
      </c>
      <c r="T337" s="45">
        <v>-0.29065499419892427</v>
      </c>
      <c r="U337" s="45">
        <v>-4.2018351953267419E-2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4464" priority="235" operator="equal">
      <formula>0</formula>
    </cfRule>
  </conditionalFormatting>
  <conditionalFormatting sqref="R50 C50 C83:F83 F50 E54:F54 C54 R54 E52:F52 C52 R52">
    <cfRule type="cellIs" dxfId="4463" priority="234" operator="equal">
      <formula>0</formula>
    </cfRule>
  </conditionalFormatting>
  <conditionalFormatting sqref="S16:S19 S21">
    <cfRule type="cellIs" dxfId="4462" priority="233" operator="equal">
      <formula>0</formula>
    </cfRule>
  </conditionalFormatting>
  <conditionalFormatting sqref="G54:Q54 G50:Q52">
    <cfRule type="cellIs" dxfId="4461" priority="232" operator="equal">
      <formula>0</formula>
    </cfRule>
  </conditionalFormatting>
  <conditionalFormatting sqref="T96:U96 C96:R96">
    <cfRule type="cellIs" dxfId="4460" priority="231" operator="equal">
      <formula>0</formula>
    </cfRule>
  </conditionalFormatting>
  <conditionalFormatting sqref="S96">
    <cfRule type="cellIs" dxfId="4459" priority="230" operator="equal">
      <formula>0</formula>
    </cfRule>
  </conditionalFormatting>
  <conditionalFormatting sqref="N54:O54 N50:O52">
    <cfRule type="cellIs" dxfId="4458" priority="228" operator="equal">
      <formula>0</formula>
    </cfRule>
  </conditionalFormatting>
  <conditionalFormatting sqref="N325:O337 N55:O55 N16:O19 N21:O21">
    <cfRule type="cellIs" dxfId="4457" priority="229" operator="equal">
      <formula>0</formula>
    </cfRule>
  </conditionalFormatting>
  <conditionalFormatting sqref="N20:O20">
    <cfRule type="cellIs" dxfId="4456" priority="225" operator="equal">
      <formula>0</formula>
    </cfRule>
  </conditionalFormatting>
  <conditionalFormatting sqref="P20:R20 T20:U20 C20:F20 H20:M20">
    <cfRule type="cellIs" dxfId="4455" priority="227" operator="equal">
      <formula>0</formula>
    </cfRule>
  </conditionalFormatting>
  <conditionalFormatting sqref="S20">
    <cfRule type="cellIs" dxfId="4454" priority="226" operator="equal">
      <formula>0</formula>
    </cfRule>
  </conditionalFormatting>
  <conditionalFormatting sqref="C269:U269">
    <cfRule type="cellIs" dxfId="4453" priority="224" operator="equal">
      <formula>0</formula>
    </cfRule>
  </conditionalFormatting>
  <conditionalFormatting sqref="C282:F282 H282:U282">
    <cfRule type="cellIs" dxfId="4452" priority="223" operator="equal">
      <formula>0</formula>
    </cfRule>
  </conditionalFormatting>
  <conditionalFormatting sqref="C276:F276 H276:U276">
    <cfRule type="cellIs" dxfId="4451" priority="222" operator="equal">
      <formula>0</formula>
    </cfRule>
  </conditionalFormatting>
  <conditionalFormatting sqref="C248 H248:U248 E248:F248">
    <cfRule type="cellIs" dxfId="4450" priority="221" operator="equal">
      <formula>0</formula>
    </cfRule>
  </conditionalFormatting>
  <conditionalFormatting sqref="G248:Q248">
    <cfRule type="cellIs" dxfId="4449" priority="220" operator="equal">
      <formula>0</formula>
    </cfRule>
  </conditionalFormatting>
  <conditionalFormatting sqref="G276:Q280">
    <cfRule type="cellIs" dxfId="4448" priority="219" operator="equal">
      <formula>0</formula>
    </cfRule>
  </conditionalFormatting>
  <conditionalFormatting sqref="G282:Q289">
    <cfRule type="cellIs" dxfId="4447" priority="218" operator="equal">
      <formula>0</formula>
    </cfRule>
  </conditionalFormatting>
  <conditionalFormatting sqref="G83:Q83">
    <cfRule type="cellIs" dxfId="4446" priority="215" operator="equal">
      <formula>0</formula>
    </cfRule>
  </conditionalFormatting>
  <conditionalFormatting sqref="D248">
    <cfRule type="cellIs" dxfId="4445" priority="212" operator="equal">
      <formula>0</formula>
    </cfRule>
  </conditionalFormatting>
  <conditionalFormatting sqref="T97:U97 C97:R97">
    <cfRule type="cellIs" dxfId="4444" priority="217" operator="equal">
      <formula>0</formula>
    </cfRule>
  </conditionalFormatting>
  <conditionalFormatting sqref="S97">
    <cfRule type="cellIs" dxfId="4443" priority="216" operator="equal">
      <formula>0</formula>
    </cfRule>
  </conditionalFormatting>
  <conditionalFormatting sqref="D7:D9">
    <cfRule type="cellIs" dxfId="4442" priority="214" operator="equal">
      <formula>0</formula>
    </cfRule>
  </conditionalFormatting>
  <conditionalFormatting sqref="D54 D52">
    <cfRule type="cellIs" dxfId="4441" priority="213" operator="equal">
      <formula>0</formula>
    </cfRule>
  </conditionalFormatting>
  <conditionalFormatting sqref="T103:U103 P103:R103 C103:F103 H103:M103 T147:U147 C147:R147">
    <cfRule type="cellIs" dxfId="4440" priority="211" operator="equal">
      <formula>0</formula>
    </cfRule>
  </conditionalFormatting>
  <conditionalFormatting sqref="S103 S147">
    <cfRule type="cellIs" dxfId="4439" priority="210" operator="equal">
      <formula>0</formula>
    </cfRule>
  </conditionalFormatting>
  <conditionalFormatting sqref="N103:O103 N147:O147">
    <cfRule type="cellIs" dxfId="4438" priority="209" operator="equal">
      <formula>0</formula>
    </cfRule>
  </conditionalFormatting>
  <conditionalFormatting sqref="S151:S154">
    <cfRule type="cellIs" dxfId="4437" priority="201" operator="equal">
      <formula>0</formula>
    </cfRule>
  </conditionalFormatting>
  <conditionalFormatting sqref="G103:Q103">
    <cfRule type="cellIs" dxfId="4436" priority="208" operator="equal">
      <formula>0</formula>
    </cfRule>
  </conditionalFormatting>
  <conditionalFormatting sqref="N148:O149 N104:O104">
    <cfRule type="cellIs" dxfId="4435" priority="205" operator="equal">
      <formula>0</formula>
    </cfRule>
  </conditionalFormatting>
  <conditionalFormatting sqref="C150 T150:U150 R150 E150:F150">
    <cfRule type="cellIs" dxfId="4434" priority="204" operator="equal">
      <formula>0</formula>
    </cfRule>
  </conditionalFormatting>
  <conditionalFormatting sqref="S150">
    <cfRule type="cellIs" dxfId="4433" priority="203" operator="equal">
      <formula>0</formula>
    </cfRule>
  </conditionalFormatting>
  <conditionalFormatting sqref="T151:U154 C151 R151 C152:R152 E151:F151 C153:C154 E153:R154">
    <cfRule type="cellIs" dxfId="4432" priority="202" operator="equal">
      <formula>0</formula>
    </cfRule>
  </conditionalFormatting>
  <conditionalFormatting sqref="N152:O154">
    <cfRule type="cellIs" dxfId="4431" priority="200" operator="equal">
      <formula>0</formula>
    </cfRule>
  </conditionalFormatting>
  <conditionalFormatting sqref="T148:U149 T104:U104 C104:R104 C148:R149">
    <cfRule type="cellIs" dxfId="4430" priority="207" operator="equal">
      <formula>0</formula>
    </cfRule>
  </conditionalFormatting>
  <conditionalFormatting sqref="S148:S149 S104">
    <cfRule type="cellIs" dxfId="4429" priority="206" operator="equal">
      <formula>0</formula>
    </cfRule>
  </conditionalFormatting>
  <conditionalFormatting sqref="S146">
    <cfRule type="cellIs" dxfId="4428" priority="177" operator="equal">
      <formula>0</formula>
    </cfRule>
  </conditionalFormatting>
  <conditionalFormatting sqref="T105:U105 C105:R105">
    <cfRule type="cellIs" dxfId="4427" priority="196" operator="equal">
      <formula>0</formula>
    </cfRule>
  </conditionalFormatting>
  <conditionalFormatting sqref="S105">
    <cfRule type="cellIs" dxfId="4426" priority="195" operator="equal">
      <formula>0</formula>
    </cfRule>
  </conditionalFormatting>
  <conditionalFormatting sqref="N105:O105">
    <cfRule type="cellIs" dxfId="4425" priority="194" operator="equal">
      <formula>0</formula>
    </cfRule>
  </conditionalFormatting>
  <conditionalFormatting sqref="T108:U109 T111:U112 C108:C109 C111:C112 E108:R109 E111:R112">
    <cfRule type="cellIs" dxfId="4424" priority="199" operator="equal">
      <formula>0</formula>
    </cfRule>
  </conditionalFormatting>
  <conditionalFormatting sqref="S108:S109 S111:S112">
    <cfRule type="cellIs" dxfId="4423" priority="198" operator="equal">
      <formula>0</formula>
    </cfRule>
  </conditionalFormatting>
  <conditionalFormatting sqref="N108:O109 N111:O112">
    <cfRule type="cellIs" dxfId="4422" priority="197" operator="equal">
      <formula>0</formula>
    </cfRule>
  </conditionalFormatting>
  <conditionalFormatting sqref="T106:U106 C106:R106">
    <cfRule type="cellIs" dxfId="4421" priority="193" operator="equal">
      <formula>0</formula>
    </cfRule>
  </conditionalFormatting>
  <conditionalFormatting sqref="S106">
    <cfRule type="cellIs" dxfId="4420" priority="192" operator="equal">
      <formula>0</formula>
    </cfRule>
  </conditionalFormatting>
  <conditionalFormatting sqref="N106:O106">
    <cfRule type="cellIs" dxfId="4419" priority="191" operator="equal">
      <formula>0</formula>
    </cfRule>
  </conditionalFormatting>
  <conditionalFormatting sqref="T114:U114 C114:R114">
    <cfRule type="cellIs" dxfId="4418" priority="184" operator="equal">
      <formula>0</formula>
    </cfRule>
  </conditionalFormatting>
  <conditionalFormatting sqref="S114">
    <cfRule type="cellIs" dxfId="4417" priority="183" operator="equal">
      <formula>0</formula>
    </cfRule>
  </conditionalFormatting>
  <conditionalFormatting sqref="N114:O114">
    <cfRule type="cellIs" dxfId="4416" priority="182" operator="equal">
      <formula>0</formula>
    </cfRule>
  </conditionalFormatting>
  <conditionalFormatting sqref="T115:U115 C115:R115">
    <cfRule type="cellIs" dxfId="4415" priority="181" operator="equal">
      <formula>0</formula>
    </cfRule>
  </conditionalFormatting>
  <conditionalFormatting sqref="S115">
    <cfRule type="cellIs" dxfId="4414" priority="180" operator="equal">
      <formula>0</formula>
    </cfRule>
  </conditionalFormatting>
  <conditionalFormatting sqref="N115:O115">
    <cfRule type="cellIs" dxfId="4413" priority="179" operator="equal">
      <formula>0</formula>
    </cfRule>
  </conditionalFormatting>
  <conditionalFormatting sqref="T113:U113 C113:R113">
    <cfRule type="cellIs" dxfId="4412" priority="190" operator="equal">
      <formula>0</formula>
    </cfRule>
  </conditionalFormatting>
  <conditionalFormatting sqref="S113">
    <cfRule type="cellIs" dxfId="4411" priority="189" operator="equal">
      <formula>0</formula>
    </cfRule>
  </conditionalFormatting>
  <conditionalFormatting sqref="N113:O113">
    <cfRule type="cellIs" dxfId="4410" priority="188" operator="equal">
      <formula>0</formula>
    </cfRule>
  </conditionalFormatting>
  <conditionalFormatting sqref="E138:F138 T138:U138 R138">
    <cfRule type="cellIs" dxfId="4409" priority="169" operator="equal">
      <formula>0</formula>
    </cfRule>
  </conditionalFormatting>
  <conditionalFormatting sqref="S138">
    <cfRule type="cellIs" dxfId="4408" priority="168" operator="equal">
      <formula>0</formula>
    </cfRule>
  </conditionalFormatting>
  <conditionalFormatting sqref="C138 C141 C143:C154">
    <cfRule type="cellIs" dxfId="4407" priority="161" operator="equal">
      <formula>0</formula>
    </cfRule>
  </conditionalFormatting>
  <conditionalFormatting sqref="T116:U118 C116:R116 T120:U121 R117:R118 C117:F118 C120:R121">
    <cfRule type="cellIs" dxfId="4406" priority="187" operator="equal">
      <formula>0</formula>
    </cfRule>
  </conditionalFormatting>
  <conditionalFormatting sqref="S116:S118 S120:S121">
    <cfRule type="cellIs" dxfId="4405" priority="186" operator="equal">
      <formula>0</formula>
    </cfRule>
  </conditionalFormatting>
  <conditionalFormatting sqref="N116:O116 N120:O121">
    <cfRule type="cellIs" dxfId="4404" priority="185" operator="equal">
      <formula>0</formula>
    </cfRule>
  </conditionalFormatting>
  <conditionalFormatting sqref="T146:U146 C146:R146">
    <cfRule type="cellIs" dxfId="4403" priority="178" operator="equal">
      <formula>0</formula>
    </cfRule>
  </conditionalFormatting>
  <conditionalFormatting sqref="N122:O122">
    <cfRule type="cellIs" dxfId="4402" priority="173" operator="equal">
      <formula>0</formula>
    </cfRule>
  </conditionalFormatting>
  <conditionalFormatting sqref="N146:O146">
    <cfRule type="cellIs" dxfId="4401" priority="176" operator="equal">
      <formula>0</formula>
    </cfRule>
  </conditionalFormatting>
  <conditionalFormatting sqref="N143:O149 N152:O154">
    <cfRule type="cellIs" dxfId="4400" priority="165" operator="equal">
      <formula>0</formula>
    </cfRule>
  </conditionalFormatting>
  <conditionalFormatting sqref="T107:U107 C107:R107">
    <cfRule type="cellIs" dxfId="4399" priority="164" operator="equal">
      <formula>0</formula>
    </cfRule>
  </conditionalFormatting>
  <conditionalFormatting sqref="E141:F141 T141:U141 T143:U154 R141 E150:F151 R150:R151 D146:R149 E143:R145 E153:R154 D152:R152">
    <cfRule type="cellIs" dxfId="4398" priority="167" operator="equal">
      <formula>0</formula>
    </cfRule>
  </conditionalFormatting>
  <conditionalFormatting sqref="T122:U122 C122:R122">
    <cfRule type="cellIs" dxfId="4397" priority="175" operator="equal">
      <formula>0</formula>
    </cfRule>
  </conditionalFormatting>
  <conditionalFormatting sqref="S122">
    <cfRule type="cellIs" dxfId="4396" priority="174" operator="equal">
      <formula>0</formula>
    </cfRule>
  </conditionalFormatting>
  <conditionalFormatting sqref="T123:U123 T155:U155 C155:R155 C137:R137 T137:U137 C123:R123">
    <cfRule type="cellIs" dxfId="4395" priority="172" operator="equal">
      <formula>0</formula>
    </cfRule>
  </conditionalFormatting>
  <conditionalFormatting sqref="S123 S155 S137">
    <cfRule type="cellIs" dxfId="4394" priority="171" operator="equal">
      <formula>0</formula>
    </cfRule>
  </conditionalFormatting>
  <conditionalFormatting sqref="N123:O123 N155:O155 N137:O137">
    <cfRule type="cellIs" dxfId="4393" priority="170" operator="equal">
      <formula>0</formula>
    </cfRule>
  </conditionalFormatting>
  <conditionalFormatting sqref="S107">
    <cfRule type="cellIs" dxfId="4392" priority="163" operator="equal">
      <formula>0</formula>
    </cfRule>
  </conditionalFormatting>
  <conditionalFormatting sqref="S141 S143:S154">
    <cfRule type="cellIs" dxfId="4391" priority="166" operator="equal">
      <formula>0</formula>
    </cfRule>
  </conditionalFormatting>
  <conditionalFormatting sqref="S152">
    <cfRule type="cellIs" dxfId="4390" priority="139" operator="equal">
      <formula>0</formula>
    </cfRule>
  </conditionalFormatting>
  <conditionalFormatting sqref="N107:O107">
    <cfRule type="cellIs" dxfId="4389" priority="162" operator="equal">
      <formula>0</formula>
    </cfRule>
  </conditionalFormatting>
  <conditionalFormatting sqref="C124">
    <cfRule type="cellIs" dxfId="4388" priority="158" operator="equal">
      <formula>0</formula>
    </cfRule>
  </conditionalFormatting>
  <conditionalFormatting sqref="E124:F124 T124:U124 R124">
    <cfRule type="cellIs" dxfId="4387" priority="160" operator="equal">
      <formula>0</formula>
    </cfRule>
  </conditionalFormatting>
  <conditionalFormatting sqref="E125:F125 T125:U125 T136:U136 E136:F136 T127:U134 E127:F134 R125 R127:R134 R136">
    <cfRule type="cellIs" dxfId="4386" priority="157" operator="equal">
      <formula>0</formula>
    </cfRule>
  </conditionalFormatting>
  <conditionalFormatting sqref="S124">
    <cfRule type="cellIs" dxfId="4385" priority="159" operator="equal">
      <formula>0</formula>
    </cfRule>
  </conditionalFormatting>
  <conditionalFormatting sqref="E139:F140 T139:U140 R139:R140">
    <cfRule type="cellIs" dxfId="4384" priority="146" operator="equal">
      <formula>0</formula>
    </cfRule>
  </conditionalFormatting>
  <conditionalFormatting sqref="S125 S136 S127:S134">
    <cfRule type="cellIs" dxfId="4383" priority="156" operator="equal">
      <formula>0</formula>
    </cfRule>
  </conditionalFormatting>
  <conditionalFormatting sqref="S139:S140">
    <cfRule type="cellIs" dxfId="4382" priority="145" operator="equal">
      <formula>0</formula>
    </cfRule>
  </conditionalFormatting>
  <conditionalFormatting sqref="S135">
    <cfRule type="cellIs" dxfId="4381" priority="153" operator="equal">
      <formula>0</formula>
    </cfRule>
  </conditionalFormatting>
  <conditionalFormatting sqref="C125 C136 C127:C134">
    <cfRule type="cellIs" dxfId="4380" priority="155" operator="equal">
      <formula>0</formula>
    </cfRule>
  </conditionalFormatting>
  <conditionalFormatting sqref="S164">
    <cfRule type="cellIs" dxfId="4379" priority="142" operator="equal">
      <formula>0</formula>
    </cfRule>
  </conditionalFormatting>
  <conditionalFormatting sqref="C135">
    <cfRule type="cellIs" dxfId="4378" priority="152" operator="equal">
      <formula>0</formula>
    </cfRule>
  </conditionalFormatting>
  <conditionalFormatting sqref="D126:R126">
    <cfRule type="cellIs" dxfId="4377" priority="151" operator="equal">
      <formula>0</formula>
    </cfRule>
  </conditionalFormatting>
  <conditionalFormatting sqref="S126">
    <cfRule type="cellIs" dxfId="4376" priority="147" operator="equal">
      <formula>0</formula>
    </cfRule>
  </conditionalFormatting>
  <conditionalFormatting sqref="T135:U135 E135:F135 R135">
    <cfRule type="cellIs" dxfId="4375" priority="154" operator="equal">
      <formula>0</formula>
    </cfRule>
  </conditionalFormatting>
  <conditionalFormatting sqref="N126:O126">
    <cfRule type="cellIs" dxfId="4374" priority="150" operator="equal">
      <formula>0</formula>
    </cfRule>
  </conditionalFormatting>
  <conditionalFormatting sqref="C126">
    <cfRule type="cellIs" dxfId="4373" priority="149" operator="equal">
      <formula>0</formula>
    </cfRule>
  </conditionalFormatting>
  <conditionalFormatting sqref="T126:U126">
    <cfRule type="cellIs" dxfId="4372" priority="148" operator="equal">
      <formula>0</formula>
    </cfRule>
  </conditionalFormatting>
  <conditionalFormatting sqref="N192:O192">
    <cfRule type="cellIs" dxfId="4371" priority="135" operator="equal">
      <formula>0</formula>
    </cfRule>
  </conditionalFormatting>
  <conditionalFormatting sqref="T152:U152 C152:R152">
    <cfRule type="cellIs" dxfId="4370" priority="140" operator="equal">
      <formula>0</formula>
    </cfRule>
  </conditionalFormatting>
  <conditionalFormatting sqref="C139:C140">
    <cfRule type="cellIs" dxfId="4369" priority="144" operator="equal">
      <formula>0</formula>
    </cfRule>
  </conditionalFormatting>
  <conditionalFormatting sqref="T164:U164 C164:R164">
    <cfRule type="cellIs" dxfId="4368" priority="143" operator="equal">
      <formula>0</formula>
    </cfRule>
  </conditionalFormatting>
  <conditionalFormatting sqref="N181:O181">
    <cfRule type="cellIs" dxfId="4367" priority="115" operator="equal">
      <formula>0</formula>
    </cfRule>
  </conditionalFormatting>
  <conditionalFormatting sqref="N164:O164">
    <cfRule type="cellIs" dxfId="4366" priority="141" operator="equal">
      <formula>0</formula>
    </cfRule>
  </conditionalFormatting>
  <conditionalFormatting sqref="S186">
    <cfRule type="cellIs" dxfId="4365" priority="120" operator="equal">
      <formula>0</formula>
    </cfRule>
  </conditionalFormatting>
  <conditionalFormatting sqref="N186:O186">
    <cfRule type="cellIs" dxfId="4364" priority="119" operator="equal">
      <formula>0</formula>
    </cfRule>
  </conditionalFormatting>
  <conditionalFormatting sqref="N152:O152">
    <cfRule type="cellIs" dxfId="4363" priority="138" operator="equal">
      <formula>0</formula>
    </cfRule>
  </conditionalFormatting>
  <conditionalFormatting sqref="C192">
    <cfRule type="cellIs" dxfId="4362" priority="134" operator="equal">
      <formula>0</formula>
    </cfRule>
  </conditionalFormatting>
  <conditionalFormatting sqref="E192:R192 T192:U192">
    <cfRule type="cellIs" dxfId="4361" priority="137" operator="equal">
      <formula>0</formula>
    </cfRule>
  </conditionalFormatting>
  <conditionalFormatting sqref="E189:R189 T189:U189 T192:U193 E192:R193">
    <cfRule type="cellIs" dxfId="4360" priority="133" operator="equal">
      <formula>0</formula>
    </cfRule>
  </conditionalFormatting>
  <conditionalFormatting sqref="S192">
    <cfRule type="cellIs" dxfId="4359" priority="136" operator="equal">
      <formula>0</formula>
    </cfRule>
  </conditionalFormatting>
  <conditionalFormatting sqref="S188">
    <cfRule type="cellIs" dxfId="4358" priority="128" operator="equal">
      <formula>0</formula>
    </cfRule>
  </conditionalFormatting>
  <conditionalFormatting sqref="S189 S192:S193">
    <cfRule type="cellIs" dxfId="4357" priority="132" operator="equal">
      <formula>0</formula>
    </cfRule>
  </conditionalFormatting>
  <conditionalFormatting sqref="N189:O189 N192:O193">
    <cfRule type="cellIs" dxfId="4356" priority="131" operator="equal">
      <formula>0</formula>
    </cfRule>
  </conditionalFormatting>
  <conditionalFormatting sqref="C189 C192:C193">
    <cfRule type="cellIs" dxfId="4355" priority="130" operator="equal">
      <formula>0</formula>
    </cfRule>
  </conditionalFormatting>
  <conditionalFormatting sqref="T188:U188 E188:R188">
    <cfRule type="cellIs" dxfId="4354" priority="129" operator="equal">
      <formula>0</formula>
    </cfRule>
  </conditionalFormatting>
  <conditionalFormatting sqref="T156:U156 C156:R156">
    <cfRule type="cellIs" dxfId="4353" priority="111" operator="equal">
      <formula>0</formula>
    </cfRule>
  </conditionalFormatting>
  <conditionalFormatting sqref="N188:O188">
    <cfRule type="cellIs" dxfId="4352" priority="127" operator="equal">
      <formula>0</formula>
    </cfRule>
  </conditionalFormatting>
  <conditionalFormatting sqref="C188">
    <cfRule type="cellIs" dxfId="4351" priority="126" operator="equal">
      <formula>0</formula>
    </cfRule>
  </conditionalFormatting>
  <conditionalFormatting sqref="E187:R187 T187:U187">
    <cfRule type="cellIs" dxfId="4350" priority="125" operator="equal">
      <formula>0</formula>
    </cfRule>
  </conditionalFormatting>
  <conditionalFormatting sqref="S187">
    <cfRule type="cellIs" dxfId="4349" priority="124" operator="equal">
      <formula>0</formula>
    </cfRule>
  </conditionalFormatting>
  <conditionalFormatting sqref="N187:O187">
    <cfRule type="cellIs" dxfId="4348" priority="123" operator="equal">
      <formula>0</formula>
    </cfRule>
  </conditionalFormatting>
  <conditionalFormatting sqref="C187">
    <cfRule type="cellIs" dxfId="4347" priority="122" operator="equal">
      <formula>0</formula>
    </cfRule>
  </conditionalFormatting>
  <conditionalFormatting sqref="T186:U186 E186:R186">
    <cfRule type="cellIs" dxfId="4346" priority="121" operator="equal">
      <formula>0</formula>
    </cfRule>
  </conditionalFormatting>
  <conditionalFormatting sqref="S181">
    <cfRule type="cellIs" dxfId="4345" priority="116" operator="equal">
      <formula>0</formula>
    </cfRule>
  </conditionalFormatting>
  <conditionalFormatting sqref="C186">
    <cfRule type="cellIs" dxfId="4344" priority="118" operator="equal">
      <formula>0</formula>
    </cfRule>
  </conditionalFormatting>
  <conditionalFormatting sqref="T181:U181 C181:R181">
    <cfRule type="cellIs" dxfId="4343" priority="117" operator="equal">
      <formula>0</formula>
    </cfRule>
  </conditionalFormatting>
  <conditionalFormatting sqref="T163:U163 C163:R163">
    <cfRule type="cellIs" dxfId="4342" priority="114" operator="equal">
      <formula>0</formula>
    </cfRule>
  </conditionalFormatting>
  <conditionalFormatting sqref="S163">
    <cfRule type="cellIs" dxfId="4341" priority="113" operator="equal">
      <formula>0</formula>
    </cfRule>
  </conditionalFormatting>
  <conditionalFormatting sqref="N163:O163">
    <cfRule type="cellIs" dxfId="4340" priority="112" operator="equal">
      <formula>0</formula>
    </cfRule>
  </conditionalFormatting>
  <conditionalFormatting sqref="S156">
    <cfRule type="cellIs" dxfId="4339" priority="110" operator="equal">
      <formula>0</formula>
    </cfRule>
  </conditionalFormatting>
  <conditionalFormatting sqref="N156:O156">
    <cfRule type="cellIs" dxfId="4338" priority="109" operator="equal">
      <formula>0</formula>
    </cfRule>
  </conditionalFormatting>
  <conditionalFormatting sqref="C157">
    <cfRule type="cellIs" dxfId="4337" priority="105" operator="equal">
      <formula>0</formula>
    </cfRule>
  </conditionalFormatting>
  <conditionalFormatting sqref="E157:R157 T157:U157">
    <cfRule type="cellIs" dxfId="4336" priority="108" operator="equal">
      <formula>0</formula>
    </cfRule>
  </conditionalFormatting>
  <conditionalFormatting sqref="S157">
    <cfRule type="cellIs" dxfId="4335" priority="107" operator="equal">
      <formula>0</formula>
    </cfRule>
  </conditionalFormatting>
  <conditionalFormatting sqref="N157:O157">
    <cfRule type="cellIs" dxfId="4334" priority="106" operator="equal">
      <formula>0</formula>
    </cfRule>
  </conditionalFormatting>
  <conditionalFormatting sqref="E158:R162 T158:U162">
    <cfRule type="cellIs" dxfId="4333" priority="104" operator="equal">
      <formula>0</formula>
    </cfRule>
  </conditionalFormatting>
  <conditionalFormatting sqref="S158:S162">
    <cfRule type="cellIs" dxfId="4332" priority="103" operator="equal">
      <formula>0</formula>
    </cfRule>
  </conditionalFormatting>
  <conditionalFormatting sqref="N158:O162">
    <cfRule type="cellIs" dxfId="4331" priority="102" operator="equal">
      <formula>0</formula>
    </cfRule>
  </conditionalFormatting>
  <conditionalFormatting sqref="C158:C162">
    <cfRule type="cellIs" dxfId="4330" priority="101" operator="equal">
      <formula>0</formula>
    </cfRule>
  </conditionalFormatting>
  <conditionalFormatting sqref="T110:U110 C110:R110">
    <cfRule type="cellIs" dxfId="4329" priority="100" operator="equal">
      <formula>0</formula>
    </cfRule>
  </conditionalFormatting>
  <conditionalFormatting sqref="S110">
    <cfRule type="cellIs" dxfId="4328" priority="99" operator="equal">
      <formula>0</formula>
    </cfRule>
  </conditionalFormatting>
  <conditionalFormatting sqref="N110:O110">
    <cfRule type="cellIs" dxfId="4327" priority="98" operator="equal">
      <formula>0</formula>
    </cfRule>
  </conditionalFormatting>
  <conditionalFormatting sqref="T119:U119 C119:R119">
    <cfRule type="cellIs" dxfId="4326" priority="97" operator="equal">
      <formula>0</formula>
    </cfRule>
  </conditionalFormatting>
  <conditionalFormatting sqref="S119">
    <cfRule type="cellIs" dxfId="4325" priority="96" operator="equal">
      <formula>0</formula>
    </cfRule>
  </conditionalFormatting>
  <conditionalFormatting sqref="N119:O119">
    <cfRule type="cellIs" dxfId="4324" priority="95" operator="equal">
      <formula>0</formula>
    </cfRule>
  </conditionalFormatting>
  <conditionalFormatting sqref="C142 T142:U142 E142:R142">
    <cfRule type="cellIs" dxfId="4323" priority="94" operator="equal">
      <formula>0</formula>
    </cfRule>
  </conditionalFormatting>
  <conditionalFormatting sqref="S142">
    <cfRule type="cellIs" dxfId="4322" priority="93" operator="equal">
      <formula>0</formula>
    </cfRule>
  </conditionalFormatting>
  <conditionalFormatting sqref="N142:O142">
    <cfRule type="cellIs" dxfId="4321" priority="92" operator="equal">
      <formula>0</formula>
    </cfRule>
  </conditionalFormatting>
  <conditionalFormatting sqref="G108:Q109">
    <cfRule type="cellIs" dxfId="4320" priority="91" operator="equal">
      <formula>0</formula>
    </cfRule>
  </conditionalFormatting>
  <conditionalFormatting sqref="G117:Q118">
    <cfRule type="cellIs" dxfId="4319" priority="90" operator="equal">
      <formula>0</formula>
    </cfRule>
  </conditionalFormatting>
  <conditionalFormatting sqref="G117:Q118">
    <cfRule type="cellIs" dxfId="4318" priority="89" operator="equal">
      <formula>0</formula>
    </cfRule>
  </conditionalFormatting>
  <conditionalFormatting sqref="N117:O118">
    <cfRule type="cellIs" dxfId="4317" priority="88" operator="equal">
      <formula>0</formula>
    </cfRule>
  </conditionalFormatting>
  <conditionalFormatting sqref="G120:Q120">
    <cfRule type="cellIs" dxfId="4316" priority="87" operator="equal">
      <formula>0</formula>
    </cfRule>
  </conditionalFormatting>
  <conditionalFormatting sqref="N120:O120">
    <cfRule type="cellIs" dxfId="4315" priority="86" operator="equal">
      <formula>0</formula>
    </cfRule>
  </conditionalFormatting>
  <conditionalFormatting sqref="G124:Q125">
    <cfRule type="cellIs" dxfId="4314" priority="85" operator="equal">
      <formula>0</formula>
    </cfRule>
  </conditionalFormatting>
  <conditionalFormatting sqref="G124:Q125">
    <cfRule type="cellIs" dxfId="4313" priority="84" operator="equal">
      <formula>0</formula>
    </cfRule>
  </conditionalFormatting>
  <conditionalFormatting sqref="N124:O125">
    <cfRule type="cellIs" dxfId="4312" priority="83" operator="equal">
      <formula>0</formula>
    </cfRule>
  </conditionalFormatting>
  <conditionalFormatting sqref="G127:Q136">
    <cfRule type="cellIs" dxfId="4311" priority="82" operator="equal">
      <formula>0</formula>
    </cfRule>
  </conditionalFormatting>
  <conditionalFormatting sqref="G127:Q136">
    <cfRule type="cellIs" dxfId="4310" priority="81" operator="equal">
      <formula>0</formula>
    </cfRule>
  </conditionalFormatting>
  <conditionalFormatting sqref="N127:O136">
    <cfRule type="cellIs" dxfId="4309" priority="80" operator="equal">
      <formula>0</formula>
    </cfRule>
  </conditionalFormatting>
  <conditionalFormatting sqref="G138:Q141">
    <cfRule type="cellIs" dxfId="4308" priority="79" operator="equal">
      <formula>0</formula>
    </cfRule>
  </conditionalFormatting>
  <conditionalFormatting sqref="G138:Q141">
    <cfRule type="cellIs" dxfId="4307" priority="78" operator="equal">
      <formula>0</formula>
    </cfRule>
  </conditionalFormatting>
  <conditionalFormatting sqref="N138:O141">
    <cfRule type="cellIs" dxfId="4306" priority="77" operator="equal">
      <formula>0</formula>
    </cfRule>
  </conditionalFormatting>
  <conditionalFormatting sqref="G143:Q145">
    <cfRule type="cellIs" dxfId="4305" priority="76" operator="equal">
      <formula>0</formula>
    </cfRule>
  </conditionalFormatting>
  <conditionalFormatting sqref="N143:O145">
    <cfRule type="cellIs" dxfId="4304" priority="75" operator="equal">
      <formula>0</formula>
    </cfRule>
  </conditionalFormatting>
  <conditionalFormatting sqref="G150:Q151">
    <cfRule type="cellIs" dxfId="4303" priority="74" operator="equal">
      <formula>0</formula>
    </cfRule>
  </conditionalFormatting>
  <conditionalFormatting sqref="G150:Q151">
    <cfRule type="cellIs" dxfId="4302" priority="73" operator="equal">
      <formula>0</formula>
    </cfRule>
  </conditionalFormatting>
  <conditionalFormatting sqref="N150:O151">
    <cfRule type="cellIs" dxfId="4301" priority="72" operator="equal">
      <formula>0</formula>
    </cfRule>
  </conditionalFormatting>
  <conditionalFormatting sqref="G153:Q154">
    <cfRule type="cellIs" dxfId="4300" priority="71" operator="equal">
      <formula>0</formula>
    </cfRule>
  </conditionalFormatting>
  <conditionalFormatting sqref="N153:O154">
    <cfRule type="cellIs" dxfId="4299" priority="70" operator="equal">
      <formula>0</formula>
    </cfRule>
  </conditionalFormatting>
  <conditionalFormatting sqref="C190:U190">
    <cfRule type="cellIs" dxfId="4298" priority="69" operator="equal">
      <formula>0</formula>
    </cfRule>
  </conditionalFormatting>
  <conditionalFormatting sqref="S191">
    <cfRule type="cellIs" dxfId="4297" priority="67" operator="equal">
      <formula>0</formula>
    </cfRule>
  </conditionalFormatting>
  <conditionalFormatting sqref="T191:U191 C191:R191">
    <cfRule type="cellIs" dxfId="4296" priority="68" operator="equal">
      <formula>0</formula>
    </cfRule>
  </conditionalFormatting>
  <conditionalFormatting sqref="N191:O191">
    <cfRule type="cellIs" dxfId="4295" priority="66" operator="equal">
      <formula>0</formula>
    </cfRule>
  </conditionalFormatting>
  <conditionalFormatting sqref="T190:U190 C190:R190">
    <cfRule type="cellIs" dxfId="4294" priority="65" operator="equal">
      <formula>0</formula>
    </cfRule>
  </conditionalFormatting>
  <conditionalFormatting sqref="S190">
    <cfRule type="cellIs" dxfId="4293" priority="64" operator="equal">
      <formula>0</formula>
    </cfRule>
  </conditionalFormatting>
  <conditionalFormatting sqref="N190:O190">
    <cfRule type="cellIs" dxfId="4292" priority="63" operator="equal">
      <formula>0</formula>
    </cfRule>
  </conditionalFormatting>
  <conditionalFormatting sqref="C166:C168 C178 E178:U178 E166:U168">
    <cfRule type="cellIs" dxfId="4291" priority="62" operator="equal">
      <formula>0</formula>
    </cfRule>
  </conditionalFormatting>
  <conditionalFormatting sqref="E180:R180 T180:U180">
    <cfRule type="cellIs" dxfId="4290" priority="61" operator="equal">
      <formula>0</formula>
    </cfRule>
  </conditionalFormatting>
  <conditionalFormatting sqref="S179">
    <cfRule type="cellIs" dxfId="4289" priority="56" operator="equal">
      <formula>0</formula>
    </cfRule>
  </conditionalFormatting>
  <conditionalFormatting sqref="S180">
    <cfRule type="cellIs" dxfId="4288" priority="60" operator="equal">
      <formula>0</formula>
    </cfRule>
  </conditionalFormatting>
  <conditionalFormatting sqref="N180:O180">
    <cfRule type="cellIs" dxfId="4287" priority="59" operator="equal">
      <formula>0</formula>
    </cfRule>
  </conditionalFormatting>
  <conditionalFormatting sqref="C180">
    <cfRule type="cellIs" dxfId="4286" priority="58" operator="equal">
      <formula>0</formula>
    </cfRule>
  </conditionalFormatting>
  <conditionalFormatting sqref="T179:U179 E179:R179">
    <cfRule type="cellIs" dxfId="4285" priority="57" operator="equal">
      <formula>0</formula>
    </cfRule>
  </conditionalFormatting>
  <conditionalFormatting sqref="N179:O179">
    <cfRule type="cellIs" dxfId="4284" priority="55" operator="equal">
      <formula>0</formula>
    </cfRule>
  </conditionalFormatting>
  <conditionalFormatting sqref="C179">
    <cfRule type="cellIs" dxfId="4283" priority="54" operator="equal">
      <formula>0</formula>
    </cfRule>
  </conditionalFormatting>
  <conditionalFormatting sqref="T165:U165 C165:R165">
    <cfRule type="cellIs" dxfId="4282" priority="53" operator="equal">
      <formula>0</formula>
    </cfRule>
  </conditionalFormatting>
  <conditionalFormatting sqref="S165">
    <cfRule type="cellIs" dxfId="4281" priority="52" operator="equal">
      <formula>0</formula>
    </cfRule>
  </conditionalFormatting>
  <conditionalFormatting sqref="N165:O165">
    <cfRule type="cellIs" dxfId="4280" priority="51" operator="equal">
      <formula>0</formula>
    </cfRule>
  </conditionalFormatting>
  <conditionalFormatting sqref="C198:U198 C197 E197:U197">
    <cfRule type="cellIs" dxfId="4279" priority="50" operator="equal">
      <formula>0</formula>
    </cfRule>
  </conditionalFormatting>
  <conditionalFormatting sqref="N196:O196">
    <cfRule type="cellIs" dxfId="4278" priority="47" operator="equal">
      <formula>0</formula>
    </cfRule>
  </conditionalFormatting>
  <conditionalFormatting sqref="C196">
    <cfRule type="cellIs" dxfId="4277" priority="46" operator="equal">
      <formula>0</formula>
    </cfRule>
  </conditionalFormatting>
  <conditionalFormatting sqref="E196:R196 T196:U196">
    <cfRule type="cellIs" dxfId="4276" priority="49" operator="equal">
      <formula>0</formula>
    </cfRule>
  </conditionalFormatting>
  <conditionalFormatting sqref="T196:U198 D198:R198 E196:R197">
    <cfRule type="cellIs" dxfId="4275" priority="45" operator="equal">
      <formula>0</formula>
    </cfRule>
  </conditionalFormatting>
  <conditionalFormatting sqref="S196">
    <cfRule type="cellIs" dxfId="4274" priority="48" operator="equal">
      <formula>0</formula>
    </cfRule>
  </conditionalFormatting>
  <conditionalFormatting sqref="S196:S198">
    <cfRule type="cellIs" dxfId="4273" priority="44" operator="equal">
      <formula>0</formula>
    </cfRule>
  </conditionalFormatting>
  <conditionalFormatting sqref="N196:O198">
    <cfRule type="cellIs" dxfId="4272" priority="43" operator="equal">
      <formula>0</formula>
    </cfRule>
  </conditionalFormatting>
  <conditionalFormatting sqref="C196:C198">
    <cfRule type="cellIs" dxfId="4271" priority="42" operator="equal">
      <formula>0</formula>
    </cfRule>
  </conditionalFormatting>
  <conditionalFormatting sqref="G195:Q195">
    <cfRule type="cellIs" dxfId="4270" priority="41" operator="equal">
      <formula>0</formula>
    </cfRule>
  </conditionalFormatting>
  <conditionalFormatting sqref="N195:O195">
    <cfRule type="cellIs" dxfId="4269" priority="40" operator="equal">
      <formula>0</formula>
    </cfRule>
  </conditionalFormatting>
  <conditionalFormatting sqref="C203 E203:U203">
    <cfRule type="cellIs" dxfId="4268" priority="39" operator="equal">
      <formula>0</formula>
    </cfRule>
  </conditionalFormatting>
  <conditionalFormatting sqref="N202:O202">
    <cfRule type="cellIs" dxfId="4267" priority="36" operator="equal">
      <formula>0</formula>
    </cfRule>
  </conditionalFormatting>
  <conditionalFormatting sqref="C202">
    <cfRule type="cellIs" dxfId="4266" priority="35" operator="equal">
      <formula>0</formula>
    </cfRule>
  </conditionalFormatting>
  <conditionalFormatting sqref="E202:R202 T202:U202">
    <cfRule type="cellIs" dxfId="4265" priority="38" operator="equal">
      <formula>0</formula>
    </cfRule>
  </conditionalFormatting>
  <conditionalFormatting sqref="T202:U203 E202:R203">
    <cfRule type="cellIs" dxfId="4264" priority="34" operator="equal">
      <formula>0</formula>
    </cfRule>
  </conditionalFormatting>
  <conditionalFormatting sqref="S202">
    <cfRule type="cellIs" dxfId="4263" priority="37" operator="equal">
      <formula>0</formula>
    </cfRule>
  </conditionalFormatting>
  <conditionalFormatting sqref="S202:S203">
    <cfRule type="cellIs" dxfId="4262" priority="33" operator="equal">
      <formula>0</formula>
    </cfRule>
  </conditionalFormatting>
  <conditionalFormatting sqref="N202:O203">
    <cfRule type="cellIs" dxfId="4261" priority="32" operator="equal">
      <formula>0</formula>
    </cfRule>
  </conditionalFormatting>
  <conditionalFormatting sqref="C202:C203">
    <cfRule type="cellIs" dxfId="4260" priority="31" operator="equal">
      <formula>0</formula>
    </cfRule>
  </conditionalFormatting>
  <conditionalFormatting sqref="S201">
    <cfRule type="cellIs" dxfId="4259" priority="29" operator="equal">
      <formula>0</formula>
    </cfRule>
  </conditionalFormatting>
  <conditionalFormatting sqref="T201:U201 C201:R201">
    <cfRule type="cellIs" dxfId="4258" priority="30" operator="equal">
      <formula>0</formula>
    </cfRule>
  </conditionalFormatting>
  <conditionalFormatting sqref="N201:O201">
    <cfRule type="cellIs" dxfId="4257" priority="28" operator="equal">
      <formula>0</formula>
    </cfRule>
  </conditionalFormatting>
  <conditionalFormatting sqref="S53:U53">
    <cfRule type="cellIs" dxfId="4256" priority="27" operator="equal">
      <formula>0</formula>
    </cfRule>
  </conditionalFormatting>
  <conditionalFormatting sqref="E53:F53 C53 R53">
    <cfRule type="cellIs" dxfId="4255" priority="26" operator="equal">
      <formula>0</formula>
    </cfRule>
  </conditionalFormatting>
  <conditionalFormatting sqref="G53:Q53">
    <cfRule type="cellIs" dxfId="4254" priority="25" operator="equal">
      <formula>0</formula>
    </cfRule>
  </conditionalFormatting>
  <conditionalFormatting sqref="N53:O53">
    <cfRule type="cellIs" dxfId="4253" priority="24" operator="equal">
      <formula>0</formula>
    </cfRule>
  </conditionalFormatting>
  <conditionalFormatting sqref="D53">
    <cfRule type="cellIs" dxfId="4252" priority="23" operator="equal">
      <formula>0</formula>
    </cfRule>
  </conditionalFormatting>
  <conditionalFormatting sqref="S51:U51">
    <cfRule type="cellIs" dxfId="4251" priority="22" operator="equal">
      <formula>0</formula>
    </cfRule>
  </conditionalFormatting>
  <conditionalFormatting sqref="R51 C51 F51">
    <cfRule type="cellIs" dxfId="4250" priority="21" operator="equal">
      <formula>0</formula>
    </cfRule>
  </conditionalFormatting>
  <conditionalFormatting sqref="D127:D136">
    <cfRule type="cellIs" dxfId="4249" priority="20" operator="equal">
      <formula>0</formula>
    </cfRule>
  </conditionalFormatting>
  <conditionalFormatting sqref="D143:D145">
    <cfRule type="cellIs" dxfId="4248" priority="18" operator="equal">
      <formula>0</formula>
    </cfRule>
  </conditionalFormatting>
  <conditionalFormatting sqref="D138:D141">
    <cfRule type="cellIs" dxfId="4247" priority="19" operator="equal">
      <formula>0</formula>
    </cfRule>
  </conditionalFormatting>
  <conditionalFormatting sqref="D150:D151">
    <cfRule type="cellIs" dxfId="4246" priority="17" operator="equal">
      <formula>0</formula>
    </cfRule>
  </conditionalFormatting>
  <conditionalFormatting sqref="D153:D154">
    <cfRule type="cellIs" dxfId="4245" priority="16" operator="equal">
      <formula>0</formula>
    </cfRule>
  </conditionalFormatting>
  <conditionalFormatting sqref="D157:D162">
    <cfRule type="cellIs" dxfId="4244" priority="15" operator="equal">
      <formula>0</formula>
    </cfRule>
  </conditionalFormatting>
  <conditionalFormatting sqref="D166:D180">
    <cfRule type="cellIs" dxfId="4243" priority="14" operator="equal">
      <formula>0</formula>
    </cfRule>
  </conditionalFormatting>
  <conditionalFormatting sqref="D182:D189">
    <cfRule type="cellIs" dxfId="4242" priority="13" operator="equal">
      <formula>0</formula>
    </cfRule>
  </conditionalFormatting>
  <conditionalFormatting sqref="D192:D193">
    <cfRule type="cellIs" dxfId="4241" priority="12" operator="equal">
      <formula>0</formula>
    </cfRule>
  </conditionalFormatting>
  <conditionalFormatting sqref="D196:D197">
    <cfRule type="cellIs" dxfId="4240" priority="11" operator="equal">
      <formula>0</formula>
    </cfRule>
  </conditionalFormatting>
  <conditionalFormatting sqref="D202:D203">
    <cfRule type="cellIs" dxfId="4239" priority="10" operator="equal">
      <formula>0</formula>
    </cfRule>
  </conditionalFormatting>
  <conditionalFormatting sqref="D108:D109">
    <cfRule type="cellIs" dxfId="4238" priority="9" operator="equal">
      <formula>0</formula>
    </cfRule>
  </conditionalFormatting>
  <conditionalFormatting sqref="D111:D112">
    <cfRule type="cellIs" dxfId="4237" priority="8" operator="equal">
      <formula>0</formula>
    </cfRule>
  </conditionalFormatting>
  <conditionalFormatting sqref="D142">
    <cfRule type="cellIs" dxfId="4236" priority="7" operator="equal">
      <formula>0</formula>
    </cfRule>
  </conditionalFormatting>
  <conditionalFormatting sqref="D124:D125">
    <cfRule type="cellIs" dxfId="4235" priority="6" operator="equal">
      <formula>0</formula>
    </cfRule>
  </conditionalFormatting>
  <conditionalFormatting sqref="D152">
    <cfRule type="cellIs" dxfId="4234" priority="5" operator="equal">
      <formula>0</formula>
    </cfRule>
  </conditionalFormatting>
  <conditionalFormatting sqref="D199">
    <cfRule type="cellIs" dxfId="4233" priority="4" operator="equal">
      <formula>0</formula>
    </cfRule>
  </conditionalFormatting>
  <conditionalFormatting sqref="C98:U98">
    <cfRule type="cellIs" dxfId="4232" priority="3" operator="equal">
      <formula>0</formula>
    </cfRule>
  </conditionalFormatting>
  <conditionalFormatting sqref="E50:E51">
    <cfRule type="cellIs" dxfId="4231" priority="2" operator="equal">
      <formula>0</formula>
    </cfRule>
  </conditionalFormatting>
  <conditionalFormatting sqref="D50:D51">
    <cfRule type="cellIs" dxfId="423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25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111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26</v>
      </c>
      <c r="E7" s="27">
        <v>0.23423423423423423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93</v>
      </c>
      <c r="E8" s="27">
        <v>0.83783783783783783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12</v>
      </c>
      <c r="E9" s="27">
        <v>0.10810810810810811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6</v>
      </c>
      <c r="E10" s="27">
        <v>5.4054054054054057E-2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60</v>
      </c>
      <c r="E16" s="27">
        <v>0.54054054054054057</v>
      </c>
      <c r="F16" s="28"/>
      <c r="G16" s="38">
        <v>5.566592</v>
      </c>
      <c r="H16" s="38">
        <v>5.2288379999999997</v>
      </c>
      <c r="I16" s="38">
        <v>4.7985090000000001</v>
      </c>
      <c r="J16" s="38">
        <v>5.9046459999999996</v>
      </c>
      <c r="K16" s="38">
        <v>5.7770429999999999</v>
      </c>
      <c r="L16" s="38">
        <v>5.8436149999999998</v>
      </c>
      <c r="M16" s="38">
        <v>5.7616630000000004</v>
      </c>
      <c r="N16" s="38">
        <v>6.2705830000000002</v>
      </c>
      <c r="O16" s="38">
        <v>7.0678429999999999</v>
      </c>
      <c r="P16" s="38">
        <v>7.5528320000000004</v>
      </c>
      <c r="Q16" s="38">
        <v>9.8732679999999995</v>
      </c>
      <c r="R16" s="28"/>
      <c r="S16" s="39">
        <v>69.645432</v>
      </c>
      <c r="T16" s="40">
        <v>0.77366474855710621</v>
      </c>
      <c r="U16" s="40">
        <v>7.4258854021684861E-2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7</v>
      </c>
      <c r="E17" s="27">
        <v>6.3063063063063057E-2</v>
      </c>
      <c r="F17" s="28"/>
      <c r="G17" s="38">
        <v>2.3067169999999999</v>
      </c>
      <c r="H17" s="38">
        <v>3.0579869999999998</v>
      </c>
      <c r="I17" s="38">
        <v>2.9753470000000002</v>
      </c>
      <c r="J17" s="38">
        <v>2.5652020000000002</v>
      </c>
      <c r="K17" s="38">
        <v>1.645497</v>
      </c>
      <c r="L17" s="38">
        <v>1.4649589999999999</v>
      </c>
      <c r="M17" s="38">
        <v>2.4788939999999999</v>
      </c>
      <c r="N17" s="38">
        <v>3.1316700000000002</v>
      </c>
      <c r="O17" s="38">
        <v>3.7940930000000002</v>
      </c>
      <c r="P17" s="38">
        <v>3.862749</v>
      </c>
      <c r="Q17" s="38">
        <v>4.2521579999999997</v>
      </c>
      <c r="R17" s="28"/>
      <c r="S17" s="39">
        <v>31.535272999999997</v>
      </c>
      <c r="T17" s="40">
        <v>0.84338087420346741</v>
      </c>
      <c r="U17" s="40">
        <v>7.9448394313657023E-2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3</v>
      </c>
      <c r="E18" s="27">
        <v>2.7027027027027029E-2</v>
      </c>
      <c r="F18" s="28"/>
      <c r="G18" s="38">
        <v>1.1708E-2</v>
      </c>
      <c r="H18" s="38">
        <v>1.119E-2</v>
      </c>
      <c r="I18" s="38">
        <v>0.12998799999999999</v>
      </c>
      <c r="J18" s="38">
        <v>0.191441</v>
      </c>
      <c r="K18" s="38">
        <v>0.207256</v>
      </c>
      <c r="L18" s="38">
        <v>0.27043</v>
      </c>
      <c r="M18" s="38">
        <v>0.329899</v>
      </c>
      <c r="N18" s="38">
        <v>0.38690799999999997</v>
      </c>
      <c r="O18" s="38">
        <v>0.44312400000000002</v>
      </c>
      <c r="P18" s="38">
        <v>0.76753099999999996</v>
      </c>
      <c r="Q18" s="38">
        <v>0.74383200000000005</v>
      </c>
      <c r="R18" s="28"/>
      <c r="S18" s="39">
        <v>3.4933069999999997</v>
      </c>
      <c r="T18" s="40">
        <v>62.531943969935092</v>
      </c>
      <c r="U18" s="40">
        <v>0.68025044087880082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21</v>
      </c>
      <c r="E19" s="27">
        <v>0.1891891891891892</v>
      </c>
      <c r="F19" s="28"/>
      <c r="G19" s="38">
        <v>2.2172710000000002</v>
      </c>
      <c r="H19" s="38">
        <v>3.3031959999999998</v>
      </c>
      <c r="I19" s="38">
        <v>3.3606389999999999</v>
      </c>
      <c r="J19" s="38">
        <v>4.2878280000000002</v>
      </c>
      <c r="K19" s="38">
        <v>5.5220960000000003</v>
      </c>
      <c r="L19" s="38">
        <v>5.9748939999999999</v>
      </c>
      <c r="M19" s="38">
        <v>6.6217180000000004</v>
      </c>
      <c r="N19" s="38">
        <v>7.1994499999999997</v>
      </c>
      <c r="O19" s="38">
        <v>7.4031890000000002</v>
      </c>
      <c r="P19" s="38">
        <v>8.1355170000000001</v>
      </c>
      <c r="Q19" s="38">
        <v>8.4085000000000001</v>
      </c>
      <c r="R19" s="28"/>
      <c r="S19" s="39">
        <v>62.434297999999998</v>
      </c>
      <c r="T19" s="40">
        <v>2.7922743769255085</v>
      </c>
      <c r="U19" s="40">
        <v>0.18130616090615681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0.17117117117117117</v>
      </c>
      <c r="F20" s="28"/>
      <c r="G20" s="38">
        <v>1.2023680000000001</v>
      </c>
      <c r="H20" s="38">
        <v>1.3877630000000001</v>
      </c>
      <c r="I20" s="38">
        <v>1.285059</v>
      </c>
      <c r="J20" s="38">
        <v>1.4376880000000001</v>
      </c>
      <c r="K20" s="38">
        <v>1.422121</v>
      </c>
      <c r="L20" s="38">
        <v>1.4557469999999999</v>
      </c>
      <c r="M20" s="38">
        <v>1.4192149999999999</v>
      </c>
      <c r="N20" s="38">
        <v>1.378692</v>
      </c>
      <c r="O20" s="38">
        <v>1.2538689999999999</v>
      </c>
      <c r="P20" s="38">
        <v>1.2465200000000001</v>
      </c>
      <c r="Q20" s="38">
        <v>1.2738149999999999</v>
      </c>
      <c r="R20" s="28"/>
      <c r="S20" s="39">
        <v>14.762857</v>
      </c>
      <c r="T20" s="40">
        <v>5.9421907435992738E-2</v>
      </c>
      <c r="U20" s="40">
        <v>7.2415175173019541E-3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1</v>
      </c>
      <c r="E21" s="27">
        <v>9.0090090090090089E-3</v>
      </c>
      <c r="F21" s="28"/>
      <c r="G21" s="38">
        <v>0.60419500000000004</v>
      </c>
      <c r="H21" s="38">
        <v>0.57758399999999999</v>
      </c>
      <c r="I21" s="38">
        <v>0.53789500000000001</v>
      </c>
      <c r="J21" s="38">
        <v>0.48505500000000001</v>
      </c>
      <c r="K21" s="38">
        <v>0.41026600000000002</v>
      </c>
      <c r="L21" s="38">
        <v>0.38164399999999998</v>
      </c>
      <c r="M21" s="38">
        <v>0.36406100000000002</v>
      </c>
      <c r="N21" s="38">
        <v>0.32317099999999999</v>
      </c>
      <c r="O21" s="38">
        <v>0.312031</v>
      </c>
      <c r="P21" s="38">
        <v>0.28041300000000002</v>
      </c>
      <c r="Q21" s="38">
        <v>0.27393000000000001</v>
      </c>
      <c r="R21" s="28"/>
      <c r="S21" s="39">
        <v>4.5502450000000003</v>
      </c>
      <c r="T21" s="40">
        <v>-0.54661988265377903</v>
      </c>
      <c r="U21" s="40">
        <v>-9.4146829263043075E-2</v>
      </c>
    </row>
    <row r="22" spans="1:22" s="18" customFormat="1" x14ac:dyDescent="0.3">
      <c r="A22" s="106"/>
      <c r="B22" s="16"/>
      <c r="C22" s="26" t="s">
        <v>373</v>
      </c>
      <c r="D22" s="142">
        <v>111</v>
      </c>
      <c r="E22" s="41">
        <v>1</v>
      </c>
      <c r="F22" s="42"/>
      <c r="G22" s="43">
        <v>11.908851</v>
      </c>
      <c r="H22" s="43">
        <v>13.566557999999999</v>
      </c>
      <c r="I22" s="43">
        <v>13.087437000000001</v>
      </c>
      <c r="J22" s="43">
        <v>14.871859999999998</v>
      </c>
      <c r="K22" s="43">
        <v>14.984279000000001</v>
      </c>
      <c r="L22" s="43">
        <v>15.391289</v>
      </c>
      <c r="M22" s="43">
        <v>16.975450000000002</v>
      </c>
      <c r="N22" s="43">
        <v>18.690473999999998</v>
      </c>
      <c r="O22" s="43">
        <v>20.274148999999998</v>
      </c>
      <c r="P22" s="43">
        <v>21.845562000000001</v>
      </c>
      <c r="Q22" s="43">
        <v>24.825502999999998</v>
      </c>
      <c r="R22" s="42"/>
      <c r="S22" s="44">
        <v>186.42141199999998</v>
      </c>
      <c r="T22" s="45">
        <v>1.0846262162487377</v>
      </c>
      <c r="U22" s="45">
        <v>9.6171545395800528E-2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61</v>
      </c>
      <c r="E50" s="27">
        <v>0.5495495495495496</v>
      </c>
      <c r="F50" s="28"/>
      <c r="G50" s="38">
        <v>7.8672050000000002</v>
      </c>
      <c r="H50" s="38">
        <v>8.1845169999999996</v>
      </c>
      <c r="I50" s="38">
        <v>7.807385</v>
      </c>
      <c r="J50" s="38">
        <v>8.2823060000000002</v>
      </c>
      <c r="K50" s="38">
        <v>7.1250169999999997</v>
      </c>
      <c r="L50" s="38">
        <v>6.6650489999999998</v>
      </c>
      <c r="M50" s="38">
        <v>7.1740830000000004</v>
      </c>
      <c r="N50" s="38">
        <v>8.2790970000000002</v>
      </c>
      <c r="O50" s="38">
        <v>9.995908</v>
      </c>
      <c r="P50" s="38">
        <v>10.400562000000001</v>
      </c>
      <c r="Q50" s="38">
        <v>12.67807</v>
      </c>
      <c r="R50" s="28"/>
      <c r="S50" s="39">
        <v>94.459198999999998</v>
      </c>
      <c r="T50" s="40">
        <v>0.61150878869941727</v>
      </c>
      <c r="U50" s="40">
        <v>6.1461104527370525E-2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15</v>
      </c>
      <c r="E52" s="27">
        <v>0.13513513513513514</v>
      </c>
      <c r="F52" s="28"/>
      <c r="G52" s="38">
        <v>0.822079</v>
      </c>
      <c r="H52" s="38">
        <v>1.0495859999999999</v>
      </c>
      <c r="I52" s="38">
        <v>1.046057</v>
      </c>
      <c r="J52" s="38">
        <v>1.144614</v>
      </c>
      <c r="K52" s="38">
        <v>1.126026</v>
      </c>
      <c r="L52" s="38">
        <v>1.4769749999999999</v>
      </c>
      <c r="M52" s="38">
        <v>1.7303409999999999</v>
      </c>
      <c r="N52" s="38">
        <v>1.7058610000000001</v>
      </c>
      <c r="O52" s="38">
        <v>1.7676320000000001</v>
      </c>
      <c r="P52" s="38">
        <v>2.1266780000000001</v>
      </c>
      <c r="Q52" s="38">
        <v>2.8579599999999998</v>
      </c>
      <c r="R52" s="28"/>
      <c r="S52" s="39">
        <v>16.853808999999998</v>
      </c>
      <c r="T52" s="40">
        <v>2.476502866512829</v>
      </c>
      <c r="U52" s="40">
        <v>0.16853795716589959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16</v>
      </c>
      <c r="E53" s="27">
        <v>0.14414414414414414</v>
      </c>
      <c r="F53" s="28"/>
      <c r="G53" s="38">
        <v>2.0171990000000002</v>
      </c>
      <c r="H53" s="38">
        <v>2.9446919999999999</v>
      </c>
      <c r="I53" s="38">
        <v>2.9489359999999998</v>
      </c>
      <c r="J53" s="38">
        <v>4.0072520000000003</v>
      </c>
      <c r="K53" s="38">
        <v>5.311115</v>
      </c>
      <c r="L53" s="38">
        <v>5.7935179999999997</v>
      </c>
      <c r="M53" s="38">
        <v>6.6518110000000004</v>
      </c>
      <c r="N53" s="38">
        <v>7.3268240000000002</v>
      </c>
      <c r="O53" s="38">
        <v>7.2567399999999997</v>
      </c>
      <c r="P53" s="38">
        <v>8.0718019999999999</v>
      </c>
      <c r="Q53" s="38">
        <v>8.0156580000000002</v>
      </c>
      <c r="R53" s="28"/>
      <c r="S53" s="39">
        <v>60.345547000000003</v>
      </c>
      <c r="T53" s="40">
        <v>2.9736575320531089</v>
      </c>
      <c r="U53" s="40">
        <v>0.18822532493523259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0.17117117117117117</v>
      </c>
      <c r="F54" s="28"/>
      <c r="G54" s="38">
        <v>1.2023680000000001</v>
      </c>
      <c r="H54" s="38">
        <v>1.3877630000000001</v>
      </c>
      <c r="I54" s="38">
        <v>1.285059</v>
      </c>
      <c r="J54" s="38">
        <v>1.4376880000000001</v>
      </c>
      <c r="K54" s="38">
        <v>1.422121</v>
      </c>
      <c r="L54" s="38">
        <v>1.4557469999999999</v>
      </c>
      <c r="M54" s="38">
        <v>1.4192149999999999</v>
      </c>
      <c r="N54" s="38">
        <v>1.378692</v>
      </c>
      <c r="O54" s="38">
        <v>1.2538689999999999</v>
      </c>
      <c r="P54" s="38">
        <v>1.2465200000000001</v>
      </c>
      <c r="Q54" s="38">
        <v>1.2738149999999999</v>
      </c>
      <c r="R54" s="28"/>
      <c r="S54" s="39">
        <v>14.762857</v>
      </c>
      <c r="T54" s="40">
        <v>5.9421907435992738E-2</v>
      </c>
      <c r="U54" s="40">
        <v>7.2415175173019541E-3</v>
      </c>
    </row>
    <row r="55" spans="1:21" s="18" customFormat="1" x14ac:dyDescent="0.3">
      <c r="A55" s="106"/>
      <c r="B55" s="16"/>
      <c r="C55" s="26" t="s">
        <v>373</v>
      </c>
      <c r="D55" s="142">
        <v>111</v>
      </c>
      <c r="E55" s="41">
        <v>1</v>
      </c>
      <c r="F55" s="42"/>
      <c r="G55" s="43">
        <v>11.908851</v>
      </c>
      <c r="H55" s="43">
        <v>13.566557999999999</v>
      </c>
      <c r="I55" s="43">
        <v>13.087437</v>
      </c>
      <c r="J55" s="43">
        <v>14.87186</v>
      </c>
      <c r="K55" s="43">
        <v>14.984279000000001</v>
      </c>
      <c r="L55" s="43">
        <v>15.391288999999999</v>
      </c>
      <c r="M55" s="43">
        <v>16.975450000000002</v>
      </c>
      <c r="N55" s="43">
        <v>18.690474000000002</v>
      </c>
      <c r="O55" s="43">
        <v>20.274149000000001</v>
      </c>
      <c r="P55" s="43">
        <v>21.845562000000001</v>
      </c>
      <c r="Q55" s="43">
        <v>24.825502999999998</v>
      </c>
      <c r="R55" s="42"/>
      <c r="S55" s="44">
        <v>186.42141199999998</v>
      </c>
      <c r="T55" s="45">
        <v>1.0846262162487377</v>
      </c>
      <c r="U55" s="45">
        <v>9.6171545395800528E-2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10</v>
      </c>
      <c r="E83" s="27">
        <v>9.0090090090090086E-2</v>
      </c>
      <c r="F83" s="28"/>
      <c r="G83" s="67">
        <v>2.5104500000000001</v>
      </c>
      <c r="H83" s="67">
        <v>3.306006</v>
      </c>
      <c r="I83" s="67">
        <v>3.2824499999999999</v>
      </c>
      <c r="J83" s="67">
        <v>2.9345349999999999</v>
      </c>
      <c r="K83" s="67">
        <v>1.95289</v>
      </c>
      <c r="L83" s="67">
        <v>1.7585</v>
      </c>
      <c r="M83" s="67">
        <v>2.7750650000000001</v>
      </c>
      <c r="N83" s="67">
        <v>3.4252479999999998</v>
      </c>
      <c r="O83" s="67">
        <v>4.1061490000000003</v>
      </c>
      <c r="P83" s="67">
        <v>4.184723</v>
      </c>
      <c r="Q83" s="67">
        <v>4.6251540000000002</v>
      </c>
      <c r="R83" s="28"/>
      <c r="S83" s="39">
        <v>34.861170000000001</v>
      </c>
      <c r="T83" s="40">
        <v>0.84236053297217639</v>
      </c>
      <c r="U83" s="40">
        <v>7.9373689695393379E-2</v>
      </c>
    </row>
    <row r="84" spans="1:21" s="18" customFormat="1" x14ac:dyDescent="0.3">
      <c r="A84" s="106"/>
      <c r="B84" s="16"/>
      <c r="C84" s="29" t="s">
        <v>257</v>
      </c>
      <c r="D84" s="30">
        <v>52</v>
      </c>
      <c r="E84" s="27">
        <v>0.46846846846846846</v>
      </c>
      <c r="F84" s="28"/>
      <c r="G84" s="38">
        <v>6.7765149999999998</v>
      </c>
      <c r="H84" s="38">
        <v>6.973071</v>
      </c>
      <c r="I84" s="38">
        <v>6.5240910000000003</v>
      </c>
      <c r="J84" s="38">
        <v>7.8582970000000003</v>
      </c>
      <c r="K84" s="38">
        <v>7.563877999999999</v>
      </c>
      <c r="L84" s="38">
        <v>7.4161659999999996</v>
      </c>
      <c r="M84" s="38">
        <v>7.4210449999999994</v>
      </c>
      <c r="N84" s="38">
        <v>7.9489990000000006</v>
      </c>
      <c r="O84" s="38">
        <v>8.1513540000000013</v>
      </c>
      <c r="P84" s="38">
        <v>8.6523259999999986</v>
      </c>
      <c r="Q84" s="38">
        <v>10.914937999999999</v>
      </c>
      <c r="R84" s="28"/>
      <c r="S84" s="39">
        <v>86.200680000000006</v>
      </c>
      <c r="T84" s="40">
        <v>0.61070078056346055</v>
      </c>
      <c r="U84" s="40">
        <v>6.1394563049799622E-2</v>
      </c>
    </row>
    <row r="85" spans="1:21" s="55" customFormat="1" x14ac:dyDescent="0.3">
      <c r="A85" s="108"/>
      <c r="B85" s="16"/>
      <c r="C85" s="51" t="s">
        <v>173</v>
      </c>
      <c r="D85" s="52">
        <v>4</v>
      </c>
      <c r="E85" s="27">
        <v>3.6036036036036036E-2</v>
      </c>
      <c r="F85" s="28"/>
      <c r="G85" s="67">
        <v>0.67903000000000002</v>
      </c>
      <c r="H85" s="67">
        <v>0.63190099999999993</v>
      </c>
      <c r="I85" s="67">
        <v>0.61648400000000003</v>
      </c>
      <c r="J85" s="67">
        <v>0.57591800000000004</v>
      </c>
      <c r="K85" s="67">
        <v>0.515567</v>
      </c>
      <c r="L85" s="67">
        <v>0.52905599999999997</v>
      </c>
      <c r="M85" s="67">
        <v>0.60033700000000001</v>
      </c>
      <c r="N85" s="67">
        <v>0.59821299999999999</v>
      </c>
      <c r="O85" s="67">
        <v>0.57753399999999999</v>
      </c>
      <c r="P85" s="67">
        <v>0.53664500000000004</v>
      </c>
      <c r="Q85" s="67">
        <v>0.56641699999999995</v>
      </c>
      <c r="R85" s="28"/>
      <c r="S85" s="53">
        <v>6.4271019999999996</v>
      </c>
      <c r="T85" s="54">
        <v>-0.16584392442160145</v>
      </c>
      <c r="U85" s="54">
        <v>-2.2411881266671485E-2</v>
      </c>
    </row>
    <row r="86" spans="1:21" s="55" customFormat="1" x14ac:dyDescent="0.3">
      <c r="A86" s="108"/>
      <c r="B86" s="16"/>
      <c r="C86" s="51" t="s">
        <v>388</v>
      </c>
      <c r="D86" s="52">
        <v>10</v>
      </c>
      <c r="E86" s="27">
        <v>9.0090090090090086E-2</v>
      </c>
      <c r="F86" s="28"/>
      <c r="G86" s="67">
        <v>0.39151399999999997</v>
      </c>
      <c r="H86" s="67">
        <v>0.42106700000000002</v>
      </c>
      <c r="I86" s="67">
        <v>0.43831700000000001</v>
      </c>
      <c r="J86" s="67">
        <v>0.45480599999999999</v>
      </c>
      <c r="K86" s="67">
        <v>0.50899700000000003</v>
      </c>
      <c r="L86" s="67">
        <v>0.53576100000000004</v>
      </c>
      <c r="M86" s="67">
        <v>0.45920299999999997</v>
      </c>
      <c r="N86" s="67">
        <v>0.46574599999999999</v>
      </c>
      <c r="O86" s="67">
        <v>0.489207</v>
      </c>
      <c r="P86" s="67">
        <v>0.47719299999999998</v>
      </c>
      <c r="Q86" s="67">
        <v>0.62346500000000005</v>
      </c>
      <c r="R86" s="28"/>
      <c r="S86" s="53">
        <v>5.265276000000001</v>
      </c>
      <c r="T86" s="54">
        <v>0.59244624713292526</v>
      </c>
      <c r="U86" s="54">
        <v>5.9883418222518303E-2</v>
      </c>
    </row>
    <row r="87" spans="1:21" s="55" customFormat="1" x14ac:dyDescent="0.3">
      <c r="A87" s="108"/>
      <c r="B87" s="16"/>
      <c r="C87" s="51" t="s">
        <v>150</v>
      </c>
      <c r="D87" s="52">
        <v>33</v>
      </c>
      <c r="E87" s="27">
        <v>0.29729729729729731</v>
      </c>
      <c r="F87" s="28"/>
      <c r="G87" s="67">
        <v>3.9977669999999996</v>
      </c>
      <c r="H87" s="67">
        <v>3.8329669999999996</v>
      </c>
      <c r="I87" s="67">
        <v>3.7066180000000002</v>
      </c>
      <c r="J87" s="67">
        <v>4.9025619999999996</v>
      </c>
      <c r="K87" s="67">
        <v>4.6755559999999994</v>
      </c>
      <c r="L87" s="67">
        <v>4.7518919999999998</v>
      </c>
      <c r="M87" s="67">
        <v>5.0022789999999997</v>
      </c>
      <c r="N87" s="67">
        <v>5.6309360000000002</v>
      </c>
      <c r="O87" s="67">
        <v>5.9193460000000009</v>
      </c>
      <c r="P87" s="67">
        <v>6.4868879999999995</v>
      </c>
      <c r="Q87" s="67">
        <v>8.4185429999999997</v>
      </c>
      <c r="R87" s="28"/>
      <c r="S87" s="53">
        <v>57.325353999999997</v>
      </c>
      <c r="T87" s="54">
        <v>1.1058113191689261</v>
      </c>
      <c r="U87" s="54">
        <v>9.7557879549988957E-2</v>
      </c>
    </row>
    <row r="88" spans="1:21" s="18" customFormat="1" x14ac:dyDescent="0.3">
      <c r="A88" s="106"/>
      <c r="B88" s="16"/>
      <c r="C88" s="29" t="s">
        <v>389</v>
      </c>
      <c r="D88" s="30">
        <v>0</v>
      </c>
      <c r="E88" s="27">
        <v>0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28"/>
      <c r="S88" s="39">
        <v>0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4</v>
      </c>
      <c r="E89" s="27">
        <v>3.6036036036036036E-2</v>
      </c>
      <c r="F89" s="28"/>
      <c r="G89" s="38">
        <v>0.72116800000000003</v>
      </c>
      <c r="H89" s="38">
        <v>0.70222099999999998</v>
      </c>
      <c r="I89" s="38">
        <v>0.78511399999999998</v>
      </c>
      <c r="J89" s="38">
        <v>0.90958499999999998</v>
      </c>
      <c r="K89" s="38">
        <v>1.007789</v>
      </c>
      <c r="L89" s="38">
        <v>1.1592009999999999</v>
      </c>
      <c r="M89" s="38">
        <v>1.155424</v>
      </c>
      <c r="N89" s="38">
        <v>1.1888909999999999</v>
      </c>
      <c r="O89" s="38">
        <v>1.18174</v>
      </c>
      <c r="P89" s="38">
        <v>1.548103</v>
      </c>
      <c r="Q89" s="38">
        <v>1.5308569999999999</v>
      </c>
      <c r="R89" s="28"/>
      <c r="S89" s="39">
        <v>11.890092999999998</v>
      </c>
      <c r="T89" s="40">
        <v>1.1227467108912208</v>
      </c>
      <c r="U89" s="40">
        <v>9.865736668588343E-2</v>
      </c>
    </row>
    <row r="90" spans="1:21" s="18" customFormat="1" x14ac:dyDescent="0.3">
      <c r="A90" s="106"/>
      <c r="B90" s="16"/>
      <c r="C90" s="29" t="s">
        <v>111</v>
      </c>
      <c r="D90" s="30">
        <v>19</v>
      </c>
      <c r="E90" s="27">
        <v>0.17117117117117117</v>
      </c>
      <c r="F90" s="28"/>
      <c r="G90" s="38">
        <v>0.77005599999999996</v>
      </c>
      <c r="H90" s="38">
        <v>0.78517199999999998</v>
      </c>
      <c r="I90" s="38">
        <v>0.71180399999999999</v>
      </c>
      <c r="J90" s="38">
        <v>0.66442400000000001</v>
      </c>
      <c r="K90" s="38">
        <v>0.70905399999999996</v>
      </c>
      <c r="L90" s="38">
        <v>0.79713299999999998</v>
      </c>
      <c r="M90" s="38">
        <v>0.92232400000000003</v>
      </c>
      <c r="N90" s="38">
        <v>1.005125</v>
      </c>
      <c r="O90" s="38">
        <v>1.622557</v>
      </c>
      <c r="P90" s="38">
        <v>2.1177999999999999</v>
      </c>
      <c r="Q90" s="38">
        <v>2.2703479999999998</v>
      </c>
      <c r="R90" s="28"/>
      <c r="S90" s="39">
        <v>12.375797</v>
      </c>
      <c r="T90" s="40">
        <v>1.948289475051165</v>
      </c>
      <c r="U90" s="40">
        <v>0.14471207831941846</v>
      </c>
    </row>
    <row r="91" spans="1:21" s="18" customFormat="1" x14ac:dyDescent="0.3">
      <c r="A91" s="106"/>
      <c r="B91" s="16"/>
      <c r="C91" s="29" t="s">
        <v>164</v>
      </c>
      <c r="D91" s="30">
        <v>10</v>
      </c>
      <c r="E91" s="27">
        <v>9.0090090090090086E-2</v>
      </c>
      <c r="F91" s="28"/>
      <c r="G91" s="38">
        <v>0.957264</v>
      </c>
      <c r="H91" s="38">
        <v>0.78747199999999995</v>
      </c>
      <c r="I91" s="38">
        <v>0.50766</v>
      </c>
      <c r="J91" s="38">
        <v>0.44458799999999998</v>
      </c>
      <c r="K91" s="38">
        <v>0.43801400000000001</v>
      </c>
      <c r="L91" s="38">
        <v>0.46862500000000001</v>
      </c>
      <c r="M91" s="38">
        <v>0.34748099999999998</v>
      </c>
      <c r="N91" s="38">
        <v>0.29937000000000002</v>
      </c>
      <c r="O91" s="38">
        <v>0.20605300000000001</v>
      </c>
      <c r="P91" s="38">
        <v>0.20869099999999999</v>
      </c>
      <c r="Q91" s="38">
        <v>0.25283800000000001</v>
      </c>
      <c r="R91" s="28"/>
      <c r="S91" s="39">
        <v>4.9180559999999991</v>
      </c>
      <c r="T91" s="40">
        <v>-0.73587432516003948</v>
      </c>
      <c r="U91" s="40">
        <v>-0.15330630168690196</v>
      </c>
    </row>
    <row r="92" spans="1:21" s="18" customFormat="1" x14ac:dyDescent="0.3">
      <c r="A92" s="106"/>
      <c r="B92" s="16"/>
      <c r="C92" s="29" t="s">
        <v>0</v>
      </c>
      <c r="D92" s="30">
        <v>14</v>
      </c>
      <c r="E92" s="27">
        <v>0.12612612612612611</v>
      </c>
      <c r="F92" s="28"/>
      <c r="G92" s="38">
        <v>0.14440599999999998</v>
      </c>
      <c r="H92" s="38">
        <v>0.98021800000000003</v>
      </c>
      <c r="I92" s="38">
        <v>1.2504279999999999</v>
      </c>
      <c r="J92" s="38">
        <v>2.0323869999999999</v>
      </c>
      <c r="K92" s="38">
        <v>3.2916479999999999</v>
      </c>
      <c r="L92" s="38">
        <v>3.7696019999999999</v>
      </c>
      <c r="M92" s="38">
        <v>4.3315130000000002</v>
      </c>
      <c r="N92" s="38">
        <v>4.8027469999999992</v>
      </c>
      <c r="O92" s="38">
        <v>4.9912199999999993</v>
      </c>
      <c r="P92" s="38">
        <v>5.1179330000000007</v>
      </c>
      <c r="Q92" s="38">
        <v>5.2150280000000002</v>
      </c>
      <c r="R92" s="28"/>
      <c r="S92" s="39">
        <v>35.927130000000005</v>
      </c>
      <c r="T92" s="40">
        <v>35.113651787321864</v>
      </c>
      <c r="U92" s="40">
        <v>0.56570134905138825</v>
      </c>
    </row>
    <row r="93" spans="1:21" s="55" customFormat="1" x14ac:dyDescent="0.3">
      <c r="A93" s="108"/>
      <c r="B93" s="16"/>
      <c r="C93" s="51" t="s">
        <v>231</v>
      </c>
      <c r="D93" s="52">
        <v>2</v>
      </c>
      <c r="E93" s="27">
        <v>1.8018018018018018E-2</v>
      </c>
      <c r="F93" s="28"/>
      <c r="G93" s="67">
        <v>6.6379999999999995E-2</v>
      </c>
      <c r="H93" s="67">
        <v>0.25039600000000001</v>
      </c>
      <c r="I93" s="67">
        <v>0.34786</v>
      </c>
      <c r="J93" s="67">
        <v>0.352688</v>
      </c>
      <c r="K93" s="67">
        <v>0.33508300000000002</v>
      </c>
      <c r="L93" s="67">
        <v>0.326598</v>
      </c>
      <c r="M93" s="67">
        <v>0.28157599999999999</v>
      </c>
      <c r="N93" s="67">
        <v>0.31043199999999999</v>
      </c>
      <c r="O93" s="67">
        <v>0.345833</v>
      </c>
      <c r="P93" s="67">
        <v>0.33666099999999999</v>
      </c>
      <c r="Q93" s="67">
        <v>0.39200000000000002</v>
      </c>
      <c r="R93" s="28"/>
      <c r="S93" s="53">
        <v>3.3455069999999996</v>
      </c>
      <c r="T93" s="54">
        <v>4.9053931907200967</v>
      </c>
      <c r="U93" s="54">
        <v>0.24855046969694627</v>
      </c>
    </row>
    <row r="94" spans="1:21" s="55" customFormat="1" x14ac:dyDescent="0.3">
      <c r="A94" s="108"/>
      <c r="B94" s="16"/>
      <c r="C94" s="51" t="s">
        <v>390</v>
      </c>
      <c r="D94" s="52">
        <v>1</v>
      </c>
      <c r="E94" s="27">
        <v>9.0090090090090089E-3</v>
      </c>
      <c r="F94" s="28"/>
      <c r="G94" s="67">
        <v>1.884E-3</v>
      </c>
      <c r="H94" s="67">
        <v>2.016E-3</v>
      </c>
      <c r="I94" s="67">
        <v>1.1689999999999999E-3</v>
      </c>
      <c r="J94" s="67">
        <v>1.1000000000000001E-3</v>
      </c>
      <c r="K94" s="67">
        <v>1.6429999999999999E-3</v>
      </c>
      <c r="L94" s="67">
        <v>1.315E-3</v>
      </c>
      <c r="M94" s="67">
        <v>1.5430000000000001E-3</v>
      </c>
      <c r="N94" s="67">
        <v>2.7880000000000001E-3</v>
      </c>
      <c r="O94" s="67">
        <v>1.9840000000000001E-3</v>
      </c>
      <c r="P94" s="67">
        <v>1.916E-3</v>
      </c>
      <c r="Q94" s="67">
        <v>1.8090000000000001E-3</v>
      </c>
      <c r="R94" s="28"/>
      <c r="S94" s="53">
        <v>1.9167E-2</v>
      </c>
      <c r="T94" s="54">
        <v>-3.9808917197452165E-2</v>
      </c>
      <c r="U94" s="54">
        <v>-5.0650006238631695E-3</v>
      </c>
    </row>
    <row r="95" spans="1:21" s="55" customFormat="1" x14ac:dyDescent="0.3">
      <c r="A95" s="108"/>
      <c r="B95" s="50"/>
      <c r="C95" s="51" t="s">
        <v>371</v>
      </c>
      <c r="D95" s="52">
        <v>3</v>
      </c>
      <c r="E95" s="27">
        <v>2.7027027027027029E-2</v>
      </c>
      <c r="F95" s="28"/>
      <c r="G95" s="67">
        <v>5.7868000000000003E-2</v>
      </c>
      <c r="H95" s="67">
        <v>0.126806</v>
      </c>
      <c r="I95" s="67">
        <v>0.31969399999999998</v>
      </c>
      <c r="J95" s="67">
        <v>1.0234730000000001</v>
      </c>
      <c r="K95" s="67">
        <v>2.0511279999999998</v>
      </c>
      <c r="L95" s="67">
        <v>2.3169230000000001</v>
      </c>
      <c r="M95" s="67">
        <v>2.6127310000000001</v>
      </c>
      <c r="N95" s="67">
        <v>2.775798</v>
      </c>
      <c r="O95" s="67">
        <v>2.8342559999999999</v>
      </c>
      <c r="P95" s="67">
        <v>2.8911410000000002</v>
      </c>
      <c r="Q95" s="67">
        <v>2.747163</v>
      </c>
      <c r="R95" s="28"/>
      <c r="S95" s="53">
        <v>19.756981</v>
      </c>
      <c r="T95" s="54">
        <v>46.472921130849521</v>
      </c>
      <c r="U95" s="54">
        <v>0.6201519374216764</v>
      </c>
    </row>
    <row r="96" spans="1:21" s="55" customFormat="1" x14ac:dyDescent="0.3">
      <c r="A96" s="108"/>
      <c r="B96" s="50"/>
      <c r="C96" s="51" t="s">
        <v>391</v>
      </c>
      <c r="D96" s="52">
        <v>2</v>
      </c>
      <c r="E96" s="27">
        <v>1.8018018018018018E-2</v>
      </c>
      <c r="F96" s="28"/>
      <c r="G96" s="67">
        <v>9.5973000000000003E-2</v>
      </c>
      <c r="H96" s="67">
        <v>0.35346300000000003</v>
      </c>
      <c r="I96" s="67">
        <v>0.37954399999999999</v>
      </c>
      <c r="J96" s="67">
        <v>0.43693100000000001</v>
      </c>
      <c r="K96" s="67">
        <v>0.59229900000000002</v>
      </c>
      <c r="L96" s="67">
        <v>0.68814699999999995</v>
      </c>
      <c r="M96" s="67">
        <v>0.861985</v>
      </c>
      <c r="N96" s="67">
        <v>1.0700449999999999</v>
      </c>
      <c r="O96" s="67">
        <v>1.043812</v>
      </c>
      <c r="P96" s="67">
        <v>1.138055</v>
      </c>
      <c r="Q96" s="67">
        <v>1.1952579999999999</v>
      </c>
      <c r="R96" s="28"/>
      <c r="S96" s="53">
        <v>7.8555120000000001</v>
      </c>
      <c r="T96" s="54">
        <v>11.454106884227855</v>
      </c>
      <c r="U96" s="54">
        <v>0.37061056006445181</v>
      </c>
    </row>
    <row r="97" spans="1:22" s="55" customFormat="1" x14ac:dyDescent="0.3">
      <c r="A97" s="108"/>
      <c r="B97" s="50"/>
      <c r="C97" s="51" t="s">
        <v>392</v>
      </c>
      <c r="D97" s="52">
        <v>6</v>
      </c>
      <c r="E97" s="27">
        <v>5.4054054054054057E-2</v>
      </c>
      <c r="F97" s="28"/>
      <c r="G97" s="67">
        <v>-7.7699000000000018E-2</v>
      </c>
      <c r="H97" s="67">
        <v>0.2475369999999999</v>
      </c>
      <c r="I97" s="67">
        <v>0.20216099999999981</v>
      </c>
      <c r="J97" s="67">
        <v>0.21819499999999992</v>
      </c>
      <c r="K97" s="67">
        <v>0.31149499999999986</v>
      </c>
      <c r="L97" s="67">
        <v>0.43661899999999987</v>
      </c>
      <c r="M97" s="67">
        <v>0.57367800000000013</v>
      </c>
      <c r="N97" s="67">
        <v>0.64368399999999948</v>
      </c>
      <c r="O97" s="67">
        <v>0.76533499999999943</v>
      </c>
      <c r="P97" s="67">
        <v>0.75016000000000105</v>
      </c>
      <c r="Q97" s="67">
        <v>0.87879799999999975</v>
      </c>
      <c r="R97" s="28"/>
      <c r="S97" s="53">
        <v>4.9499629999999994</v>
      </c>
      <c r="T97" s="54">
        <v>-12.310287133682538</v>
      </c>
      <c r="U97" s="54" t="s">
        <v>191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1.8018018018018018E-2</v>
      </c>
      <c r="F98" s="28"/>
      <c r="G98" s="38">
        <v>2.8992E-2</v>
      </c>
      <c r="H98" s="38">
        <v>3.2398000000000003E-2</v>
      </c>
      <c r="I98" s="38">
        <v>2.589E-2</v>
      </c>
      <c r="J98" s="38">
        <v>2.8043999999999999E-2</v>
      </c>
      <c r="K98" s="38">
        <v>2.1006E-2</v>
      </c>
      <c r="L98" s="38">
        <v>2.2061999999999998E-2</v>
      </c>
      <c r="M98" s="38">
        <v>2.2598E-2</v>
      </c>
      <c r="N98" s="38">
        <v>2.0094000000000001E-2</v>
      </c>
      <c r="O98" s="38">
        <v>1.5076000000000001E-2</v>
      </c>
      <c r="P98" s="38">
        <v>1.5986E-2</v>
      </c>
      <c r="Q98" s="38">
        <v>1.634E-2</v>
      </c>
      <c r="R98" s="28"/>
      <c r="S98" s="39">
        <v>0.24848600000000001</v>
      </c>
      <c r="T98" s="40">
        <v>-0.4363962472406181</v>
      </c>
      <c r="U98" s="40">
        <v>-6.9167079348459892E-2</v>
      </c>
    </row>
    <row r="99" spans="1:22" s="18" customFormat="1" x14ac:dyDescent="0.3">
      <c r="A99" s="106"/>
      <c r="B99" s="16"/>
      <c r="C99" s="26" t="s">
        <v>373</v>
      </c>
      <c r="D99" s="142">
        <v>111</v>
      </c>
      <c r="E99" s="41">
        <v>1</v>
      </c>
      <c r="F99" s="42"/>
      <c r="G99" s="43">
        <v>11.908851</v>
      </c>
      <c r="H99" s="43">
        <v>13.566558000000001</v>
      </c>
      <c r="I99" s="43">
        <v>13.087437000000001</v>
      </c>
      <c r="J99" s="43">
        <v>14.87186</v>
      </c>
      <c r="K99" s="43">
        <v>14.984278999999999</v>
      </c>
      <c r="L99" s="43">
        <v>15.391288999999999</v>
      </c>
      <c r="M99" s="43">
        <v>16.975449999999999</v>
      </c>
      <c r="N99" s="43">
        <v>18.690474000000002</v>
      </c>
      <c r="O99" s="43">
        <v>20.274149000000001</v>
      </c>
      <c r="P99" s="43">
        <v>21.845562000000001</v>
      </c>
      <c r="Q99" s="43">
        <v>24.825502999999998</v>
      </c>
      <c r="R99" s="42"/>
      <c r="S99" s="44">
        <v>186.42141199999998</v>
      </c>
      <c r="T99" s="45">
        <v>1.0846262162487377</v>
      </c>
      <c r="U99" s="45">
        <v>9.6171545395800528E-2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10</v>
      </c>
      <c r="E103" s="90">
        <v>9.0090090090090086E-2</v>
      </c>
      <c r="F103" s="95"/>
      <c r="G103" s="97">
        <v>2.5104500000000001</v>
      </c>
      <c r="H103" s="97">
        <v>3.306006</v>
      </c>
      <c r="I103" s="97">
        <v>3.2824499999999999</v>
      </c>
      <c r="J103" s="97">
        <v>2.9345349999999999</v>
      </c>
      <c r="K103" s="97">
        <v>1.95289</v>
      </c>
      <c r="L103" s="97">
        <v>1.7585</v>
      </c>
      <c r="M103" s="97">
        <v>2.7750650000000001</v>
      </c>
      <c r="N103" s="97">
        <v>3.4252479999999998</v>
      </c>
      <c r="O103" s="97">
        <v>4.1061490000000003</v>
      </c>
      <c r="P103" s="97">
        <v>4.184723</v>
      </c>
      <c r="Q103" s="138">
        <v>4.6251540000000002</v>
      </c>
      <c r="R103" s="95"/>
      <c r="S103" s="93">
        <v>34.861170000000001</v>
      </c>
      <c r="T103" s="94">
        <v>0.84236053297217639</v>
      </c>
      <c r="U103" s="94">
        <v>7.9373689695393379E-2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4</v>
      </c>
      <c r="E105" s="90">
        <v>3.6036036036036036E-2</v>
      </c>
      <c r="F105" s="95"/>
      <c r="G105" s="92">
        <v>0.67903000000000002</v>
      </c>
      <c r="H105" s="92">
        <v>0.63190099999999993</v>
      </c>
      <c r="I105" s="92">
        <v>0.61648400000000003</v>
      </c>
      <c r="J105" s="92">
        <v>0.57591800000000004</v>
      </c>
      <c r="K105" s="92">
        <v>0.515567</v>
      </c>
      <c r="L105" s="92">
        <v>0.52905599999999997</v>
      </c>
      <c r="M105" s="92">
        <v>0.60033700000000001</v>
      </c>
      <c r="N105" s="92">
        <v>0.59821299999999999</v>
      </c>
      <c r="O105" s="92">
        <v>0.57753399999999999</v>
      </c>
      <c r="P105" s="92">
        <v>0.53664500000000004</v>
      </c>
      <c r="Q105" s="92">
        <v>0.56641699999999995</v>
      </c>
      <c r="R105" s="95"/>
      <c r="S105" s="93">
        <v>6.4271019999999996</v>
      </c>
      <c r="T105" s="94">
        <v>-0.16584392442160145</v>
      </c>
      <c r="U105" s="94">
        <v>-2.2411881266671485E-2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2</v>
      </c>
      <c r="E106" s="90">
        <v>1.8018018018018018E-2</v>
      </c>
      <c r="F106" s="77"/>
      <c r="G106" s="82">
        <v>0.60419500000000004</v>
      </c>
      <c r="H106" s="82">
        <v>0.57758399999999999</v>
      </c>
      <c r="I106" s="82">
        <v>0.53789500000000001</v>
      </c>
      <c r="J106" s="82">
        <v>0.48523100000000002</v>
      </c>
      <c r="K106" s="82">
        <v>0.41112100000000001</v>
      </c>
      <c r="L106" s="82">
        <v>0.38197799999999998</v>
      </c>
      <c r="M106" s="82">
        <v>0.36424299999999998</v>
      </c>
      <c r="N106" s="82">
        <v>0.32352399999999998</v>
      </c>
      <c r="O106" s="82">
        <v>0.31250099999999997</v>
      </c>
      <c r="P106" s="82">
        <v>0.28049200000000002</v>
      </c>
      <c r="Q106" s="82">
        <v>0.274007</v>
      </c>
      <c r="R106" s="77"/>
      <c r="S106" s="79">
        <v>4.5527710000000008</v>
      </c>
      <c r="T106" s="80">
        <v>-0.54649244035452127</v>
      </c>
      <c r="U106" s="80">
        <v>-9.4115004473033892E-2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2</v>
      </c>
      <c r="E107" s="90">
        <v>1.8018018018018018E-2</v>
      </c>
      <c r="F107" s="77"/>
      <c r="G107" s="78">
        <v>7.4834999999999999E-2</v>
      </c>
      <c r="H107" s="78">
        <v>5.4316999999999997E-2</v>
      </c>
      <c r="I107" s="78">
        <v>7.8589000000000006E-2</v>
      </c>
      <c r="J107" s="78">
        <v>9.0687000000000004E-2</v>
      </c>
      <c r="K107" s="78">
        <v>0.104446</v>
      </c>
      <c r="L107" s="78">
        <v>0.14707799999999999</v>
      </c>
      <c r="M107" s="78">
        <v>0.236094</v>
      </c>
      <c r="N107" s="78">
        <v>0.27468900000000002</v>
      </c>
      <c r="O107" s="78">
        <v>0.26503300000000002</v>
      </c>
      <c r="P107" s="78">
        <v>0.25615300000000002</v>
      </c>
      <c r="Q107" s="78">
        <v>0.29241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2</v>
      </c>
      <c r="E108" s="99">
        <v>1.8018018018018018E-2</v>
      </c>
      <c r="F108" s="100"/>
      <c r="G108" s="78">
        <v>7.4834999999999999E-2</v>
      </c>
      <c r="H108" s="78">
        <v>5.4316999999999997E-2</v>
      </c>
      <c r="I108" s="78">
        <v>7.8589000000000006E-2</v>
      </c>
      <c r="J108" s="78">
        <v>9.0687000000000004E-2</v>
      </c>
      <c r="K108" s="78">
        <v>0.104446</v>
      </c>
      <c r="L108" s="78">
        <v>0.14707799999999999</v>
      </c>
      <c r="M108" s="78">
        <v>0.236094</v>
      </c>
      <c r="N108" s="78">
        <v>0.27468900000000002</v>
      </c>
      <c r="O108" s="78">
        <v>0.26503300000000002</v>
      </c>
      <c r="P108" s="78">
        <v>0.25615300000000002</v>
      </c>
      <c r="Q108" s="78">
        <v>0.29241</v>
      </c>
      <c r="R108" s="100"/>
      <c r="S108" s="101">
        <v>1.8743310000000002</v>
      </c>
      <c r="T108" s="102">
        <v>2.9073962717979556</v>
      </c>
      <c r="U108" s="102">
        <v>0.18573033906908476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10</v>
      </c>
      <c r="E114" s="90">
        <v>9.0090090090090086E-2</v>
      </c>
      <c r="F114" s="95"/>
      <c r="G114" s="92">
        <v>0.39151399999999997</v>
      </c>
      <c r="H114" s="92">
        <v>0.42106700000000002</v>
      </c>
      <c r="I114" s="92">
        <v>0.43831700000000001</v>
      </c>
      <c r="J114" s="92">
        <v>0.45480599999999999</v>
      </c>
      <c r="K114" s="92">
        <v>0.50899700000000003</v>
      </c>
      <c r="L114" s="92">
        <v>0.53576100000000004</v>
      </c>
      <c r="M114" s="92">
        <v>0.45920299999999997</v>
      </c>
      <c r="N114" s="92">
        <v>0.46574599999999999</v>
      </c>
      <c r="O114" s="92">
        <v>0.489207</v>
      </c>
      <c r="P114" s="92">
        <v>0.47719299999999998</v>
      </c>
      <c r="Q114" s="92">
        <v>0.62346500000000005</v>
      </c>
      <c r="R114" s="95"/>
      <c r="S114" s="93">
        <v>5.265276000000001</v>
      </c>
      <c r="T114" s="94">
        <v>0.59244624713292526</v>
      </c>
      <c r="U114" s="94">
        <v>5.9883418222518303E-2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10</v>
      </c>
      <c r="E115" s="76">
        <v>9.0090090090090086E-2</v>
      </c>
      <c r="F115" s="77"/>
      <c r="G115" s="82">
        <v>0.39151399999999997</v>
      </c>
      <c r="H115" s="82">
        <v>0.42106700000000002</v>
      </c>
      <c r="I115" s="82">
        <v>0.43831700000000001</v>
      </c>
      <c r="J115" s="82">
        <v>0.45480599999999999</v>
      </c>
      <c r="K115" s="82">
        <v>0.50899700000000003</v>
      </c>
      <c r="L115" s="82">
        <v>0.53576100000000004</v>
      </c>
      <c r="M115" s="82">
        <v>0.45920299999999997</v>
      </c>
      <c r="N115" s="82">
        <v>0.46574599999999999</v>
      </c>
      <c r="O115" s="82">
        <v>0.489207</v>
      </c>
      <c r="P115" s="82">
        <v>0.47719299999999998</v>
      </c>
      <c r="Q115" s="140">
        <v>0.62346500000000005</v>
      </c>
      <c r="R115" s="77"/>
      <c r="S115" s="79">
        <v>5.265276000000001</v>
      </c>
      <c r="T115" s="80">
        <v>0.59244624713292526</v>
      </c>
      <c r="U115" s="80">
        <v>5.9883418222518303E-2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0</v>
      </c>
      <c r="E116" s="90">
        <v>0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33</v>
      </c>
      <c r="E122" s="90">
        <v>0.29729729729729731</v>
      </c>
      <c r="F122" s="95"/>
      <c r="G122" s="92">
        <v>3.9977669999999996</v>
      </c>
      <c r="H122" s="92">
        <v>3.8329669999999996</v>
      </c>
      <c r="I122" s="92">
        <v>3.7066180000000002</v>
      </c>
      <c r="J122" s="92">
        <v>4.9025619999999996</v>
      </c>
      <c r="K122" s="92">
        <v>4.6755559999999994</v>
      </c>
      <c r="L122" s="92">
        <v>4.7518919999999998</v>
      </c>
      <c r="M122" s="92">
        <v>5.0022789999999997</v>
      </c>
      <c r="N122" s="92">
        <v>5.6309360000000002</v>
      </c>
      <c r="O122" s="92">
        <v>5.9193460000000009</v>
      </c>
      <c r="P122" s="92">
        <v>6.4868879999999995</v>
      </c>
      <c r="Q122" s="92">
        <v>8.4185429999999997</v>
      </c>
      <c r="R122" s="95"/>
      <c r="S122" s="93">
        <v>57.325353999999997</v>
      </c>
      <c r="T122" s="94">
        <v>1.1058113191689261</v>
      </c>
      <c r="U122" s="94">
        <v>9.7557879549988957E-2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30</v>
      </c>
      <c r="E123" s="90">
        <v>0.27027027027027029</v>
      </c>
      <c r="F123" s="77"/>
      <c r="G123" s="78">
        <v>3.751795</v>
      </c>
      <c r="H123" s="78">
        <v>3.6413969999999996</v>
      </c>
      <c r="I123" s="78">
        <v>3.45756</v>
      </c>
      <c r="J123" s="78">
        <v>4.5774900000000001</v>
      </c>
      <c r="K123" s="78">
        <v>4.2669269999999999</v>
      </c>
      <c r="L123" s="78">
        <v>4.3172549999999994</v>
      </c>
      <c r="M123" s="78">
        <v>4.354914</v>
      </c>
      <c r="N123" s="78">
        <v>4.8939640000000004</v>
      </c>
      <c r="O123" s="78">
        <v>5.2209480000000008</v>
      </c>
      <c r="P123" s="78">
        <v>5.8119629999999995</v>
      </c>
      <c r="Q123" s="78">
        <v>7.6711429999999998</v>
      </c>
      <c r="R123" s="77"/>
      <c r="S123" s="85">
        <v>51.965356</v>
      </c>
      <c r="T123" s="86">
        <v>1.0446594230228463</v>
      </c>
      <c r="U123" s="86">
        <v>9.3522245466074017E-2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9.0090090090090089E-3</v>
      </c>
      <c r="F125" s="77"/>
      <c r="G125" s="78">
        <v>0.11400200000000001</v>
      </c>
      <c r="H125" s="78">
        <v>0.109277</v>
      </c>
      <c r="I125" s="78">
        <v>0.109223</v>
      </c>
      <c r="J125" s="78">
        <v>6.1259000000000001E-2</v>
      </c>
      <c r="K125" s="78">
        <v>6.9357000000000002E-2</v>
      </c>
      <c r="L125" s="78">
        <v>7.2245000000000004E-2</v>
      </c>
      <c r="M125" s="78">
        <v>7.7380000000000004E-2</v>
      </c>
      <c r="N125" s="78">
        <v>7.6746999999999996E-2</v>
      </c>
      <c r="O125" s="78">
        <v>4.9209000000000003E-2</v>
      </c>
      <c r="P125" s="78">
        <v>3.1876000000000002E-2</v>
      </c>
      <c r="Q125" s="136">
        <v>1.8082999999999998E-2</v>
      </c>
      <c r="R125" s="77"/>
      <c r="S125" s="85">
        <v>0.78865799999999997</v>
      </c>
      <c r="T125" s="86">
        <v>-0.84137997578989843</v>
      </c>
      <c r="U125" s="86">
        <v>-0.20558991023054496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29</v>
      </c>
      <c r="E126" s="90">
        <v>0.26126126126126126</v>
      </c>
      <c r="F126" s="77"/>
      <c r="G126" s="78">
        <v>3.6377929999999998</v>
      </c>
      <c r="H126" s="78">
        <v>3.5321199999999995</v>
      </c>
      <c r="I126" s="78">
        <v>3.3483369999999999</v>
      </c>
      <c r="J126" s="78">
        <v>4.5162310000000003</v>
      </c>
      <c r="K126" s="78">
        <v>4.1975699999999998</v>
      </c>
      <c r="L126" s="78">
        <v>4.2450099999999997</v>
      </c>
      <c r="M126" s="78">
        <v>4.2775340000000002</v>
      </c>
      <c r="N126" s="78">
        <v>4.8172170000000003</v>
      </c>
      <c r="O126" s="78">
        <v>5.1717390000000005</v>
      </c>
      <c r="P126" s="78">
        <v>5.780087</v>
      </c>
      <c r="Q126" s="78">
        <v>7.65306</v>
      </c>
      <c r="R126" s="77"/>
      <c r="S126" s="85">
        <v>51.176698000000002</v>
      </c>
      <c r="T126" s="86">
        <v>1.1037645627444994</v>
      </c>
      <c r="U126" s="86">
        <v>9.7424475535211386E-2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11</v>
      </c>
      <c r="E127" s="76">
        <v>9.90990990990991E-2</v>
      </c>
      <c r="F127" s="77"/>
      <c r="G127" s="78">
        <v>1.2430589999999999</v>
      </c>
      <c r="H127" s="78">
        <v>1.156388</v>
      </c>
      <c r="I127" s="78">
        <v>1.239198</v>
      </c>
      <c r="J127" s="78">
        <v>1.231033</v>
      </c>
      <c r="K127" s="78">
        <v>1.2304060000000001</v>
      </c>
      <c r="L127" s="78">
        <v>1.1559079999999999</v>
      </c>
      <c r="M127" s="78">
        <v>1.1707540000000001</v>
      </c>
      <c r="N127" s="78">
        <v>1.603858</v>
      </c>
      <c r="O127" s="78">
        <v>1.864722</v>
      </c>
      <c r="P127" s="78">
        <v>2.0363220000000002</v>
      </c>
      <c r="Q127" s="136">
        <v>3.2322000000000002</v>
      </c>
      <c r="R127" s="77"/>
      <c r="S127" s="85">
        <v>17.163848000000002</v>
      </c>
      <c r="T127" s="86">
        <v>1.6001983815731999</v>
      </c>
      <c r="U127" s="86">
        <v>0.12687517225950828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1</v>
      </c>
      <c r="E128" s="76">
        <v>9.0090090090090089E-3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6.5905000000000005E-2</v>
      </c>
      <c r="O128" s="78">
        <v>7.0914000000000005E-2</v>
      </c>
      <c r="P128" s="78">
        <v>8.0660999999999997E-2</v>
      </c>
      <c r="Q128" s="78">
        <v>0.09</v>
      </c>
      <c r="R128" s="77"/>
      <c r="S128" s="85">
        <v>0.30747999999999998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1</v>
      </c>
      <c r="E129" s="76">
        <v>9.0090090090090089E-3</v>
      </c>
      <c r="F129" s="77"/>
      <c r="G129" s="78">
        <v>1.091E-3</v>
      </c>
      <c r="H129" s="78">
        <v>1.0889999999999999E-3</v>
      </c>
      <c r="I129" s="78">
        <v>1.078E-3</v>
      </c>
      <c r="J129" s="78">
        <v>1.0679999999999999E-3</v>
      </c>
      <c r="K129" s="78">
        <v>1.0560000000000001E-3</v>
      </c>
      <c r="L129" s="78">
        <v>1.047E-3</v>
      </c>
      <c r="M129" s="78">
        <v>1.041E-3</v>
      </c>
      <c r="N129" s="78">
        <v>1.0300000000000001E-3</v>
      </c>
      <c r="O129" s="78">
        <v>1.0280000000000001E-3</v>
      </c>
      <c r="P129" s="78">
        <v>1.021E-3</v>
      </c>
      <c r="Q129" s="78">
        <v>1E-3</v>
      </c>
      <c r="R129" s="77"/>
      <c r="S129" s="85">
        <v>1.1549E-2</v>
      </c>
      <c r="T129" s="86">
        <v>-8.3409715857011846E-2</v>
      </c>
      <c r="U129" s="86">
        <v>-1.082779120485966E-2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12</v>
      </c>
      <c r="E131" s="76">
        <v>0.10810810810810811</v>
      </c>
      <c r="F131" s="77"/>
      <c r="G131" s="78">
        <v>1.811113</v>
      </c>
      <c r="H131" s="78">
        <v>1.8048919999999999</v>
      </c>
      <c r="I131" s="78">
        <v>1.5205329999999999</v>
      </c>
      <c r="J131" s="78">
        <v>2.6497929999999998</v>
      </c>
      <c r="K131" s="78">
        <v>2.1986539999999999</v>
      </c>
      <c r="L131" s="78">
        <v>2.2500599999999999</v>
      </c>
      <c r="M131" s="78">
        <v>2.2975469999999998</v>
      </c>
      <c r="N131" s="78">
        <v>2.3545349999999998</v>
      </c>
      <c r="O131" s="78">
        <v>2.4509129999999999</v>
      </c>
      <c r="P131" s="78">
        <v>2.8228049999999998</v>
      </c>
      <c r="Q131" s="136">
        <v>3.4968599999999999</v>
      </c>
      <c r="R131" s="77"/>
      <c r="S131" s="85">
        <v>25.657705</v>
      </c>
      <c r="T131" s="86">
        <v>0.93077958139552863</v>
      </c>
      <c r="U131" s="86">
        <v>8.5716872926767218E-2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2</v>
      </c>
      <c r="E133" s="76">
        <v>1.8018018018018018E-2</v>
      </c>
      <c r="F133" s="77"/>
      <c r="G133" s="78">
        <v>0.53344100000000005</v>
      </c>
      <c r="H133" s="78">
        <v>0.51854999999999996</v>
      </c>
      <c r="I133" s="78">
        <v>0.53039199999999997</v>
      </c>
      <c r="J133" s="78">
        <v>0.57453500000000002</v>
      </c>
      <c r="K133" s="78">
        <v>0.537323</v>
      </c>
      <c r="L133" s="78">
        <v>0.62116400000000005</v>
      </c>
      <c r="M133" s="78">
        <v>0.60406099999999996</v>
      </c>
      <c r="N133" s="78">
        <v>0.60344200000000003</v>
      </c>
      <c r="O133" s="78">
        <v>0.60225300000000004</v>
      </c>
      <c r="P133" s="78">
        <v>0.66774699999999998</v>
      </c>
      <c r="Q133" s="78">
        <v>0.66200000000000003</v>
      </c>
      <c r="R133" s="77"/>
      <c r="S133" s="85">
        <v>6.4549080000000005</v>
      </c>
      <c r="T133" s="86">
        <v>0.24099947323134141</v>
      </c>
      <c r="U133" s="86">
        <v>2.7357154376296711E-2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2</v>
      </c>
      <c r="E134" s="76">
        <v>1.8018018018018018E-2</v>
      </c>
      <c r="F134" s="77"/>
      <c r="G134" s="78">
        <v>4.9089000000000001E-2</v>
      </c>
      <c r="H134" s="78">
        <v>5.1201000000000003E-2</v>
      </c>
      <c r="I134" s="78">
        <v>5.7135999999999999E-2</v>
      </c>
      <c r="J134" s="78">
        <v>5.9802000000000001E-2</v>
      </c>
      <c r="K134" s="78">
        <v>0.230131</v>
      </c>
      <c r="L134" s="78">
        <v>0.216831</v>
      </c>
      <c r="M134" s="78">
        <v>0.20413100000000001</v>
      </c>
      <c r="N134" s="78">
        <v>0.188447</v>
      </c>
      <c r="O134" s="78">
        <v>0.18190899999999999</v>
      </c>
      <c r="P134" s="78">
        <v>0.17153099999999999</v>
      </c>
      <c r="Q134" s="136">
        <v>0.17100000000000001</v>
      </c>
      <c r="R134" s="77"/>
      <c r="S134" s="85">
        <v>1.5812079999999999</v>
      </c>
      <c r="T134" s="86">
        <v>2.4834688015645057</v>
      </c>
      <c r="U134" s="86">
        <v>0.16883037863949246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2</v>
      </c>
      <c r="E137" s="90">
        <v>1.8018018018018018E-2</v>
      </c>
      <c r="F137" s="77"/>
      <c r="G137" s="78">
        <v>0.190577</v>
      </c>
      <c r="H137" s="78">
        <v>0.13905000000000001</v>
      </c>
      <c r="I137" s="78">
        <v>0.19997500000000001</v>
      </c>
      <c r="J137" s="78">
        <v>0.230327</v>
      </c>
      <c r="K137" s="78">
        <v>0.26270700000000002</v>
      </c>
      <c r="L137" s="78">
        <v>0.36556499999999997</v>
      </c>
      <c r="M137" s="78">
        <v>0.588032</v>
      </c>
      <c r="N137" s="78">
        <v>0.67259100000000005</v>
      </c>
      <c r="O137" s="78">
        <v>0.63444199999999995</v>
      </c>
      <c r="P137" s="78">
        <v>0.60211599999999998</v>
      </c>
      <c r="Q137" s="136">
        <v>0.65378999999999998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2</v>
      </c>
      <c r="E139" s="76">
        <v>1.8018018018018018E-2</v>
      </c>
      <c r="F139" s="77"/>
      <c r="G139" s="78">
        <v>0.190577</v>
      </c>
      <c r="H139" s="78">
        <v>0.13905000000000001</v>
      </c>
      <c r="I139" s="78">
        <v>0.19997500000000001</v>
      </c>
      <c r="J139" s="78">
        <v>0.230327</v>
      </c>
      <c r="K139" s="78">
        <v>0.26270700000000002</v>
      </c>
      <c r="L139" s="78">
        <v>0.36556499999999997</v>
      </c>
      <c r="M139" s="78">
        <v>0.588032</v>
      </c>
      <c r="N139" s="78">
        <v>0.67259100000000005</v>
      </c>
      <c r="O139" s="78">
        <v>0.63444199999999995</v>
      </c>
      <c r="P139" s="78">
        <v>0.60211599999999998</v>
      </c>
      <c r="Q139" s="136">
        <v>0.65378999999999998</v>
      </c>
      <c r="R139" s="77"/>
      <c r="S139" s="85">
        <v>4.5391720000000007</v>
      </c>
      <c r="T139" s="86">
        <v>2.4305818645481878</v>
      </c>
      <c r="U139" s="86">
        <v>0.16659731739200723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1</v>
      </c>
      <c r="E142" s="90">
        <v>9.0090090090090089E-3</v>
      </c>
      <c r="F142" s="77"/>
      <c r="G142" s="78">
        <v>5.5395E-2</v>
      </c>
      <c r="H142" s="78">
        <v>5.2519999999999997E-2</v>
      </c>
      <c r="I142" s="78">
        <v>4.9083000000000002E-2</v>
      </c>
      <c r="J142" s="78">
        <v>9.4744999999999996E-2</v>
      </c>
      <c r="K142" s="78">
        <v>0.145922</v>
      </c>
      <c r="L142" s="78">
        <v>6.9071999999999995E-2</v>
      </c>
      <c r="M142" s="78">
        <v>5.9332999999999997E-2</v>
      </c>
      <c r="N142" s="78">
        <v>6.4380999999999994E-2</v>
      </c>
      <c r="O142" s="78">
        <v>6.3955999999999999E-2</v>
      </c>
      <c r="P142" s="78">
        <v>7.2808999999999999E-2</v>
      </c>
      <c r="Q142" s="78">
        <v>9.3609999999999999E-2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1</v>
      </c>
      <c r="E144" s="76">
        <v>9.0090090090090089E-3</v>
      </c>
      <c r="F144" s="77"/>
      <c r="G144" s="78">
        <v>5.5395E-2</v>
      </c>
      <c r="H144" s="78">
        <v>5.2519999999999997E-2</v>
      </c>
      <c r="I144" s="78">
        <v>4.9083000000000002E-2</v>
      </c>
      <c r="J144" s="78">
        <v>9.4744999999999996E-2</v>
      </c>
      <c r="K144" s="78">
        <v>0.145922</v>
      </c>
      <c r="L144" s="78">
        <v>6.9071999999999995E-2</v>
      </c>
      <c r="M144" s="78">
        <v>5.9332999999999997E-2</v>
      </c>
      <c r="N144" s="78">
        <v>6.4380999999999994E-2</v>
      </c>
      <c r="O144" s="78">
        <v>6.3955999999999999E-2</v>
      </c>
      <c r="P144" s="78">
        <v>7.2808999999999999E-2</v>
      </c>
      <c r="Q144" s="78">
        <v>9.3609999999999999E-2</v>
      </c>
      <c r="R144" s="77"/>
      <c r="S144" s="85">
        <v>0.82082599999999994</v>
      </c>
      <c r="T144" s="86">
        <v>0.68986370611065984</v>
      </c>
      <c r="U144" s="86">
        <v>6.7779207699107502E-2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5</v>
      </c>
      <c r="E147" s="90">
        <v>4.5045045045045043E-2</v>
      </c>
      <c r="F147" s="95"/>
      <c r="G147" s="92">
        <v>1.7082040000000001</v>
      </c>
      <c r="H147" s="92">
        <v>2.0871360000000001</v>
      </c>
      <c r="I147" s="92">
        <v>1.762672</v>
      </c>
      <c r="J147" s="92">
        <v>1.925011</v>
      </c>
      <c r="K147" s="92">
        <v>1.863758</v>
      </c>
      <c r="L147" s="92">
        <v>1.5994569999999999</v>
      </c>
      <c r="M147" s="92">
        <v>1.359226</v>
      </c>
      <c r="N147" s="92">
        <v>1.2541040000000001</v>
      </c>
      <c r="O147" s="92">
        <v>1.1652670000000001</v>
      </c>
      <c r="P147" s="92">
        <v>1.1516</v>
      </c>
      <c r="Q147" s="92">
        <v>1.3065129999999998</v>
      </c>
      <c r="R147" s="95"/>
      <c r="S147" s="93">
        <v>17.182948</v>
      </c>
      <c r="T147" s="94">
        <v>-0.23515399800023895</v>
      </c>
      <c r="U147" s="94">
        <v>-3.2954852346920416E-2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9.0090090090090089E-3</v>
      </c>
      <c r="F148" s="77"/>
      <c r="G148" s="78">
        <v>3.3374000000000001E-2</v>
      </c>
      <c r="H148" s="78">
        <v>7.3289000000000007E-2</v>
      </c>
      <c r="I148" s="78">
        <v>4.6336000000000002E-2</v>
      </c>
      <c r="J148" s="78">
        <v>5.7023999999999998E-2</v>
      </c>
      <c r="K148" s="78">
        <v>4.1716000000000003E-2</v>
      </c>
      <c r="L148" s="78">
        <v>3.4710999999999999E-2</v>
      </c>
      <c r="M148" s="78">
        <v>2.6646E-2</v>
      </c>
      <c r="N148" s="78">
        <v>2.1374000000000001E-2</v>
      </c>
      <c r="O148" s="78">
        <v>1.5643000000000001E-2</v>
      </c>
      <c r="P148" s="78">
        <v>1.2548999999999999E-2</v>
      </c>
      <c r="Q148" s="136">
        <v>1.5213000000000001E-2</v>
      </c>
      <c r="R148" s="77"/>
      <c r="S148" s="85">
        <v>0.37787499999999996</v>
      </c>
      <c r="T148" s="86">
        <v>-0.54416611733684905</v>
      </c>
      <c r="U148" s="86">
        <v>-9.3535447756649015E-2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4</v>
      </c>
      <c r="E149" s="90">
        <v>3.6036036036036036E-2</v>
      </c>
      <c r="F149" s="77"/>
      <c r="G149" s="78">
        <v>1.67483</v>
      </c>
      <c r="H149" s="78">
        <v>2.0138470000000002</v>
      </c>
      <c r="I149" s="78">
        <v>1.7163360000000001</v>
      </c>
      <c r="J149" s="78">
        <v>1.8679870000000001</v>
      </c>
      <c r="K149" s="78">
        <v>1.8220419999999999</v>
      </c>
      <c r="L149" s="78">
        <v>1.564746</v>
      </c>
      <c r="M149" s="78">
        <v>1.3325800000000001</v>
      </c>
      <c r="N149" s="78">
        <v>1.2327300000000001</v>
      </c>
      <c r="O149" s="78">
        <v>1.149624</v>
      </c>
      <c r="P149" s="78">
        <v>1.139051</v>
      </c>
      <c r="Q149" s="136">
        <v>1.2912999999999999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4</v>
      </c>
      <c r="E150" s="99">
        <v>3.6036036036036036E-2</v>
      </c>
      <c r="F150" s="100"/>
      <c r="G150" s="78">
        <v>1.67483</v>
      </c>
      <c r="H150" s="78">
        <v>2.0138470000000002</v>
      </c>
      <c r="I150" s="78">
        <v>1.7163360000000001</v>
      </c>
      <c r="J150" s="78">
        <v>1.8679870000000001</v>
      </c>
      <c r="K150" s="78">
        <v>1.8220419999999999</v>
      </c>
      <c r="L150" s="78">
        <v>1.564746</v>
      </c>
      <c r="M150" s="78">
        <v>1.3325800000000001</v>
      </c>
      <c r="N150" s="78">
        <v>1.2327300000000001</v>
      </c>
      <c r="O150" s="78">
        <v>1.149624</v>
      </c>
      <c r="P150" s="78">
        <v>1.139051</v>
      </c>
      <c r="Q150" s="78">
        <v>1.2912999999999999</v>
      </c>
      <c r="R150" s="100"/>
      <c r="S150" s="101">
        <v>16.805073</v>
      </c>
      <c r="T150" s="102">
        <v>-0.22899637575156895</v>
      </c>
      <c r="U150" s="102">
        <v>-3.1985077084933811E-2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10</v>
      </c>
      <c r="E156" s="90">
        <v>9.0090090090090086E-2</v>
      </c>
      <c r="F156" s="95"/>
      <c r="G156" s="92">
        <v>0.957264</v>
      </c>
      <c r="H156" s="92">
        <v>0.78747199999999995</v>
      </c>
      <c r="I156" s="92">
        <v>0.50766</v>
      </c>
      <c r="J156" s="92">
        <v>0.44458799999999998</v>
      </c>
      <c r="K156" s="92">
        <v>0.43801400000000001</v>
      </c>
      <c r="L156" s="92">
        <v>0.46862500000000001</v>
      </c>
      <c r="M156" s="92">
        <v>0.34748099999999998</v>
      </c>
      <c r="N156" s="92">
        <v>0.29937000000000002</v>
      </c>
      <c r="O156" s="92">
        <v>0.20605300000000001</v>
      </c>
      <c r="P156" s="92">
        <v>0.20869099999999999</v>
      </c>
      <c r="Q156" s="92">
        <v>0.25283800000000001</v>
      </c>
      <c r="R156" s="95"/>
      <c r="S156" s="93">
        <v>4.9180559999999991</v>
      </c>
      <c r="T156" s="94">
        <v>-0.73587432516003948</v>
      </c>
      <c r="U156" s="94">
        <v>-0.15330630168690196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2</v>
      </c>
      <c r="E157" s="76">
        <v>1.8018018018018018E-2</v>
      </c>
      <c r="F157" s="77"/>
      <c r="G157" s="78">
        <v>0</v>
      </c>
      <c r="H157" s="78">
        <v>0</v>
      </c>
      <c r="I157" s="78">
        <v>3.2780000000000001E-3</v>
      </c>
      <c r="J157" s="78">
        <v>2.3479999999999998E-3</v>
      </c>
      <c r="K157" s="78">
        <v>2.5720000000000001E-3</v>
      </c>
      <c r="L157" s="78">
        <v>6.7060000000000002E-3</v>
      </c>
      <c r="M157" s="78">
        <v>8.822E-3</v>
      </c>
      <c r="N157" s="78">
        <v>1.2547000000000001E-2</v>
      </c>
      <c r="O157" s="78">
        <v>2.6869000000000001E-2</v>
      </c>
      <c r="P157" s="78">
        <v>4.2823E-2</v>
      </c>
      <c r="Q157" s="78">
        <v>6.0583999999999999E-2</v>
      </c>
      <c r="R157" s="77"/>
      <c r="S157" s="85">
        <v>0.166549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9.0090090090090089E-3</v>
      </c>
      <c r="F158" s="77"/>
      <c r="G158" s="78">
        <v>4.7733999999999999E-2</v>
      </c>
      <c r="H158" s="78">
        <v>9.6333000000000002E-2</v>
      </c>
      <c r="I158" s="78">
        <v>5.6550000000000003E-2</v>
      </c>
      <c r="J158" s="78">
        <v>7.8126000000000001E-2</v>
      </c>
      <c r="K158" s="78">
        <v>6.5727999999999995E-2</v>
      </c>
      <c r="L158" s="78">
        <v>8.7139999999999995E-2</v>
      </c>
      <c r="M158" s="78">
        <v>9.6826999999999996E-2</v>
      </c>
      <c r="N158" s="78">
        <v>8.7332999999999994E-2</v>
      </c>
      <c r="O158" s="78">
        <v>7.5482999999999995E-2</v>
      </c>
      <c r="P158" s="78">
        <v>5.3907999999999998E-2</v>
      </c>
      <c r="Q158" s="136">
        <v>4.8918999999999997E-2</v>
      </c>
      <c r="R158" s="77"/>
      <c r="S158" s="85">
        <v>0.79408099999999993</v>
      </c>
      <c r="T158" s="86">
        <v>2.4825072275526772E-2</v>
      </c>
      <c r="U158" s="86">
        <v>3.0699447622146714E-3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9.0090090090090089E-3</v>
      </c>
      <c r="F159" s="77"/>
      <c r="G159" s="78">
        <v>1.5002E-2</v>
      </c>
      <c r="H159" s="78">
        <v>1.3971000000000001E-2</v>
      </c>
      <c r="I159" s="78">
        <v>2.1177000000000001E-2</v>
      </c>
      <c r="J159" s="78">
        <v>2.8299999999999999E-2</v>
      </c>
      <c r="K159" s="78">
        <v>1.4017E-2</v>
      </c>
      <c r="L159" s="78">
        <v>6.2690000000000003E-3</v>
      </c>
      <c r="M159" s="78">
        <v>3.0195E-2</v>
      </c>
      <c r="N159" s="78">
        <v>2.6981000000000002E-2</v>
      </c>
      <c r="O159" s="78">
        <v>3.0984000000000001E-2</v>
      </c>
      <c r="P159" s="78">
        <v>2.0456999999999999E-2</v>
      </c>
      <c r="Q159" s="136">
        <v>1.8582000000000001E-2</v>
      </c>
      <c r="R159" s="77"/>
      <c r="S159" s="85">
        <v>0.225935</v>
      </c>
      <c r="T159" s="86">
        <v>0.23863484868684193</v>
      </c>
      <c r="U159" s="86">
        <v>2.7112256862457329E-2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3</v>
      </c>
      <c r="E160" s="76">
        <v>2.7027027027027029E-2</v>
      </c>
      <c r="F160" s="77"/>
      <c r="G160" s="78">
        <v>0.89452799999999999</v>
      </c>
      <c r="H160" s="78">
        <v>0.67716799999999999</v>
      </c>
      <c r="I160" s="78">
        <v>0.42665500000000001</v>
      </c>
      <c r="J160" s="78">
        <v>0.335814</v>
      </c>
      <c r="K160" s="78">
        <v>0.35569699999999999</v>
      </c>
      <c r="L160" s="78">
        <v>0.36851</v>
      </c>
      <c r="M160" s="78">
        <v>0.21163699999999999</v>
      </c>
      <c r="N160" s="78">
        <v>0.172509</v>
      </c>
      <c r="O160" s="78">
        <v>7.2717000000000004E-2</v>
      </c>
      <c r="P160" s="78">
        <v>2.4115999999999999E-2</v>
      </c>
      <c r="Q160" s="78">
        <v>2.4753000000000001E-2</v>
      </c>
      <c r="R160" s="77"/>
      <c r="S160" s="85">
        <v>3.5641039999999999</v>
      </c>
      <c r="T160" s="86">
        <v>-0.97232842348143378</v>
      </c>
      <c r="U160" s="86">
        <v>-0.3613627622649308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1</v>
      </c>
      <c r="E161" s="76">
        <v>9.0090090090090089E-3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2</v>
      </c>
      <c r="E162" s="76">
        <v>1.8018018018018018E-2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6.7387000000000002E-2</v>
      </c>
      <c r="Q162" s="78">
        <v>0.1</v>
      </c>
      <c r="R162" s="77"/>
      <c r="S162" s="85">
        <v>0.16738700000000001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14</v>
      </c>
      <c r="E164" s="90">
        <v>0.12612612612612611</v>
      </c>
      <c r="F164" s="95"/>
      <c r="G164" s="92">
        <v>0.14440599999999998</v>
      </c>
      <c r="H164" s="92">
        <v>0.98021800000000003</v>
      </c>
      <c r="I164" s="92">
        <v>1.2504279999999999</v>
      </c>
      <c r="J164" s="92">
        <v>2.0323869999999999</v>
      </c>
      <c r="K164" s="92">
        <v>3.2916479999999999</v>
      </c>
      <c r="L164" s="92">
        <v>3.7696019999999999</v>
      </c>
      <c r="M164" s="92">
        <v>4.3315130000000002</v>
      </c>
      <c r="N164" s="92">
        <v>4.8027469999999992</v>
      </c>
      <c r="O164" s="92">
        <v>4.9912199999999993</v>
      </c>
      <c r="P164" s="92">
        <v>5.1179330000000007</v>
      </c>
      <c r="Q164" s="92">
        <v>5.2150280000000002</v>
      </c>
      <c r="R164" s="95"/>
      <c r="S164" s="93">
        <v>35.927130000000005</v>
      </c>
      <c r="T164" s="94">
        <v>35.113651787321864</v>
      </c>
      <c r="U164" s="94">
        <v>0.56570134905138825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12</v>
      </c>
      <c r="E165" s="90">
        <v>0.10810810810810811</v>
      </c>
      <c r="F165" s="77"/>
      <c r="G165" s="78">
        <v>7.8025999999999998E-2</v>
      </c>
      <c r="H165" s="78">
        <v>0.72982199999999997</v>
      </c>
      <c r="I165" s="78">
        <v>0.90256799999999993</v>
      </c>
      <c r="J165" s="78">
        <v>1.6796990000000001</v>
      </c>
      <c r="K165" s="78">
        <v>2.9565649999999999</v>
      </c>
      <c r="L165" s="78">
        <v>3.4430039999999997</v>
      </c>
      <c r="M165" s="78">
        <v>4.0499369999999999</v>
      </c>
      <c r="N165" s="78">
        <v>4.4923149999999996</v>
      </c>
      <c r="O165" s="78">
        <v>4.6453869999999995</v>
      </c>
      <c r="P165" s="78">
        <v>4.7812720000000004</v>
      </c>
      <c r="Q165" s="78">
        <v>4.8230279999999999</v>
      </c>
      <c r="R165" s="77"/>
      <c r="S165" s="85">
        <v>32.581623</v>
      </c>
      <c r="T165" s="86">
        <v>60.813087945043961</v>
      </c>
      <c r="U165" s="86">
        <v>0.6744996263920211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1</v>
      </c>
      <c r="E166" s="76">
        <v>9.0090090090090089E-3</v>
      </c>
      <c r="F166" s="77"/>
      <c r="G166" s="78">
        <v>1.428E-3</v>
      </c>
      <c r="H166" s="78">
        <v>7.9900000000000001E-4</v>
      </c>
      <c r="I166" s="78">
        <v>2.7339999999999999E-3</v>
      </c>
      <c r="J166" s="78">
        <v>9.9690000000000004E-3</v>
      </c>
      <c r="K166" s="78">
        <v>2.9260000000000002E-3</v>
      </c>
      <c r="L166" s="78">
        <v>1.802E-3</v>
      </c>
      <c r="M166" s="78">
        <v>2.3370000000000001E-3</v>
      </c>
      <c r="N166" s="78">
        <v>2.0699999999999998E-3</v>
      </c>
      <c r="O166" s="78">
        <v>2.9150000000000001E-3</v>
      </c>
      <c r="P166" s="78">
        <v>4.2830000000000003E-3</v>
      </c>
      <c r="Q166" s="136">
        <v>6.0340000000000003E-3</v>
      </c>
      <c r="R166" s="77"/>
      <c r="S166" s="85">
        <v>3.7296999999999997E-2</v>
      </c>
      <c r="T166" s="86">
        <v>3.2254901960784315</v>
      </c>
      <c r="U166" s="86">
        <v>0.19738727181739124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0</v>
      </c>
      <c r="E167" s="76">
        <v>0</v>
      </c>
      <c r="F167" s="77"/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7"/>
      <c r="S167" s="85">
        <v>0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0</v>
      </c>
      <c r="E169" s="76">
        <v>0</v>
      </c>
      <c r="F169" s="77"/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7"/>
      <c r="S169" s="85">
        <v>0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9.0090090090090089E-3</v>
      </c>
      <c r="F171" s="77"/>
      <c r="G171" s="78">
        <v>4.0829999999999998E-3</v>
      </c>
      <c r="H171" s="78">
        <v>7.7470000000000004E-3</v>
      </c>
      <c r="I171" s="78">
        <v>4.6560000000000004E-3</v>
      </c>
      <c r="J171" s="78">
        <v>4.9189999999999998E-3</v>
      </c>
      <c r="K171" s="78">
        <v>4.9459999999999999E-3</v>
      </c>
      <c r="L171" s="78">
        <v>3.637E-3</v>
      </c>
      <c r="M171" s="78">
        <v>4.2310000000000004E-3</v>
      </c>
      <c r="N171" s="78">
        <v>6.7860000000000004E-3</v>
      </c>
      <c r="O171" s="78">
        <v>4.8009999999999997E-3</v>
      </c>
      <c r="P171" s="78">
        <v>3.2929999999999999E-3</v>
      </c>
      <c r="Q171" s="136">
        <v>7.1900000000000002E-3</v>
      </c>
      <c r="R171" s="77"/>
      <c r="S171" s="85">
        <v>5.6288999999999999E-2</v>
      </c>
      <c r="T171" s="86">
        <v>0.76096007837374491</v>
      </c>
      <c r="U171" s="86">
        <v>7.3293968520764974E-2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1</v>
      </c>
      <c r="E173" s="76">
        <v>9.0090090090090089E-3</v>
      </c>
      <c r="F173" s="77"/>
      <c r="G173" s="78">
        <v>1.884E-3</v>
      </c>
      <c r="H173" s="78">
        <v>2.016E-3</v>
      </c>
      <c r="I173" s="78">
        <v>1.1689999999999999E-3</v>
      </c>
      <c r="J173" s="78">
        <v>1.1000000000000001E-3</v>
      </c>
      <c r="K173" s="78">
        <v>1.6429999999999999E-3</v>
      </c>
      <c r="L173" s="78">
        <v>1.315E-3</v>
      </c>
      <c r="M173" s="78">
        <v>1.5430000000000001E-3</v>
      </c>
      <c r="N173" s="78">
        <v>2.7880000000000001E-3</v>
      </c>
      <c r="O173" s="78">
        <v>1.9840000000000001E-3</v>
      </c>
      <c r="P173" s="78">
        <v>1.916E-3</v>
      </c>
      <c r="Q173" s="136">
        <v>1.8090000000000001E-3</v>
      </c>
      <c r="R173" s="77"/>
      <c r="S173" s="85">
        <v>1.9167E-2</v>
      </c>
      <c r="T173" s="86">
        <v>-3.9808917197452165E-2</v>
      </c>
      <c r="U173" s="86">
        <v>-5.0650006238631695E-3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9.0090090090090089E-3</v>
      </c>
      <c r="F175" s="77"/>
      <c r="G175" s="78">
        <v>2.4000000000000001E-5</v>
      </c>
      <c r="H175" s="78">
        <v>2.3749999999999999E-3</v>
      </c>
      <c r="I175" s="78">
        <v>2.6649999999999998E-3</v>
      </c>
      <c r="J175" s="78">
        <v>7.345E-3</v>
      </c>
      <c r="K175" s="78">
        <v>1.0787E-2</v>
      </c>
      <c r="L175" s="78">
        <v>7.1539999999999998E-3</v>
      </c>
      <c r="M175" s="78">
        <v>4.4999999999999997E-3</v>
      </c>
      <c r="N175" s="78">
        <v>7.8050000000000003E-3</v>
      </c>
      <c r="O175" s="78">
        <v>4.4949999999999999E-3</v>
      </c>
      <c r="P175" s="78">
        <v>7.0419999999999996E-3</v>
      </c>
      <c r="Q175" s="136">
        <v>8.8739999999999999E-3</v>
      </c>
      <c r="R175" s="77"/>
      <c r="S175" s="85">
        <v>6.3065999999999997E-2</v>
      </c>
      <c r="T175" s="86">
        <v>368.75</v>
      </c>
      <c r="U175" s="86">
        <v>1.0940571151534972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3</v>
      </c>
      <c r="E176" s="76">
        <v>2.7027027027027029E-2</v>
      </c>
      <c r="F176" s="77"/>
      <c r="G176" s="78">
        <v>-8.3234000000000002E-2</v>
      </c>
      <c r="H176" s="78">
        <v>0.23661599999999999</v>
      </c>
      <c r="I176" s="78">
        <v>0.192106</v>
      </c>
      <c r="J176" s="78">
        <v>0.195962</v>
      </c>
      <c r="K176" s="78">
        <v>0.29283599999999999</v>
      </c>
      <c r="L176" s="78">
        <v>0.42402600000000001</v>
      </c>
      <c r="M176" s="78">
        <v>0.56261000000000005</v>
      </c>
      <c r="N176" s="78">
        <v>0.627023</v>
      </c>
      <c r="O176" s="78">
        <v>0.75312400000000002</v>
      </c>
      <c r="P176" s="78">
        <v>0.73554200000000003</v>
      </c>
      <c r="Q176" s="78">
        <v>0.85670000000000002</v>
      </c>
      <c r="R176" s="77"/>
      <c r="S176" s="85">
        <v>4.793311000000001</v>
      </c>
      <c r="T176" s="86">
        <v>-11.29266886128265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3</v>
      </c>
      <c r="E177" s="76">
        <v>2.7027027027027029E-2</v>
      </c>
      <c r="F177" s="77"/>
      <c r="G177" s="78">
        <v>5.7868000000000003E-2</v>
      </c>
      <c r="H177" s="78">
        <v>0.126806</v>
      </c>
      <c r="I177" s="78">
        <v>0.31969399999999998</v>
      </c>
      <c r="J177" s="78">
        <v>1.0234730000000001</v>
      </c>
      <c r="K177" s="78">
        <v>2.0511279999999998</v>
      </c>
      <c r="L177" s="78">
        <v>2.3169230000000001</v>
      </c>
      <c r="M177" s="78">
        <v>2.6127310000000001</v>
      </c>
      <c r="N177" s="78">
        <v>2.775798</v>
      </c>
      <c r="O177" s="78">
        <v>2.8342559999999999</v>
      </c>
      <c r="P177" s="78">
        <v>2.8911410000000002</v>
      </c>
      <c r="Q177" s="136">
        <v>2.747163</v>
      </c>
      <c r="R177" s="77"/>
      <c r="S177" s="85">
        <v>19.756981</v>
      </c>
      <c r="T177" s="86">
        <v>46.472921130849521</v>
      </c>
      <c r="U177" s="86">
        <v>0.6201519374216764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2</v>
      </c>
      <c r="E180" s="76">
        <v>1.8018018018018018E-2</v>
      </c>
      <c r="F180" s="77"/>
      <c r="G180" s="78">
        <v>9.5973000000000003E-2</v>
      </c>
      <c r="H180" s="78">
        <v>0.35346300000000003</v>
      </c>
      <c r="I180" s="78">
        <v>0.37954399999999999</v>
      </c>
      <c r="J180" s="78">
        <v>0.43693100000000001</v>
      </c>
      <c r="K180" s="78">
        <v>0.59229900000000002</v>
      </c>
      <c r="L180" s="78">
        <v>0.68814699999999995</v>
      </c>
      <c r="M180" s="78">
        <v>0.861985</v>
      </c>
      <c r="N180" s="78">
        <v>1.0700449999999999</v>
      </c>
      <c r="O180" s="78">
        <v>1.043812</v>
      </c>
      <c r="P180" s="78">
        <v>1.138055</v>
      </c>
      <c r="Q180" s="136">
        <v>1.1952579999999999</v>
      </c>
      <c r="R180" s="77"/>
      <c r="S180" s="85">
        <v>7.8555120000000001</v>
      </c>
      <c r="T180" s="86">
        <v>11.454106884227855</v>
      </c>
      <c r="U180" s="86">
        <v>0.37061056006445181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2</v>
      </c>
      <c r="E181" s="90">
        <v>1.8018018018018018E-2</v>
      </c>
      <c r="F181" s="77"/>
      <c r="G181" s="78">
        <v>6.6379999999999995E-2</v>
      </c>
      <c r="H181" s="78">
        <v>0.25039600000000001</v>
      </c>
      <c r="I181" s="78">
        <v>0.34786</v>
      </c>
      <c r="J181" s="78">
        <v>0.352688</v>
      </c>
      <c r="K181" s="78">
        <v>0.33508300000000002</v>
      </c>
      <c r="L181" s="78">
        <v>0.326598</v>
      </c>
      <c r="M181" s="78">
        <v>0.28157599999999999</v>
      </c>
      <c r="N181" s="78">
        <v>0.31043199999999999</v>
      </c>
      <c r="O181" s="78">
        <v>0.345833</v>
      </c>
      <c r="P181" s="78">
        <v>0.33666099999999999</v>
      </c>
      <c r="Q181" s="78">
        <v>0.39200000000000002</v>
      </c>
      <c r="R181" s="77"/>
      <c r="S181" s="85">
        <v>3.3455069999999996</v>
      </c>
      <c r="T181" s="86">
        <v>4.9053931907200967</v>
      </c>
      <c r="U181" s="86">
        <v>0.24855046969694627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2</v>
      </c>
      <c r="E184" s="76">
        <v>1.8018018018018018E-2</v>
      </c>
      <c r="F184" s="77"/>
      <c r="G184" s="78">
        <v>6.6379999999999995E-2</v>
      </c>
      <c r="H184" s="78">
        <v>0.25039600000000001</v>
      </c>
      <c r="I184" s="78">
        <v>0.34786</v>
      </c>
      <c r="J184" s="78">
        <v>0.352688</v>
      </c>
      <c r="K184" s="78">
        <v>0.33508300000000002</v>
      </c>
      <c r="L184" s="78">
        <v>0.326598</v>
      </c>
      <c r="M184" s="78">
        <v>0.28157599999999999</v>
      </c>
      <c r="N184" s="78">
        <v>0.31043199999999999</v>
      </c>
      <c r="O184" s="78">
        <v>0.345833</v>
      </c>
      <c r="P184" s="78">
        <v>0.33666099999999999</v>
      </c>
      <c r="Q184" s="78">
        <v>0.39200000000000002</v>
      </c>
      <c r="R184" s="77"/>
      <c r="S184" s="85">
        <v>3.3455069999999996</v>
      </c>
      <c r="T184" s="86">
        <v>4.9053931907200967</v>
      </c>
      <c r="U184" s="86">
        <v>0.24855046969694627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0</v>
      </c>
      <c r="E191" s="90">
        <v>0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5"/>
      <c r="S191" s="93">
        <v>0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0</v>
      </c>
      <c r="E192" s="76">
        <v>0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7"/>
      <c r="S192" s="85">
        <v>0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19</v>
      </c>
      <c r="E195" s="90">
        <v>0.17117117117117117</v>
      </c>
      <c r="F195" s="77"/>
      <c r="G195" s="92">
        <v>0.77005599999999996</v>
      </c>
      <c r="H195" s="92">
        <v>0.78517199999999998</v>
      </c>
      <c r="I195" s="92">
        <v>0.71180399999999999</v>
      </c>
      <c r="J195" s="92">
        <v>0.66442400000000001</v>
      </c>
      <c r="K195" s="92">
        <v>0.70905399999999996</v>
      </c>
      <c r="L195" s="92">
        <v>0.79713299999999998</v>
      </c>
      <c r="M195" s="92">
        <v>0.92232400000000003</v>
      </c>
      <c r="N195" s="92">
        <v>1.005125</v>
      </c>
      <c r="O195" s="92">
        <v>1.622557</v>
      </c>
      <c r="P195" s="92">
        <v>2.1177999999999999</v>
      </c>
      <c r="Q195" s="92">
        <v>2.2703479999999998</v>
      </c>
      <c r="R195" s="77"/>
      <c r="S195" s="79">
        <v>12.375797</v>
      </c>
      <c r="T195" s="80">
        <v>1.948289475051165</v>
      </c>
      <c r="U195" s="80">
        <v>0.14471207831941846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3</v>
      </c>
      <c r="E196" s="76">
        <v>2.7027027027027029E-2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0.138903</v>
      </c>
      <c r="P196" s="78">
        <v>0.15195400000000001</v>
      </c>
      <c r="Q196" s="136">
        <v>0.58610799999999996</v>
      </c>
      <c r="R196" s="77"/>
      <c r="S196" s="85">
        <v>0.87696499999999999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16</v>
      </c>
      <c r="E197" s="76">
        <v>0.14414414414414414</v>
      </c>
      <c r="F197" s="77"/>
      <c r="G197" s="78">
        <v>0.77005599999999996</v>
      </c>
      <c r="H197" s="78">
        <v>0.78517199999999998</v>
      </c>
      <c r="I197" s="78">
        <v>0.71180399999999999</v>
      </c>
      <c r="J197" s="78">
        <v>0.66442400000000001</v>
      </c>
      <c r="K197" s="78">
        <v>0.70905399999999996</v>
      </c>
      <c r="L197" s="78">
        <v>0.79713299999999998</v>
      </c>
      <c r="M197" s="78">
        <v>0.92232400000000003</v>
      </c>
      <c r="N197" s="78">
        <v>1.005125</v>
      </c>
      <c r="O197" s="78">
        <v>1.483654</v>
      </c>
      <c r="P197" s="78">
        <v>1.965846</v>
      </c>
      <c r="Q197" s="136">
        <v>1.68424</v>
      </c>
      <c r="R197" s="77"/>
      <c r="S197" s="85">
        <v>11.498831999999997</v>
      </c>
      <c r="T197" s="86">
        <v>1.1871656087349494</v>
      </c>
      <c r="U197" s="86">
        <v>0.10277067440786247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4</v>
      </c>
      <c r="E199" s="76">
        <v>3.6036036036036036E-2</v>
      </c>
      <c r="F199" s="77"/>
      <c r="G199" s="82">
        <v>0.72116800000000003</v>
      </c>
      <c r="H199" s="82">
        <v>0.70222099999999998</v>
      </c>
      <c r="I199" s="82">
        <v>0.78511399999999998</v>
      </c>
      <c r="J199" s="82">
        <v>0.90958499999999998</v>
      </c>
      <c r="K199" s="82">
        <v>1.007789</v>
      </c>
      <c r="L199" s="82">
        <v>1.1592009999999999</v>
      </c>
      <c r="M199" s="82">
        <v>1.155424</v>
      </c>
      <c r="N199" s="82">
        <v>1.1888909999999999</v>
      </c>
      <c r="O199" s="82">
        <v>1.18174</v>
      </c>
      <c r="P199" s="82">
        <v>1.548103</v>
      </c>
      <c r="Q199" s="137">
        <v>1.5308569999999999</v>
      </c>
      <c r="R199" s="77"/>
      <c r="S199" s="79">
        <v>11.890092999999998</v>
      </c>
      <c r="T199" s="80">
        <v>1.1227467108912208</v>
      </c>
      <c r="U199" s="80">
        <v>9.865736668588343E-2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1.8018018018018018E-2</v>
      </c>
      <c r="F201" s="95"/>
      <c r="G201" s="92">
        <v>2.8992E-2</v>
      </c>
      <c r="H201" s="92">
        <v>3.2398000000000003E-2</v>
      </c>
      <c r="I201" s="92">
        <v>2.589E-2</v>
      </c>
      <c r="J201" s="92">
        <v>2.8043999999999999E-2</v>
      </c>
      <c r="K201" s="92">
        <v>2.1006E-2</v>
      </c>
      <c r="L201" s="92">
        <v>2.2061999999999998E-2</v>
      </c>
      <c r="M201" s="92">
        <v>2.2598E-2</v>
      </c>
      <c r="N201" s="92">
        <v>2.0094000000000001E-2</v>
      </c>
      <c r="O201" s="92">
        <v>1.5076000000000001E-2</v>
      </c>
      <c r="P201" s="92">
        <v>1.5986E-2</v>
      </c>
      <c r="Q201" s="92">
        <v>1.634E-2</v>
      </c>
      <c r="R201" s="95"/>
      <c r="S201" s="93">
        <v>0.24848600000000001</v>
      </c>
      <c r="T201" s="94">
        <v>-0.4363962472406181</v>
      </c>
      <c r="U201" s="94">
        <v>-6.9167079348459892E-2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9.0090090090090089E-3</v>
      </c>
      <c r="F202" s="77"/>
      <c r="G202" s="78">
        <v>1.4496E-2</v>
      </c>
      <c r="H202" s="78">
        <v>1.6199000000000002E-2</v>
      </c>
      <c r="I202" s="78">
        <v>1.2945E-2</v>
      </c>
      <c r="J202" s="78">
        <v>1.4022E-2</v>
      </c>
      <c r="K202" s="78">
        <v>1.0503E-2</v>
      </c>
      <c r="L202" s="78">
        <v>1.1030999999999999E-2</v>
      </c>
      <c r="M202" s="78">
        <v>1.1299E-2</v>
      </c>
      <c r="N202" s="78">
        <v>1.0047E-2</v>
      </c>
      <c r="O202" s="78">
        <v>7.5380000000000004E-3</v>
      </c>
      <c r="P202" s="78">
        <v>7.9930000000000001E-3</v>
      </c>
      <c r="Q202" s="136">
        <v>8.1700000000000002E-3</v>
      </c>
      <c r="R202" s="77"/>
      <c r="S202" s="85">
        <v>0.12424300000000001</v>
      </c>
      <c r="T202" s="86">
        <v>-0.4363962472406181</v>
      </c>
      <c r="U202" s="86">
        <v>-6.9167079348459892E-2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9.0090090090090089E-3</v>
      </c>
      <c r="F203" s="77"/>
      <c r="G203" s="78">
        <v>1.4496E-2</v>
      </c>
      <c r="H203" s="78">
        <v>1.6199000000000002E-2</v>
      </c>
      <c r="I203" s="78">
        <v>1.2945E-2</v>
      </c>
      <c r="J203" s="78">
        <v>1.4022E-2</v>
      </c>
      <c r="K203" s="78">
        <v>1.0503E-2</v>
      </c>
      <c r="L203" s="78">
        <v>1.1030999999999999E-2</v>
      </c>
      <c r="M203" s="78">
        <v>1.1299E-2</v>
      </c>
      <c r="N203" s="78">
        <v>1.0047E-2</v>
      </c>
      <c r="O203" s="78">
        <v>7.5380000000000004E-3</v>
      </c>
      <c r="P203" s="78">
        <v>7.9930000000000001E-3</v>
      </c>
      <c r="Q203" s="136">
        <v>8.1700000000000002E-3</v>
      </c>
      <c r="R203" s="77"/>
      <c r="S203" s="85">
        <v>0.12424300000000001</v>
      </c>
      <c r="T203" s="86">
        <v>-0.4363962472406181</v>
      </c>
      <c r="U203" s="86">
        <v>-6.9167079348459892E-2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111</v>
      </c>
      <c r="E204" s="90">
        <v>1</v>
      </c>
      <c r="F204" s="91"/>
      <c r="G204" s="92">
        <v>11.908851000000002</v>
      </c>
      <c r="H204" s="92">
        <v>13.566558000000001</v>
      </c>
      <c r="I204" s="92">
        <v>13.087437</v>
      </c>
      <c r="J204" s="92">
        <v>14.871859999999998</v>
      </c>
      <c r="K204" s="92">
        <v>14.984279000000001</v>
      </c>
      <c r="L204" s="92">
        <v>15.391288999999997</v>
      </c>
      <c r="M204" s="92">
        <v>16.975449999999999</v>
      </c>
      <c r="N204" s="92">
        <v>18.690474000000002</v>
      </c>
      <c r="O204" s="92">
        <v>20.274149000000005</v>
      </c>
      <c r="P204" s="92">
        <v>21.845562000000001</v>
      </c>
      <c r="Q204" s="92">
        <v>24.825502999999998</v>
      </c>
      <c r="R204" s="91"/>
      <c r="S204" s="93">
        <v>186.42141199999998</v>
      </c>
      <c r="T204" s="94">
        <v>1.0846262162487377</v>
      </c>
      <c r="U204" s="94">
        <v>9.6171545395800528E-2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45</v>
      </c>
      <c r="E247" s="27">
        <v>0.40540540540540543</v>
      </c>
      <c r="F247" s="28"/>
      <c r="G247" s="38">
        <v>4.0306829999999998</v>
      </c>
      <c r="H247" s="38">
        <v>5.2798010000000009</v>
      </c>
      <c r="I247" s="38">
        <v>5.3620679999999998</v>
      </c>
      <c r="J247" s="38">
        <v>6.5522960000000001</v>
      </c>
      <c r="K247" s="38">
        <v>7.7011480000000008</v>
      </c>
      <c r="L247" s="38">
        <v>8.2660650000000011</v>
      </c>
      <c r="M247" s="38">
        <v>8.9609510000000014</v>
      </c>
      <c r="N247" s="38">
        <v>9.6467359999999989</v>
      </c>
      <c r="O247" s="38">
        <v>9.6277319999999982</v>
      </c>
      <c r="P247" s="38">
        <v>10.809315999999999</v>
      </c>
      <c r="Q247" s="38">
        <v>11.132135000000002</v>
      </c>
      <c r="R247" s="28"/>
      <c r="S247" s="39">
        <v>87.368931000000003</v>
      </c>
      <c r="T247" s="40">
        <v>1.761848302136388</v>
      </c>
      <c r="U247" s="40">
        <v>0.1354028436480883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21</v>
      </c>
      <c r="E248" s="27">
        <v>0.1891891891891892</v>
      </c>
      <c r="F248" s="28"/>
      <c r="G248" s="67">
        <v>1.2105999999999999</v>
      </c>
      <c r="H248" s="67">
        <v>1.4161550000000001</v>
      </c>
      <c r="I248" s="67">
        <v>1.356185</v>
      </c>
      <c r="J248" s="67">
        <v>1.61467</v>
      </c>
      <c r="K248" s="67">
        <v>1.603756</v>
      </c>
      <c r="L248" s="67">
        <v>1.6841390000000001</v>
      </c>
      <c r="M248" s="67">
        <v>1.7004710000000001</v>
      </c>
      <c r="N248" s="67">
        <v>1.8010520000000001</v>
      </c>
      <c r="O248" s="67">
        <v>1.538246</v>
      </c>
      <c r="P248" s="67">
        <v>1.6932419999999999</v>
      </c>
      <c r="Q248" s="67">
        <v>1.7948729999999999</v>
      </c>
      <c r="R248" s="28"/>
      <c r="S248" s="53">
        <v>17.413389000000002</v>
      </c>
      <c r="T248" s="54">
        <v>0.48263092681315056</v>
      </c>
      <c r="U248" s="54">
        <v>5.0459061821198858E-2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2</v>
      </c>
      <c r="E249" s="27">
        <v>1.8018018018018018E-2</v>
      </c>
      <c r="F249" s="28"/>
      <c r="G249" s="67">
        <v>0.60528599999999999</v>
      </c>
      <c r="H249" s="67">
        <v>0.57976300000000003</v>
      </c>
      <c r="I249" s="67">
        <v>0.54005099999999995</v>
      </c>
      <c r="J249" s="67">
        <v>0.488259</v>
      </c>
      <c r="K249" s="67">
        <v>0.41343299999999999</v>
      </c>
      <c r="L249" s="67">
        <v>0.38164399999999998</v>
      </c>
      <c r="M249" s="67">
        <v>0.36406100000000002</v>
      </c>
      <c r="N249" s="67">
        <v>0.32317099999999999</v>
      </c>
      <c r="O249" s="67">
        <v>0.312031</v>
      </c>
      <c r="P249" s="67">
        <v>0.28755999999999998</v>
      </c>
      <c r="Q249" s="67">
        <v>0.28393000000000002</v>
      </c>
      <c r="R249" s="28"/>
      <c r="S249" s="53">
        <v>4.5791889999999995</v>
      </c>
      <c r="T249" s="54">
        <v>-0.53091596369319616</v>
      </c>
      <c r="U249" s="54">
        <v>-9.028295564008848E-2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1</v>
      </c>
      <c r="E250" s="27">
        <v>9.0090090090090089E-3</v>
      </c>
      <c r="F250" s="28"/>
      <c r="G250" s="67">
        <v>6.6379999999999995E-2</v>
      </c>
      <c r="H250" s="67">
        <v>6.6289000000000001E-2</v>
      </c>
      <c r="I250" s="67">
        <v>7.1021000000000001E-2</v>
      </c>
      <c r="J250" s="67">
        <v>8.3574999999999997E-2</v>
      </c>
      <c r="K250" s="67">
        <v>9.9673999999999999E-2</v>
      </c>
      <c r="L250" s="67">
        <v>0.122337</v>
      </c>
      <c r="M250" s="67">
        <v>0.12639500000000001</v>
      </c>
      <c r="N250" s="67">
        <v>0.11580699999999999</v>
      </c>
      <c r="O250" s="67">
        <v>0.13206399999999999</v>
      </c>
      <c r="P250" s="67">
        <v>0.13552</v>
      </c>
      <c r="Q250" s="67">
        <v>0.13400000000000001</v>
      </c>
      <c r="R250" s="28"/>
      <c r="S250" s="53">
        <v>1.1530619999999998</v>
      </c>
      <c r="T250" s="54">
        <v>1.0186803253992167</v>
      </c>
      <c r="U250" s="54">
        <v>9.1775750126858346E-2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1</v>
      </c>
      <c r="E252" s="27">
        <v>9.0090090090090089E-3</v>
      </c>
      <c r="F252" s="28"/>
      <c r="G252" s="67">
        <v>0.114542</v>
      </c>
      <c r="H252" s="67">
        <v>0.114386</v>
      </c>
      <c r="I252" s="67">
        <v>0.113193</v>
      </c>
      <c r="J252" s="67">
        <v>8.5432999999999995E-2</v>
      </c>
      <c r="K252" s="67">
        <v>6.3339000000000006E-2</v>
      </c>
      <c r="L252" s="67">
        <v>5.9707000000000003E-2</v>
      </c>
      <c r="M252" s="67">
        <v>6.2489000000000003E-2</v>
      </c>
      <c r="N252" s="67">
        <v>0.15446499999999999</v>
      </c>
      <c r="O252" s="67">
        <v>0.27234999999999998</v>
      </c>
      <c r="P252" s="67">
        <v>0.27771699999999999</v>
      </c>
      <c r="Q252" s="67">
        <v>0.33600000000000002</v>
      </c>
      <c r="R252" s="28"/>
      <c r="S252" s="53">
        <v>1.653621</v>
      </c>
      <c r="T252" s="54">
        <v>1.9334218016098901</v>
      </c>
      <c r="U252" s="54">
        <v>0.14398891016639292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3</v>
      </c>
      <c r="E254" s="27">
        <v>2.7027027027027029E-2</v>
      </c>
      <c r="F254" s="28"/>
      <c r="G254" s="67">
        <v>0.91503100000000004</v>
      </c>
      <c r="H254" s="67">
        <v>1.046251</v>
      </c>
      <c r="I254" s="67">
        <v>0.89810900000000005</v>
      </c>
      <c r="J254" s="67">
        <v>0.86682199999999998</v>
      </c>
      <c r="K254" s="67">
        <v>0.79363300000000003</v>
      </c>
      <c r="L254" s="67">
        <v>0.57706400000000002</v>
      </c>
      <c r="M254" s="67">
        <v>0.49762099999999998</v>
      </c>
      <c r="N254" s="67">
        <v>0.51045399999999996</v>
      </c>
      <c r="O254" s="67">
        <v>0.51129800000000003</v>
      </c>
      <c r="P254" s="67">
        <v>0.53736300000000004</v>
      </c>
      <c r="Q254" s="67">
        <v>0.70679999999999998</v>
      </c>
      <c r="R254" s="28"/>
      <c r="S254" s="53">
        <v>7.8604460000000005</v>
      </c>
      <c r="T254" s="54">
        <v>-0.22756715346256029</v>
      </c>
      <c r="U254" s="54">
        <v>-3.1760955606802477E-2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12</v>
      </c>
      <c r="E255" s="27">
        <v>0.10810810810810811</v>
      </c>
      <c r="F255" s="28"/>
      <c r="G255" s="67">
        <v>1.1071359999999999</v>
      </c>
      <c r="H255" s="67">
        <v>1.8616600000000001</v>
      </c>
      <c r="I255" s="67">
        <v>1.9766820000000001</v>
      </c>
      <c r="J255" s="67">
        <v>2.9529830000000001</v>
      </c>
      <c r="K255" s="67">
        <v>4.2842260000000003</v>
      </c>
      <c r="L255" s="67">
        <v>4.9654360000000004</v>
      </c>
      <c r="M255" s="67">
        <v>5.7220219999999999</v>
      </c>
      <c r="N255" s="67">
        <v>6.1529429999999996</v>
      </c>
      <c r="O255" s="67">
        <v>6.1857340000000001</v>
      </c>
      <c r="P255" s="67">
        <v>6.8757529999999996</v>
      </c>
      <c r="Q255" s="67">
        <v>6.8197000000000001</v>
      </c>
      <c r="R255" s="28"/>
      <c r="S255" s="53">
        <v>48.904274999999998</v>
      </c>
      <c r="T255" s="54">
        <v>5.1597671830741669</v>
      </c>
      <c r="U255" s="54">
        <v>0.25514973062041113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1</v>
      </c>
      <c r="E256" s="27">
        <v>9.0090090090090089E-3</v>
      </c>
      <c r="F256" s="28"/>
      <c r="G256" s="67">
        <v>0</v>
      </c>
      <c r="H256" s="67">
        <v>0.18410699999999999</v>
      </c>
      <c r="I256" s="67">
        <v>0.276839</v>
      </c>
      <c r="J256" s="67">
        <v>0.26911299999999999</v>
      </c>
      <c r="K256" s="67">
        <v>0.23540900000000001</v>
      </c>
      <c r="L256" s="67">
        <v>0.204261</v>
      </c>
      <c r="M256" s="67">
        <v>0.15518100000000001</v>
      </c>
      <c r="N256" s="67">
        <v>0.19462499999999999</v>
      </c>
      <c r="O256" s="67">
        <v>0.21376899999999999</v>
      </c>
      <c r="P256" s="67">
        <v>0.20114099999999999</v>
      </c>
      <c r="Q256" s="67">
        <v>0.25800000000000001</v>
      </c>
      <c r="R256" s="28"/>
      <c r="S256" s="53">
        <v>2.1924450000000002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1</v>
      </c>
      <c r="E258" s="27">
        <v>9.0090090090090089E-3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4.2200000000000001E-4</v>
      </c>
      <c r="L258" s="67">
        <v>1.047E-3</v>
      </c>
      <c r="M258" s="67">
        <v>2.8119999999999998E-3</v>
      </c>
      <c r="N258" s="67">
        <v>7.3109999999999998E-3</v>
      </c>
      <c r="O258" s="67">
        <v>1.9116000000000001E-2</v>
      </c>
      <c r="P258" s="67">
        <v>3.3488999999999998E-2</v>
      </c>
      <c r="Q258" s="67">
        <v>5.5E-2</v>
      </c>
      <c r="R258" s="28"/>
      <c r="S258" s="53">
        <v>0.119197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2</v>
      </c>
      <c r="E266" s="27">
        <v>1.8018018018018018E-2</v>
      </c>
      <c r="F266" s="28"/>
      <c r="G266" s="67">
        <v>3.5260000000000001E-3</v>
      </c>
      <c r="H266" s="67">
        <v>4.1089999999999998E-3</v>
      </c>
      <c r="I266" s="67">
        <v>0.12298099999999999</v>
      </c>
      <c r="J266" s="67">
        <v>0.18636800000000001</v>
      </c>
      <c r="K266" s="67">
        <v>0.20350799999999999</v>
      </c>
      <c r="L266" s="67">
        <v>0.266764</v>
      </c>
      <c r="M266" s="67">
        <v>0.32665</v>
      </c>
      <c r="N266" s="67">
        <v>0.38433400000000001</v>
      </c>
      <c r="O266" s="67">
        <v>0.43346299999999999</v>
      </c>
      <c r="P266" s="67">
        <v>0.75793299999999997</v>
      </c>
      <c r="Q266" s="67">
        <v>0.74263199999999996</v>
      </c>
      <c r="R266" s="28"/>
      <c r="S266" s="53">
        <v>3.4322680000000001</v>
      </c>
      <c r="T266" s="54">
        <v>209.61599546228018</v>
      </c>
      <c r="U266" s="54">
        <v>0.9518049670632307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1</v>
      </c>
      <c r="E267" s="27">
        <v>9.0090090090090089E-3</v>
      </c>
      <c r="F267" s="28"/>
      <c r="G267" s="67">
        <v>8.182E-3</v>
      </c>
      <c r="H267" s="67">
        <v>7.0809999999999996E-3</v>
      </c>
      <c r="I267" s="67">
        <v>7.0070000000000002E-3</v>
      </c>
      <c r="J267" s="67">
        <v>5.0730000000000003E-3</v>
      </c>
      <c r="K267" s="67">
        <v>3.748E-3</v>
      </c>
      <c r="L267" s="67">
        <v>3.666E-3</v>
      </c>
      <c r="M267" s="67">
        <v>3.2490000000000002E-3</v>
      </c>
      <c r="N267" s="67">
        <v>2.5739999999999999E-3</v>
      </c>
      <c r="O267" s="67">
        <v>9.6609999999999994E-3</v>
      </c>
      <c r="P267" s="67">
        <v>9.5980000000000006E-3</v>
      </c>
      <c r="Q267" s="67">
        <v>1.1999999999999999E-3</v>
      </c>
      <c r="R267" s="28"/>
      <c r="S267" s="53">
        <v>6.103900000000001E-2</v>
      </c>
      <c r="T267" s="54">
        <v>-0.85333659252016625</v>
      </c>
      <c r="U267" s="54">
        <v>-0.21333428772349261</v>
      </c>
    </row>
    <row r="268" spans="1:21" s="18" customFormat="1" collapsed="1" x14ac:dyDescent="0.3">
      <c r="A268" s="106"/>
      <c r="B268" s="16"/>
      <c r="C268" s="29" t="s">
        <v>158</v>
      </c>
      <c r="D268" s="30">
        <v>3</v>
      </c>
      <c r="E268" s="27">
        <v>2.7027027027027029E-2</v>
      </c>
      <c r="F268" s="28"/>
      <c r="G268" s="38">
        <v>0.61057700000000004</v>
      </c>
      <c r="H268" s="38">
        <v>0.57889100000000004</v>
      </c>
      <c r="I268" s="38">
        <v>0.54089200000000004</v>
      </c>
      <c r="J268" s="38">
        <v>1.0442340000000001</v>
      </c>
      <c r="K268" s="38">
        <v>0.823994</v>
      </c>
      <c r="L268" s="38">
        <v>0.86579600000000001</v>
      </c>
      <c r="M268" s="38">
        <v>0.85214299999999998</v>
      </c>
      <c r="N268" s="38">
        <v>0.86251999999999995</v>
      </c>
      <c r="O268" s="38">
        <v>0.88375000000000004</v>
      </c>
      <c r="P268" s="38">
        <v>0.94496400000000003</v>
      </c>
      <c r="Q268" s="38">
        <v>0.98399999999999999</v>
      </c>
      <c r="R268" s="28"/>
      <c r="S268" s="39">
        <v>8.9917610000000003</v>
      </c>
      <c r="T268" s="40">
        <v>0.61159034814609781</v>
      </c>
      <c r="U268" s="40">
        <v>6.146781952825453E-2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2</v>
      </c>
      <c r="E269" s="27">
        <v>1.8018018018018018E-2</v>
      </c>
      <c r="F269" s="28"/>
      <c r="G269" s="67">
        <v>0.61057700000000004</v>
      </c>
      <c r="H269" s="67">
        <v>0.57889100000000004</v>
      </c>
      <c r="I269" s="67">
        <v>0.54089200000000004</v>
      </c>
      <c r="J269" s="67">
        <v>1.0442340000000001</v>
      </c>
      <c r="K269" s="67">
        <v>0.823994</v>
      </c>
      <c r="L269" s="67">
        <v>0.86579600000000001</v>
      </c>
      <c r="M269" s="67">
        <v>0.85214299999999998</v>
      </c>
      <c r="N269" s="67">
        <v>0.86251999999999995</v>
      </c>
      <c r="O269" s="67">
        <v>0.88375000000000004</v>
      </c>
      <c r="P269" s="67">
        <v>0.94496400000000003</v>
      </c>
      <c r="Q269" s="67">
        <v>0.98399999999999999</v>
      </c>
      <c r="R269" s="28"/>
      <c r="S269" s="53">
        <v>8.9917610000000003</v>
      </c>
      <c r="T269" s="54">
        <v>0.61159034814609781</v>
      </c>
      <c r="U269" s="54">
        <v>6.146781952825453E-2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1</v>
      </c>
      <c r="E272" s="27">
        <v>9.0090090090090089E-3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1</v>
      </c>
      <c r="E273" s="60">
        <v>9.0090090090090089E-3</v>
      </c>
      <c r="F273" s="61"/>
      <c r="G273" s="38">
        <v>0.27066899999999999</v>
      </c>
      <c r="H273" s="38">
        <v>0.25661699999999998</v>
      </c>
      <c r="I273" s="38">
        <v>0.23977599999999999</v>
      </c>
      <c r="J273" s="38">
        <v>0.46290700000000001</v>
      </c>
      <c r="K273" s="38">
        <v>0.41108899999999998</v>
      </c>
      <c r="L273" s="38">
        <v>0.398561</v>
      </c>
      <c r="M273" s="38">
        <v>0.323131</v>
      </c>
      <c r="N273" s="38">
        <v>0.416684</v>
      </c>
      <c r="O273" s="38">
        <v>0.43502000000000002</v>
      </c>
      <c r="P273" s="38">
        <v>0.37069200000000002</v>
      </c>
      <c r="Q273" s="38">
        <v>0.43225000000000002</v>
      </c>
      <c r="R273" s="61"/>
      <c r="S273" s="39">
        <v>4.0173960000000006</v>
      </c>
      <c r="T273" s="40">
        <v>0.59696899164662387</v>
      </c>
      <c r="U273" s="40">
        <v>6.0259226526070186E-2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12</v>
      </c>
      <c r="E275" s="27">
        <v>0.10810810810810811</v>
      </c>
      <c r="F275" s="28"/>
      <c r="G275" s="38">
        <v>0.14065800000000001</v>
      </c>
      <c r="H275" s="38">
        <v>0.13336300000000001</v>
      </c>
      <c r="I275" s="38">
        <v>0.12461</v>
      </c>
      <c r="J275" s="38">
        <v>0.24696399999999999</v>
      </c>
      <c r="K275" s="38">
        <v>0.126836</v>
      </c>
      <c r="L275" s="38">
        <v>0.115664</v>
      </c>
      <c r="M275" s="38">
        <v>0.210202</v>
      </c>
      <c r="N275" s="38">
        <v>0.39726099999999998</v>
      </c>
      <c r="O275" s="38">
        <v>1.0829599999999999</v>
      </c>
      <c r="P275" s="38">
        <v>1.1147819999999999</v>
      </c>
      <c r="Q275" s="38">
        <v>1.7983819999999999</v>
      </c>
      <c r="R275" s="28"/>
      <c r="S275" s="39">
        <v>5.491682</v>
      </c>
      <c r="T275" s="40">
        <v>11.785493892988667</v>
      </c>
      <c r="U275" s="40">
        <v>0.37511711884384802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1</v>
      </c>
      <c r="E276" s="27">
        <v>9.0090090090090089E-3</v>
      </c>
      <c r="F276" s="28"/>
      <c r="G276" s="67">
        <v>0.14065800000000001</v>
      </c>
      <c r="H276" s="67">
        <v>0.13336300000000001</v>
      </c>
      <c r="I276" s="67">
        <v>0.12461</v>
      </c>
      <c r="J276" s="67">
        <v>0.24055699999999999</v>
      </c>
      <c r="K276" s="67">
        <v>0.120502</v>
      </c>
      <c r="L276" s="67">
        <v>0.108332</v>
      </c>
      <c r="M276" s="67">
        <v>0.18937300000000001</v>
      </c>
      <c r="N276" s="67">
        <v>0.20469599999999999</v>
      </c>
      <c r="O276" s="67">
        <v>0.19689400000000001</v>
      </c>
      <c r="P276" s="67">
        <v>0.30463200000000001</v>
      </c>
      <c r="Q276" s="67">
        <v>0.35350999999999999</v>
      </c>
      <c r="R276" s="28"/>
      <c r="S276" s="53">
        <v>2.117127</v>
      </c>
      <c r="T276" s="54">
        <v>1.5132591107508993</v>
      </c>
      <c r="U276" s="54">
        <v>0.12209508014576764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11</v>
      </c>
      <c r="E277" s="27">
        <v>9.90990990990991E-2</v>
      </c>
      <c r="F277" s="28"/>
      <c r="G277" s="67">
        <v>0</v>
      </c>
      <c r="H277" s="67">
        <v>0</v>
      </c>
      <c r="I277" s="67">
        <v>0</v>
      </c>
      <c r="J277" s="67">
        <v>6.4070000000000004E-3</v>
      </c>
      <c r="K277" s="67">
        <v>6.3340000000000002E-3</v>
      </c>
      <c r="L277" s="67">
        <v>7.332E-3</v>
      </c>
      <c r="M277" s="67">
        <v>2.0829E-2</v>
      </c>
      <c r="N277" s="67">
        <v>0.19256499999999999</v>
      </c>
      <c r="O277" s="67">
        <v>0.88606600000000002</v>
      </c>
      <c r="P277" s="67">
        <v>0.81015000000000004</v>
      </c>
      <c r="Q277" s="67">
        <v>1.4448719999999999</v>
      </c>
      <c r="R277" s="28"/>
      <c r="S277" s="53">
        <v>3.374555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24</v>
      </c>
      <c r="E281" s="27">
        <v>0.21621621621621623</v>
      </c>
      <c r="F281" s="28"/>
      <c r="G281" s="38">
        <v>2.9384200000000003</v>
      </c>
      <c r="H281" s="38">
        <v>2.6052239999999998</v>
      </c>
      <c r="I281" s="38">
        <v>2.4136620000000004</v>
      </c>
      <c r="J281" s="38">
        <v>2.5207040000000003</v>
      </c>
      <c r="K281" s="38">
        <v>2.5564430000000002</v>
      </c>
      <c r="L281" s="38">
        <v>2.631294</v>
      </c>
      <c r="M281" s="38">
        <v>2.6306970000000001</v>
      </c>
      <c r="N281" s="38">
        <v>2.803267</v>
      </c>
      <c r="O281" s="38">
        <v>2.8321700000000001</v>
      </c>
      <c r="P281" s="38">
        <v>3.2753709999999998</v>
      </c>
      <c r="Q281" s="38">
        <v>4.3703099999999999</v>
      </c>
      <c r="R281" s="28"/>
      <c r="S281" s="39">
        <v>31.577562</v>
      </c>
      <c r="T281" s="40">
        <v>0.48729929690105545</v>
      </c>
      <c r="U281" s="40">
        <v>5.0871941839266022E-2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2</v>
      </c>
      <c r="E283" s="27">
        <v>1.8018018018018018E-2</v>
      </c>
      <c r="F283" s="28"/>
      <c r="G283" s="67">
        <v>0.53344100000000005</v>
      </c>
      <c r="H283" s="67">
        <v>0.51854999999999996</v>
      </c>
      <c r="I283" s="67">
        <v>0.53039199999999997</v>
      </c>
      <c r="J283" s="67">
        <v>0.57453500000000002</v>
      </c>
      <c r="K283" s="67">
        <v>0.537323</v>
      </c>
      <c r="L283" s="67">
        <v>0.62116400000000005</v>
      </c>
      <c r="M283" s="67">
        <v>0.60406099999999996</v>
      </c>
      <c r="N283" s="67">
        <v>0.60344200000000003</v>
      </c>
      <c r="O283" s="67">
        <v>0.60225300000000004</v>
      </c>
      <c r="P283" s="67">
        <v>0.66774699999999998</v>
      </c>
      <c r="Q283" s="67">
        <v>0.66200000000000003</v>
      </c>
      <c r="R283" s="28"/>
      <c r="S283" s="53">
        <v>6.4549080000000005</v>
      </c>
      <c r="T283" s="54">
        <v>0.24099947323134141</v>
      </c>
      <c r="U283" s="54">
        <v>2.7357154376296711E-2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3</v>
      </c>
      <c r="E284" s="27">
        <v>2.7027027027027029E-2</v>
      </c>
      <c r="F284" s="28"/>
      <c r="G284" s="67">
        <v>0</v>
      </c>
      <c r="H284" s="67">
        <v>0</v>
      </c>
      <c r="I284" s="67">
        <v>0</v>
      </c>
      <c r="J284" s="67">
        <v>7.4749999999999999E-3</v>
      </c>
      <c r="K284" s="67">
        <v>6.3340000000000002E-3</v>
      </c>
      <c r="L284" s="67">
        <v>6.2849999999999998E-3</v>
      </c>
      <c r="M284" s="67">
        <v>5.2069999999999998E-3</v>
      </c>
      <c r="N284" s="67">
        <v>5.1489999999999999E-3</v>
      </c>
      <c r="O284" s="67">
        <v>0</v>
      </c>
      <c r="P284" s="67">
        <v>0</v>
      </c>
      <c r="Q284" s="67">
        <v>0</v>
      </c>
      <c r="R284" s="28"/>
      <c r="S284" s="53">
        <v>3.0450000000000001E-2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16</v>
      </c>
      <c r="E285" s="27">
        <v>0.14414414414414414</v>
      </c>
      <c r="F285" s="28"/>
      <c r="G285" s="67">
        <v>2.3286169999999999</v>
      </c>
      <c r="H285" s="67">
        <v>2.0104169999999999</v>
      </c>
      <c r="I285" s="67">
        <v>1.808886</v>
      </c>
      <c r="J285" s="67">
        <v>1.868212</v>
      </c>
      <c r="K285" s="67">
        <v>1.9125000000000001</v>
      </c>
      <c r="L285" s="67">
        <v>1.9022380000000001</v>
      </c>
      <c r="M285" s="67">
        <v>1.9224870000000001</v>
      </c>
      <c r="N285" s="67">
        <v>2.08758</v>
      </c>
      <c r="O285" s="67">
        <v>2.1076169999999999</v>
      </c>
      <c r="P285" s="67">
        <v>2.469786</v>
      </c>
      <c r="Q285" s="67">
        <v>3.5243099999999998</v>
      </c>
      <c r="R285" s="28"/>
      <c r="S285" s="53">
        <v>23.94265</v>
      </c>
      <c r="T285" s="54">
        <v>0.51347774236810939</v>
      </c>
      <c r="U285" s="54">
        <v>5.3166423753636449E-2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3</v>
      </c>
      <c r="E286" s="27">
        <v>2.7027027027027029E-2</v>
      </c>
      <c r="F286" s="28"/>
      <c r="G286" s="67">
        <v>7.6361999999999999E-2</v>
      </c>
      <c r="H286" s="67">
        <v>7.6257000000000005E-2</v>
      </c>
      <c r="I286" s="67">
        <v>7.4384000000000006E-2</v>
      </c>
      <c r="J286" s="67">
        <v>7.0482000000000003E-2</v>
      </c>
      <c r="K286" s="67">
        <v>0.100286</v>
      </c>
      <c r="L286" s="67">
        <v>0.101607</v>
      </c>
      <c r="M286" s="67">
        <v>9.8942000000000002E-2</v>
      </c>
      <c r="N286" s="67">
        <v>0.107096</v>
      </c>
      <c r="O286" s="67">
        <v>0.12230000000000001</v>
      </c>
      <c r="P286" s="67">
        <v>0.13783799999999999</v>
      </c>
      <c r="Q286" s="67">
        <v>0.184</v>
      </c>
      <c r="R286" s="28"/>
      <c r="S286" s="53">
        <v>1.149554</v>
      </c>
      <c r="T286" s="54">
        <v>1.4095754432833085</v>
      </c>
      <c r="U286" s="54">
        <v>0.11620140814208457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3</v>
      </c>
      <c r="E289" s="27">
        <v>2.7027027027027029E-2</v>
      </c>
      <c r="F289" s="28"/>
      <c r="G289" s="38">
        <v>2.0726999999999999E-2</v>
      </c>
      <c r="H289" s="38">
        <v>9.8040000000000002E-3</v>
      </c>
      <c r="I289" s="38">
        <v>9.7020000000000006E-3</v>
      </c>
      <c r="J289" s="38">
        <v>1.6018000000000001E-2</v>
      </c>
      <c r="K289" s="38">
        <v>0.11928800000000001</v>
      </c>
      <c r="L289" s="38">
        <v>0.10893899999999999</v>
      </c>
      <c r="M289" s="38">
        <v>0.10935599999999999</v>
      </c>
      <c r="N289" s="38">
        <v>0.105036</v>
      </c>
      <c r="O289" s="38">
        <v>0.10482900000000001</v>
      </c>
      <c r="P289" s="38">
        <v>0.104144</v>
      </c>
      <c r="Q289" s="38">
        <v>0.104</v>
      </c>
      <c r="R289" s="28"/>
      <c r="S289" s="39">
        <v>0.81184299999999998</v>
      </c>
      <c r="T289" s="40">
        <v>4.0176098808317651</v>
      </c>
      <c r="U289" s="40">
        <v>0.22338207095296636</v>
      </c>
    </row>
    <row r="290" spans="1:21" s="18" customFormat="1" x14ac:dyDescent="0.3">
      <c r="A290" s="106"/>
      <c r="B290" s="16"/>
      <c r="C290" s="29" t="s">
        <v>3</v>
      </c>
      <c r="D290" s="30">
        <v>16</v>
      </c>
      <c r="E290" s="27">
        <v>0.14414414414414414</v>
      </c>
      <c r="F290" s="28"/>
      <c r="G290" s="38">
        <v>3.5700270000000001</v>
      </c>
      <c r="H290" s="38">
        <v>4.4501520000000001</v>
      </c>
      <c r="I290" s="38">
        <v>4.0487700000000002</v>
      </c>
      <c r="J290" s="38">
        <v>3.4805579999999998</v>
      </c>
      <c r="K290" s="38">
        <v>2.6586060000000002</v>
      </c>
      <c r="L290" s="38">
        <v>2.4732620000000001</v>
      </c>
      <c r="M290" s="38">
        <v>3.3840269999999997</v>
      </c>
      <c r="N290" s="38">
        <v>3.9737140000000002</v>
      </c>
      <c r="O290" s="38">
        <v>4.7832659999999994</v>
      </c>
      <c r="P290" s="38">
        <v>4.7077990000000005</v>
      </c>
      <c r="Q290" s="38">
        <v>5.4961060000000002</v>
      </c>
      <c r="R290" s="28"/>
      <c r="S290" s="39">
        <v>43.026287000000004</v>
      </c>
      <c r="T290" s="40">
        <v>0.53951384681404368</v>
      </c>
      <c r="U290" s="40">
        <v>5.5414240975619089E-2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8</v>
      </c>
      <c r="E291" s="27">
        <v>7.2072072072072071E-2</v>
      </c>
      <c r="F291" s="28"/>
      <c r="G291" s="67">
        <v>3.3628689999999999</v>
      </c>
      <c r="H291" s="67">
        <v>4.1508960000000004</v>
      </c>
      <c r="I291" s="67">
        <v>3.9627430000000001</v>
      </c>
      <c r="J291" s="67">
        <v>3.3319589999999999</v>
      </c>
      <c r="K291" s="67">
        <v>2.4198200000000001</v>
      </c>
      <c r="L291" s="67">
        <v>1.9347449999999999</v>
      </c>
      <c r="M291" s="67">
        <v>2.4734569999999998</v>
      </c>
      <c r="N291" s="67">
        <v>3.0397180000000001</v>
      </c>
      <c r="O291" s="67">
        <v>3.9299369999999998</v>
      </c>
      <c r="P291" s="67">
        <v>3.7923520000000002</v>
      </c>
      <c r="Q291" s="67">
        <v>4.1252560000000003</v>
      </c>
      <c r="R291" s="28"/>
      <c r="S291" s="53">
        <v>36.523752000000002</v>
      </c>
      <c r="T291" s="54">
        <v>0.22670731449842396</v>
      </c>
      <c r="U291" s="54">
        <v>2.5870684158233459E-2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8</v>
      </c>
      <c r="E292" s="27">
        <v>7.2072072072072071E-2</v>
      </c>
      <c r="F292" s="28"/>
      <c r="G292" s="67">
        <v>0.20715800000000001</v>
      </c>
      <c r="H292" s="67">
        <v>0.29925600000000002</v>
      </c>
      <c r="I292" s="67">
        <v>8.6027000000000006E-2</v>
      </c>
      <c r="J292" s="67">
        <v>0.14859900000000001</v>
      </c>
      <c r="K292" s="67">
        <v>0.238786</v>
      </c>
      <c r="L292" s="67">
        <v>0.53851700000000002</v>
      </c>
      <c r="M292" s="67">
        <v>0.91056999999999999</v>
      </c>
      <c r="N292" s="67">
        <v>0.93399600000000005</v>
      </c>
      <c r="O292" s="67">
        <v>0.853329</v>
      </c>
      <c r="P292" s="67">
        <v>0.91544700000000001</v>
      </c>
      <c r="Q292" s="67">
        <v>1.3708499999999999</v>
      </c>
      <c r="R292" s="28"/>
      <c r="S292" s="53">
        <v>6.5025350000000008</v>
      </c>
      <c r="T292" s="54">
        <v>5.6174127960300826</v>
      </c>
      <c r="U292" s="54">
        <v>0.26644410957092535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4</v>
      </c>
      <c r="E293" s="27">
        <v>3.6036036036036036E-2</v>
      </c>
      <c r="F293" s="28"/>
      <c r="G293" s="38">
        <v>7.5271000000000005E-2</v>
      </c>
      <c r="H293" s="38">
        <v>1.4161999999999999E-2</v>
      </c>
      <c r="I293" s="38">
        <v>2.4795000000000001E-2</v>
      </c>
      <c r="J293" s="38">
        <v>7.0482000000000003E-2</v>
      </c>
      <c r="K293" s="38">
        <v>8.1284999999999996E-2</v>
      </c>
      <c r="L293" s="38">
        <v>7.3325000000000001E-2</v>
      </c>
      <c r="M293" s="38">
        <v>7.2903999999999997E-2</v>
      </c>
      <c r="N293" s="38">
        <v>6.0755999999999998E-2</v>
      </c>
      <c r="O293" s="38">
        <v>8.2219E-2</v>
      </c>
      <c r="P293" s="38">
        <v>5.3093000000000001E-2</v>
      </c>
      <c r="Q293" s="38">
        <v>9.1999999999999998E-2</v>
      </c>
      <c r="R293" s="28"/>
      <c r="S293" s="39">
        <v>0.7002919999999998</v>
      </c>
      <c r="T293" s="40">
        <v>0.22225026902791245</v>
      </c>
      <c r="U293" s="40">
        <v>2.5404024657477153E-2</v>
      </c>
    </row>
    <row r="294" spans="1:21" s="18" customFormat="1" x14ac:dyDescent="0.3">
      <c r="A294" s="106"/>
      <c r="B294" s="16"/>
      <c r="C294" s="29" t="s">
        <v>126</v>
      </c>
      <c r="D294" s="30">
        <v>3</v>
      </c>
      <c r="E294" s="27">
        <v>2.7027027027027029E-2</v>
      </c>
      <c r="F294" s="28"/>
      <c r="G294" s="38">
        <v>0.25181900000000002</v>
      </c>
      <c r="H294" s="38">
        <v>0.23854400000000001</v>
      </c>
      <c r="I294" s="38">
        <v>0.323162</v>
      </c>
      <c r="J294" s="38">
        <v>0.47769699999999998</v>
      </c>
      <c r="K294" s="38">
        <v>0.50558999999999998</v>
      </c>
      <c r="L294" s="38">
        <v>0.45838299999999998</v>
      </c>
      <c r="M294" s="38">
        <v>0.43203900000000001</v>
      </c>
      <c r="N294" s="38">
        <v>0.42449999999999999</v>
      </c>
      <c r="O294" s="38">
        <v>0.44220300000000001</v>
      </c>
      <c r="P294" s="38">
        <v>0.46540100000000001</v>
      </c>
      <c r="Q294" s="38">
        <v>0.41632000000000002</v>
      </c>
      <c r="R294" s="28"/>
      <c r="S294" s="39">
        <v>4.4356580000000001</v>
      </c>
      <c r="T294" s="40">
        <v>0.65325094611605961</v>
      </c>
      <c r="U294" s="40">
        <v>6.4859592541842481E-2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3</v>
      </c>
      <c r="E296" s="27">
        <v>2.7027027027027029E-2</v>
      </c>
      <c r="F296" s="28"/>
      <c r="G296" s="59">
        <v>0.25181900000000002</v>
      </c>
      <c r="H296" s="59">
        <v>0.23854400000000001</v>
      </c>
      <c r="I296" s="59">
        <v>0.323162</v>
      </c>
      <c r="J296" s="59">
        <v>0.47769699999999998</v>
      </c>
      <c r="K296" s="59">
        <v>0.50558999999999998</v>
      </c>
      <c r="L296" s="59">
        <v>0.45838299999999998</v>
      </c>
      <c r="M296" s="59">
        <v>0.43203900000000001</v>
      </c>
      <c r="N296" s="59">
        <v>0.42449999999999999</v>
      </c>
      <c r="O296" s="59">
        <v>0.44220300000000001</v>
      </c>
      <c r="P296" s="59">
        <v>0.46540100000000001</v>
      </c>
      <c r="Q296" s="59">
        <v>0.41632000000000002</v>
      </c>
      <c r="R296" s="28"/>
      <c r="S296" s="53">
        <v>4.4356580000000001</v>
      </c>
      <c r="T296" s="54">
        <v>0.65325094611605961</v>
      </c>
      <c r="U296" s="54">
        <v>6.4859592541842481E-2</v>
      </c>
    </row>
    <row r="297" spans="1:21" s="18" customFormat="1" collapsed="1" x14ac:dyDescent="0.3">
      <c r="A297" s="106"/>
      <c r="B297" s="16"/>
      <c r="C297" s="26" t="s">
        <v>373</v>
      </c>
      <c r="D297" s="142">
        <v>214</v>
      </c>
      <c r="E297" s="41">
        <v>1.9279279279279282</v>
      </c>
      <c r="F297" s="42"/>
      <c r="G297" s="43">
        <v>11.908851000000002</v>
      </c>
      <c r="H297" s="43">
        <v>13.566558000000002</v>
      </c>
      <c r="I297" s="43">
        <v>13.087437</v>
      </c>
      <c r="J297" s="43">
        <v>14.871860000000002</v>
      </c>
      <c r="K297" s="43">
        <v>14.984279000000001</v>
      </c>
      <c r="L297" s="43">
        <v>15.391289</v>
      </c>
      <c r="M297" s="43">
        <v>16.975450000000002</v>
      </c>
      <c r="N297" s="43">
        <v>18.690473999999998</v>
      </c>
      <c r="O297" s="43">
        <v>20.274148999999994</v>
      </c>
      <c r="P297" s="43">
        <v>21.845561999999997</v>
      </c>
      <c r="Q297" s="43">
        <v>24.825502999999998</v>
      </c>
      <c r="R297" s="42"/>
      <c r="S297" s="44">
        <v>186.421412</v>
      </c>
      <c r="T297" s="45">
        <v>1.0846262162487377</v>
      </c>
      <c r="U297" s="45">
        <v>9.6171545395800528E-2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4229" priority="235" operator="equal">
      <formula>0</formula>
    </cfRule>
  </conditionalFormatting>
  <conditionalFormatting sqref="R50 C50 C83:F83 F50 E54:F54 C54 R54 E52:F52 C52 R52">
    <cfRule type="cellIs" dxfId="4228" priority="234" operator="equal">
      <formula>0</formula>
    </cfRule>
  </conditionalFormatting>
  <conditionalFormatting sqref="S16:S19 S21">
    <cfRule type="cellIs" dxfId="4227" priority="233" operator="equal">
      <formula>0</formula>
    </cfRule>
  </conditionalFormatting>
  <conditionalFormatting sqref="G54:Q54 G50:Q52">
    <cfRule type="cellIs" dxfId="4226" priority="232" operator="equal">
      <formula>0</formula>
    </cfRule>
  </conditionalFormatting>
  <conditionalFormatting sqref="T96:U96 C96:R96">
    <cfRule type="cellIs" dxfId="4225" priority="231" operator="equal">
      <formula>0</formula>
    </cfRule>
  </conditionalFormatting>
  <conditionalFormatting sqref="S96">
    <cfRule type="cellIs" dxfId="4224" priority="230" operator="equal">
      <formula>0</formula>
    </cfRule>
  </conditionalFormatting>
  <conditionalFormatting sqref="N54:O54 N50:O52">
    <cfRule type="cellIs" dxfId="4223" priority="228" operator="equal">
      <formula>0</formula>
    </cfRule>
  </conditionalFormatting>
  <conditionalFormatting sqref="N325:O337 N55:O55 N16:O19 N21:O21">
    <cfRule type="cellIs" dxfId="4222" priority="229" operator="equal">
      <formula>0</formula>
    </cfRule>
  </conditionalFormatting>
  <conditionalFormatting sqref="N20:O20">
    <cfRule type="cellIs" dxfId="4221" priority="225" operator="equal">
      <formula>0</formula>
    </cfRule>
  </conditionalFormatting>
  <conditionalFormatting sqref="P20:R20 T20:U20 C20:F20 H20:M20">
    <cfRule type="cellIs" dxfId="4220" priority="227" operator="equal">
      <formula>0</formula>
    </cfRule>
  </conditionalFormatting>
  <conditionalFormatting sqref="S20">
    <cfRule type="cellIs" dxfId="4219" priority="226" operator="equal">
      <formula>0</formula>
    </cfRule>
  </conditionalFormatting>
  <conditionalFormatting sqref="C269:U269">
    <cfRule type="cellIs" dxfId="4218" priority="224" operator="equal">
      <formula>0</formula>
    </cfRule>
  </conditionalFormatting>
  <conditionalFormatting sqref="C282:F282 H282:U282">
    <cfRule type="cellIs" dxfId="4217" priority="223" operator="equal">
      <formula>0</formula>
    </cfRule>
  </conditionalFormatting>
  <conditionalFormatting sqref="C276:F276 H276:U276">
    <cfRule type="cellIs" dxfId="4216" priority="222" operator="equal">
      <formula>0</formula>
    </cfRule>
  </conditionalFormatting>
  <conditionalFormatting sqref="C248 H248:U248 E248:F248">
    <cfRule type="cellIs" dxfId="4215" priority="221" operator="equal">
      <formula>0</formula>
    </cfRule>
  </conditionalFormatting>
  <conditionalFormatting sqref="G248:Q248">
    <cfRule type="cellIs" dxfId="4214" priority="220" operator="equal">
      <formula>0</formula>
    </cfRule>
  </conditionalFormatting>
  <conditionalFormatting sqref="G276:Q280">
    <cfRule type="cellIs" dxfId="4213" priority="219" operator="equal">
      <formula>0</formula>
    </cfRule>
  </conditionalFormatting>
  <conditionalFormatting sqref="G282:Q289">
    <cfRule type="cellIs" dxfId="4212" priority="218" operator="equal">
      <formula>0</formula>
    </cfRule>
  </conditionalFormatting>
  <conditionalFormatting sqref="G83:Q83">
    <cfRule type="cellIs" dxfId="4211" priority="215" operator="equal">
      <formula>0</formula>
    </cfRule>
  </conditionalFormatting>
  <conditionalFormatting sqref="D248">
    <cfRule type="cellIs" dxfId="4210" priority="212" operator="equal">
      <formula>0</formula>
    </cfRule>
  </conditionalFormatting>
  <conditionalFormatting sqref="T97:U97 C97:R97">
    <cfRule type="cellIs" dxfId="4209" priority="217" operator="equal">
      <formula>0</formula>
    </cfRule>
  </conditionalFormatting>
  <conditionalFormatting sqref="S97">
    <cfRule type="cellIs" dxfId="4208" priority="216" operator="equal">
      <formula>0</formula>
    </cfRule>
  </conditionalFormatting>
  <conditionalFormatting sqref="D7:D9">
    <cfRule type="cellIs" dxfId="4207" priority="214" operator="equal">
      <formula>0</formula>
    </cfRule>
  </conditionalFormatting>
  <conditionalFormatting sqref="D54 D52">
    <cfRule type="cellIs" dxfId="4206" priority="213" operator="equal">
      <formula>0</formula>
    </cfRule>
  </conditionalFormatting>
  <conditionalFormatting sqref="T103:U103 P103:R103 C103:F103 H103:M103 T147:U147 C147:R147">
    <cfRule type="cellIs" dxfId="4205" priority="211" operator="equal">
      <formula>0</formula>
    </cfRule>
  </conditionalFormatting>
  <conditionalFormatting sqref="S103 S147">
    <cfRule type="cellIs" dxfId="4204" priority="210" operator="equal">
      <formula>0</formula>
    </cfRule>
  </conditionalFormatting>
  <conditionalFormatting sqref="N103:O103 N147:O147">
    <cfRule type="cellIs" dxfId="4203" priority="209" operator="equal">
      <formula>0</formula>
    </cfRule>
  </conditionalFormatting>
  <conditionalFormatting sqref="S151:S154">
    <cfRule type="cellIs" dxfId="4202" priority="201" operator="equal">
      <formula>0</formula>
    </cfRule>
  </conditionalFormatting>
  <conditionalFormatting sqref="G103:Q103">
    <cfRule type="cellIs" dxfId="4201" priority="208" operator="equal">
      <formula>0</formula>
    </cfRule>
  </conditionalFormatting>
  <conditionalFormatting sqref="N148:O149 N104:O104">
    <cfRule type="cellIs" dxfId="4200" priority="205" operator="equal">
      <formula>0</formula>
    </cfRule>
  </conditionalFormatting>
  <conditionalFormatting sqref="C150 T150:U150 R150 E150:F150">
    <cfRule type="cellIs" dxfId="4199" priority="204" operator="equal">
      <formula>0</formula>
    </cfRule>
  </conditionalFormatting>
  <conditionalFormatting sqref="S150">
    <cfRule type="cellIs" dxfId="4198" priority="203" operator="equal">
      <formula>0</formula>
    </cfRule>
  </conditionalFormatting>
  <conditionalFormatting sqref="T151:U154 C151 R151 C152:R152 E151:F151 C153:C154 E153:R154">
    <cfRule type="cellIs" dxfId="4197" priority="202" operator="equal">
      <formula>0</formula>
    </cfRule>
  </conditionalFormatting>
  <conditionalFormatting sqref="N152:O154">
    <cfRule type="cellIs" dxfId="4196" priority="200" operator="equal">
      <formula>0</formula>
    </cfRule>
  </conditionalFormatting>
  <conditionalFormatting sqref="T148:U149 T104:U104 C104:R104 C148:R149">
    <cfRule type="cellIs" dxfId="4195" priority="207" operator="equal">
      <formula>0</formula>
    </cfRule>
  </conditionalFormatting>
  <conditionalFormatting sqref="S148:S149 S104">
    <cfRule type="cellIs" dxfId="4194" priority="206" operator="equal">
      <formula>0</formula>
    </cfRule>
  </conditionalFormatting>
  <conditionalFormatting sqref="S146">
    <cfRule type="cellIs" dxfId="4193" priority="177" operator="equal">
      <formula>0</formula>
    </cfRule>
  </conditionalFormatting>
  <conditionalFormatting sqref="T105:U105 C105:R105">
    <cfRule type="cellIs" dxfId="4192" priority="196" operator="equal">
      <formula>0</formula>
    </cfRule>
  </conditionalFormatting>
  <conditionalFormatting sqref="S105">
    <cfRule type="cellIs" dxfId="4191" priority="195" operator="equal">
      <formula>0</formula>
    </cfRule>
  </conditionalFormatting>
  <conditionalFormatting sqref="N105:O105">
    <cfRule type="cellIs" dxfId="4190" priority="194" operator="equal">
      <formula>0</formula>
    </cfRule>
  </conditionalFormatting>
  <conditionalFormatting sqref="T108:U109 T111:U112 C108:C109 C111:C112 E108:R109 E111:R112">
    <cfRule type="cellIs" dxfId="4189" priority="199" operator="equal">
      <formula>0</formula>
    </cfRule>
  </conditionalFormatting>
  <conditionalFormatting sqref="S108:S109 S111:S112">
    <cfRule type="cellIs" dxfId="4188" priority="198" operator="equal">
      <formula>0</formula>
    </cfRule>
  </conditionalFormatting>
  <conditionalFormatting sqref="N108:O109 N111:O112">
    <cfRule type="cellIs" dxfId="4187" priority="197" operator="equal">
      <formula>0</formula>
    </cfRule>
  </conditionalFormatting>
  <conditionalFormatting sqref="T106:U106 C106:R106">
    <cfRule type="cellIs" dxfId="4186" priority="193" operator="equal">
      <formula>0</formula>
    </cfRule>
  </conditionalFormatting>
  <conditionalFormatting sqref="S106">
    <cfRule type="cellIs" dxfId="4185" priority="192" operator="equal">
      <formula>0</formula>
    </cfRule>
  </conditionalFormatting>
  <conditionalFormatting sqref="N106:O106">
    <cfRule type="cellIs" dxfId="4184" priority="191" operator="equal">
      <formula>0</formula>
    </cfRule>
  </conditionalFormatting>
  <conditionalFormatting sqref="T114:U114 C114:R114">
    <cfRule type="cellIs" dxfId="4183" priority="184" operator="equal">
      <formula>0</formula>
    </cfRule>
  </conditionalFormatting>
  <conditionalFormatting sqref="S114">
    <cfRule type="cellIs" dxfId="4182" priority="183" operator="equal">
      <formula>0</formula>
    </cfRule>
  </conditionalFormatting>
  <conditionalFormatting sqref="N114:O114">
    <cfRule type="cellIs" dxfId="4181" priority="182" operator="equal">
      <formula>0</formula>
    </cfRule>
  </conditionalFormatting>
  <conditionalFormatting sqref="T115:U115 C115:R115">
    <cfRule type="cellIs" dxfId="4180" priority="181" operator="equal">
      <formula>0</formula>
    </cfRule>
  </conditionalFormatting>
  <conditionalFormatting sqref="S115">
    <cfRule type="cellIs" dxfId="4179" priority="180" operator="equal">
      <formula>0</formula>
    </cfRule>
  </conditionalFormatting>
  <conditionalFormatting sqref="N115:O115">
    <cfRule type="cellIs" dxfId="4178" priority="179" operator="equal">
      <formula>0</formula>
    </cfRule>
  </conditionalFormatting>
  <conditionalFormatting sqref="T113:U113 C113:R113">
    <cfRule type="cellIs" dxfId="4177" priority="190" operator="equal">
      <formula>0</formula>
    </cfRule>
  </conditionalFormatting>
  <conditionalFormatting sqref="S113">
    <cfRule type="cellIs" dxfId="4176" priority="189" operator="equal">
      <formula>0</formula>
    </cfRule>
  </conditionalFormatting>
  <conditionalFormatting sqref="N113:O113">
    <cfRule type="cellIs" dxfId="4175" priority="188" operator="equal">
      <formula>0</formula>
    </cfRule>
  </conditionalFormatting>
  <conditionalFormatting sqref="E138:F138 T138:U138 R138">
    <cfRule type="cellIs" dxfId="4174" priority="169" operator="equal">
      <formula>0</formula>
    </cfRule>
  </conditionalFormatting>
  <conditionalFormatting sqref="S138">
    <cfRule type="cellIs" dxfId="4173" priority="168" operator="equal">
      <formula>0</formula>
    </cfRule>
  </conditionalFormatting>
  <conditionalFormatting sqref="C138 C141 C143:C154">
    <cfRule type="cellIs" dxfId="4172" priority="161" operator="equal">
      <formula>0</formula>
    </cfRule>
  </conditionalFormatting>
  <conditionalFormatting sqref="T116:U118 C116:R116 T120:U121 R117:R118 C117:F118 C120:R121">
    <cfRule type="cellIs" dxfId="4171" priority="187" operator="equal">
      <formula>0</formula>
    </cfRule>
  </conditionalFormatting>
  <conditionalFormatting sqref="S116:S118 S120:S121">
    <cfRule type="cellIs" dxfId="4170" priority="186" operator="equal">
      <formula>0</formula>
    </cfRule>
  </conditionalFormatting>
  <conditionalFormatting sqref="N116:O116 N120:O121">
    <cfRule type="cellIs" dxfId="4169" priority="185" operator="equal">
      <formula>0</formula>
    </cfRule>
  </conditionalFormatting>
  <conditionalFormatting sqref="T146:U146 C146:R146">
    <cfRule type="cellIs" dxfId="4168" priority="178" operator="equal">
      <formula>0</formula>
    </cfRule>
  </conditionalFormatting>
  <conditionalFormatting sqref="N122:O122">
    <cfRule type="cellIs" dxfId="4167" priority="173" operator="equal">
      <formula>0</formula>
    </cfRule>
  </conditionalFormatting>
  <conditionalFormatting sqref="N146:O146">
    <cfRule type="cellIs" dxfId="4166" priority="176" operator="equal">
      <formula>0</formula>
    </cfRule>
  </conditionalFormatting>
  <conditionalFormatting sqref="N143:O149 N152:O154">
    <cfRule type="cellIs" dxfId="4165" priority="165" operator="equal">
      <formula>0</formula>
    </cfRule>
  </conditionalFormatting>
  <conditionalFormatting sqref="T107:U107 C107:R107">
    <cfRule type="cellIs" dxfId="4164" priority="164" operator="equal">
      <formula>0</formula>
    </cfRule>
  </conditionalFormatting>
  <conditionalFormatting sqref="E141:F141 T141:U141 T143:U154 R141 E150:F151 R150:R151 D146:R149 E143:R145 E153:R154 D152:R152">
    <cfRule type="cellIs" dxfId="4163" priority="167" operator="equal">
      <formula>0</formula>
    </cfRule>
  </conditionalFormatting>
  <conditionalFormatting sqref="T122:U122 C122:R122">
    <cfRule type="cellIs" dxfId="4162" priority="175" operator="equal">
      <formula>0</formula>
    </cfRule>
  </conditionalFormatting>
  <conditionalFormatting sqref="S122">
    <cfRule type="cellIs" dxfId="4161" priority="174" operator="equal">
      <formula>0</formula>
    </cfRule>
  </conditionalFormatting>
  <conditionalFormatting sqref="T123:U123 T155:U155 C155:R155 C137:R137 T137:U137 C123:R123">
    <cfRule type="cellIs" dxfId="4160" priority="172" operator="equal">
      <formula>0</formula>
    </cfRule>
  </conditionalFormatting>
  <conditionalFormatting sqref="S123 S155 S137">
    <cfRule type="cellIs" dxfId="4159" priority="171" operator="equal">
      <formula>0</formula>
    </cfRule>
  </conditionalFormatting>
  <conditionalFormatting sqref="N123:O123 N155:O155 N137:O137">
    <cfRule type="cellIs" dxfId="4158" priority="170" operator="equal">
      <formula>0</formula>
    </cfRule>
  </conditionalFormatting>
  <conditionalFormatting sqref="S107">
    <cfRule type="cellIs" dxfId="4157" priority="163" operator="equal">
      <formula>0</formula>
    </cfRule>
  </conditionalFormatting>
  <conditionalFormatting sqref="S141 S143:S154">
    <cfRule type="cellIs" dxfId="4156" priority="166" operator="equal">
      <formula>0</formula>
    </cfRule>
  </conditionalFormatting>
  <conditionalFormatting sqref="S152">
    <cfRule type="cellIs" dxfId="4155" priority="139" operator="equal">
      <formula>0</formula>
    </cfRule>
  </conditionalFormatting>
  <conditionalFormatting sqref="N107:O107">
    <cfRule type="cellIs" dxfId="4154" priority="162" operator="equal">
      <formula>0</formula>
    </cfRule>
  </conditionalFormatting>
  <conditionalFormatting sqref="C124">
    <cfRule type="cellIs" dxfId="4153" priority="158" operator="equal">
      <formula>0</formula>
    </cfRule>
  </conditionalFormatting>
  <conditionalFormatting sqref="E124:F124 T124:U124 R124">
    <cfRule type="cellIs" dxfId="4152" priority="160" operator="equal">
      <formula>0</formula>
    </cfRule>
  </conditionalFormatting>
  <conditionalFormatting sqref="E125:F125 T125:U125 T136:U136 E136:F136 T127:U134 E127:F134 R125 R127:R134 R136">
    <cfRule type="cellIs" dxfId="4151" priority="157" operator="equal">
      <formula>0</formula>
    </cfRule>
  </conditionalFormatting>
  <conditionalFormatting sqref="S124">
    <cfRule type="cellIs" dxfId="4150" priority="159" operator="equal">
      <formula>0</formula>
    </cfRule>
  </conditionalFormatting>
  <conditionalFormatting sqref="E139:F140 T139:U140 R139:R140">
    <cfRule type="cellIs" dxfId="4149" priority="146" operator="equal">
      <formula>0</formula>
    </cfRule>
  </conditionalFormatting>
  <conditionalFormatting sqref="S125 S136 S127:S134">
    <cfRule type="cellIs" dxfId="4148" priority="156" operator="equal">
      <formula>0</formula>
    </cfRule>
  </conditionalFormatting>
  <conditionalFormatting sqref="S139:S140">
    <cfRule type="cellIs" dxfId="4147" priority="145" operator="equal">
      <formula>0</formula>
    </cfRule>
  </conditionalFormatting>
  <conditionalFormatting sqref="S135">
    <cfRule type="cellIs" dxfId="4146" priority="153" operator="equal">
      <formula>0</formula>
    </cfRule>
  </conditionalFormatting>
  <conditionalFormatting sqref="C125 C136 C127:C134">
    <cfRule type="cellIs" dxfId="4145" priority="155" operator="equal">
      <formula>0</formula>
    </cfRule>
  </conditionalFormatting>
  <conditionalFormatting sqref="S164">
    <cfRule type="cellIs" dxfId="4144" priority="142" operator="equal">
      <formula>0</formula>
    </cfRule>
  </conditionalFormatting>
  <conditionalFormatting sqref="C135">
    <cfRule type="cellIs" dxfId="4143" priority="152" operator="equal">
      <formula>0</formula>
    </cfRule>
  </conditionalFormatting>
  <conditionalFormatting sqref="D126:R126">
    <cfRule type="cellIs" dxfId="4142" priority="151" operator="equal">
      <formula>0</formula>
    </cfRule>
  </conditionalFormatting>
  <conditionalFormatting sqref="S126">
    <cfRule type="cellIs" dxfId="4141" priority="147" operator="equal">
      <formula>0</formula>
    </cfRule>
  </conditionalFormatting>
  <conditionalFormatting sqref="T135:U135 E135:F135 R135">
    <cfRule type="cellIs" dxfId="4140" priority="154" operator="equal">
      <formula>0</formula>
    </cfRule>
  </conditionalFormatting>
  <conditionalFormatting sqref="N126:O126">
    <cfRule type="cellIs" dxfId="4139" priority="150" operator="equal">
      <formula>0</formula>
    </cfRule>
  </conditionalFormatting>
  <conditionalFormatting sqref="C126">
    <cfRule type="cellIs" dxfId="4138" priority="149" operator="equal">
      <formula>0</formula>
    </cfRule>
  </conditionalFormatting>
  <conditionalFormatting sqref="T126:U126">
    <cfRule type="cellIs" dxfId="4137" priority="148" operator="equal">
      <formula>0</formula>
    </cfRule>
  </conditionalFormatting>
  <conditionalFormatting sqref="N192:O192">
    <cfRule type="cellIs" dxfId="4136" priority="135" operator="equal">
      <formula>0</formula>
    </cfRule>
  </conditionalFormatting>
  <conditionalFormatting sqref="T152:U152 C152:R152">
    <cfRule type="cellIs" dxfId="4135" priority="140" operator="equal">
      <formula>0</formula>
    </cfRule>
  </conditionalFormatting>
  <conditionalFormatting sqref="C139:C140">
    <cfRule type="cellIs" dxfId="4134" priority="144" operator="equal">
      <formula>0</formula>
    </cfRule>
  </conditionalFormatting>
  <conditionalFormatting sqref="T164:U164 C164:R164">
    <cfRule type="cellIs" dxfId="4133" priority="143" operator="equal">
      <formula>0</formula>
    </cfRule>
  </conditionalFormatting>
  <conditionalFormatting sqref="N181:O181">
    <cfRule type="cellIs" dxfId="4132" priority="115" operator="equal">
      <formula>0</formula>
    </cfRule>
  </conditionalFormatting>
  <conditionalFormatting sqref="N164:O164">
    <cfRule type="cellIs" dxfId="4131" priority="141" operator="equal">
      <formula>0</formula>
    </cfRule>
  </conditionalFormatting>
  <conditionalFormatting sqref="S186">
    <cfRule type="cellIs" dxfId="4130" priority="120" operator="equal">
      <formula>0</formula>
    </cfRule>
  </conditionalFormatting>
  <conditionalFormatting sqref="N186:O186">
    <cfRule type="cellIs" dxfId="4129" priority="119" operator="equal">
      <formula>0</formula>
    </cfRule>
  </conditionalFormatting>
  <conditionalFormatting sqref="N152:O152">
    <cfRule type="cellIs" dxfId="4128" priority="138" operator="equal">
      <formula>0</formula>
    </cfRule>
  </conditionalFormatting>
  <conditionalFormatting sqref="C192">
    <cfRule type="cellIs" dxfId="4127" priority="134" operator="equal">
      <formula>0</formula>
    </cfRule>
  </conditionalFormatting>
  <conditionalFormatting sqref="E192:R192 T192:U192">
    <cfRule type="cellIs" dxfId="4126" priority="137" operator="equal">
      <formula>0</formula>
    </cfRule>
  </conditionalFormatting>
  <conditionalFormatting sqref="E189:R189 T189:U189 T192:U193 E192:R193">
    <cfRule type="cellIs" dxfId="4125" priority="133" operator="equal">
      <formula>0</formula>
    </cfRule>
  </conditionalFormatting>
  <conditionalFormatting sqref="S192">
    <cfRule type="cellIs" dxfId="4124" priority="136" operator="equal">
      <formula>0</formula>
    </cfRule>
  </conditionalFormatting>
  <conditionalFormatting sqref="S188">
    <cfRule type="cellIs" dxfId="4123" priority="128" operator="equal">
      <formula>0</formula>
    </cfRule>
  </conditionalFormatting>
  <conditionalFormatting sqref="S189 S192:S193">
    <cfRule type="cellIs" dxfId="4122" priority="132" operator="equal">
      <formula>0</formula>
    </cfRule>
  </conditionalFormatting>
  <conditionalFormatting sqref="N189:O189 N192:O193">
    <cfRule type="cellIs" dxfId="4121" priority="131" operator="equal">
      <formula>0</formula>
    </cfRule>
  </conditionalFormatting>
  <conditionalFormatting sqref="C189 C192:C193">
    <cfRule type="cellIs" dxfId="4120" priority="130" operator="equal">
      <formula>0</formula>
    </cfRule>
  </conditionalFormatting>
  <conditionalFormatting sqref="T188:U188 E188:R188">
    <cfRule type="cellIs" dxfId="4119" priority="129" operator="equal">
      <formula>0</formula>
    </cfRule>
  </conditionalFormatting>
  <conditionalFormatting sqref="T156:U156 C156:R156">
    <cfRule type="cellIs" dxfId="4118" priority="111" operator="equal">
      <formula>0</formula>
    </cfRule>
  </conditionalFormatting>
  <conditionalFormatting sqref="N188:O188">
    <cfRule type="cellIs" dxfId="4117" priority="127" operator="equal">
      <formula>0</formula>
    </cfRule>
  </conditionalFormatting>
  <conditionalFormatting sqref="C188">
    <cfRule type="cellIs" dxfId="4116" priority="126" operator="equal">
      <formula>0</formula>
    </cfRule>
  </conditionalFormatting>
  <conditionalFormatting sqref="E187:R187 T187:U187">
    <cfRule type="cellIs" dxfId="4115" priority="125" operator="equal">
      <formula>0</formula>
    </cfRule>
  </conditionalFormatting>
  <conditionalFormatting sqref="S187">
    <cfRule type="cellIs" dxfId="4114" priority="124" operator="equal">
      <formula>0</formula>
    </cfRule>
  </conditionalFormatting>
  <conditionalFormatting sqref="N187:O187">
    <cfRule type="cellIs" dxfId="4113" priority="123" operator="equal">
      <formula>0</formula>
    </cfRule>
  </conditionalFormatting>
  <conditionalFormatting sqref="C187">
    <cfRule type="cellIs" dxfId="4112" priority="122" operator="equal">
      <formula>0</formula>
    </cfRule>
  </conditionalFormatting>
  <conditionalFormatting sqref="T186:U186 E186:R186">
    <cfRule type="cellIs" dxfId="4111" priority="121" operator="equal">
      <formula>0</formula>
    </cfRule>
  </conditionalFormatting>
  <conditionalFormatting sqref="S181">
    <cfRule type="cellIs" dxfId="4110" priority="116" operator="equal">
      <formula>0</formula>
    </cfRule>
  </conditionalFormatting>
  <conditionalFormatting sqref="C186">
    <cfRule type="cellIs" dxfId="4109" priority="118" operator="equal">
      <formula>0</formula>
    </cfRule>
  </conditionalFormatting>
  <conditionalFormatting sqref="T181:U181 C181:R181">
    <cfRule type="cellIs" dxfId="4108" priority="117" operator="equal">
      <formula>0</formula>
    </cfRule>
  </conditionalFormatting>
  <conditionalFormatting sqref="T163:U163 C163:R163">
    <cfRule type="cellIs" dxfId="4107" priority="114" operator="equal">
      <formula>0</formula>
    </cfRule>
  </conditionalFormatting>
  <conditionalFormatting sqref="S163">
    <cfRule type="cellIs" dxfId="4106" priority="113" operator="equal">
      <formula>0</formula>
    </cfRule>
  </conditionalFormatting>
  <conditionalFormatting sqref="N163:O163">
    <cfRule type="cellIs" dxfId="4105" priority="112" operator="equal">
      <formula>0</formula>
    </cfRule>
  </conditionalFormatting>
  <conditionalFormatting sqref="S156">
    <cfRule type="cellIs" dxfId="4104" priority="110" operator="equal">
      <formula>0</formula>
    </cfRule>
  </conditionalFormatting>
  <conditionalFormatting sqref="N156:O156">
    <cfRule type="cellIs" dxfId="4103" priority="109" operator="equal">
      <formula>0</formula>
    </cfRule>
  </conditionalFormatting>
  <conditionalFormatting sqref="C157">
    <cfRule type="cellIs" dxfId="4102" priority="105" operator="equal">
      <formula>0</formula>
    </cfRule>
  </conditionalFormatting>
  <conditionalFormatting sqref="E157:R157 T157:U157">
    <cfRule type="cellIs" dxfId="4101" priority="108" operator="equal">
      <formula>0</formula>
    </cfRule>
  </conditionalFormatting>
  <conditionalFormatting sqref="S157">
    <cfRule type="cellIs" dxfId="4100" priority="107" operator="equal">
      <formula>0</formula>
    </cfRule>
  </conditionalFormatting>
  <conditionalFormatting sqref="N157:O157">
    <cfRule type="cellIs" dxfId="4099" priority="106" operator="equal">
      <formula>0</formula>
    </cfRule>
  </conditionalFormatting>
  <conditionalFormatting sqref="E158:R162 T158:U162">
    <cfRule type="cellIs" dxfId="4098" priority="104" operator="equal">
      <formula>0</formula>
    </cfRule>
  </conditionalFormatting>
  <conditionalFormatting sqref="S158:S162">
    <cfRule type="cellIs" dxfId="4097" priority="103" operator="equal">
      <formula>0</formula>
    </cfRule>
  </conditionalFormatting>
  <conditionalFormatting sqref="N158:O162">
    <cfRule type="cellIs" dxfId="4096" priority="102" operator="equal">
      <formula>0</formula>
    </cfRule>
  </conditionalFormatting>
  <conditionalFormatting sqref="C158:C162">
    <cfRule type="cellIs" dxfId="4095" priority="101" operator="equal">
      <formula>0</formula>
    </cfRule>
  </conditionalFormatting>
  <conditionalFormatting sqref="T110:U110 C110:R110">
    <cfRule type="cellIs" dxfId="4094" priority="100" operator="equal">
      <formula>0</formula>
    </cfRule>
  </conditionalFormatting>
  <conditionalFormatting sqref="S110">
    <cfRule type="cellIs" dxfId="4093" priority="99" operator="equal">
      <formula>0</formula>
    </cfRule>
  </conditionalFormatting>
  <conditionalFormatting sqref="N110:O110">
    <cfRule type="cellIs" dxfId="4092" priority="98" operator="equal">
      <formula>0</formula>
    </cfRule>
  </conditionalFormatting>
  <conditionalFormatting sqref="T119:U119 C119:R119">
    <cfRule type="cellIs" dxfId="4091" priority="97" operator="equal">
      <formula>0</formula>
    </cfRule>
  </conditionalFormatting>
  <conditionalFormatting sqref="S119">
    <cfRule type="cellIs" dxfId="4090" priority="96" operator="equal">
      <formula>0</formula>
    </cfRule>
  </conditionalFormatting>
  <conditionalFormatting sqref="N119:O119">
    <cfRule type="cellIs" dxfId="4089" priority="95" operator="equal">
      <formula>0</formula>
    </cfRule>
  </conditionalFormatting>
  <conditionalFormatting sqref="C142 T142:U142 E142:R142">
    <cfRule type="cellIs" dxfId="4088" priority="94" operator="equal">
      <formula>0</formula>
    </cfRule>
  </conditionalFormatting>
  <conditionalFormatting sqref="S142">
    <cfRule type="cellIs" dxfId="4087" priority="93" operator="equal">
      <formula>0</formula>
    </cfRule>
  </conditionalFormatting>
  <conditionalFormatting sqref="N142:O142">
    <cfRule type="cellIs" dxfId="4086" priority="92" operator="equal">
      <formula>0</formula>
    </cfRule>
  </conditionalFormatting>
  <conditionalFormatting sqref="G108:Q109">
    <cfRule type="cellIs" dxfId="4085" priority="91" operator="equal">
      <formula>0</formula>
    </cfRule>
  </conditionalFormatting>
  <conditionalFormatting sqref="G117:Q118">
    <cfRule type="cellIs" dxfId="4084" priority="90" operator="equal">
      <formula>0</formula>
    </cfRule>
  </conditionalFormatting>
  <conditionalFormatting sqref="G117:Q118">
    <cfRule type="cellIs" dxfId="4083" priority="89" operator="equal">
      <formula>0</formula>
    </cfRule>
  </conditionalFormatting>
  <conditionalFormatting sqref="N117:O118">
    <cfRule type="cellIs" dxfId="4082" priority="88" operator="equal">
      <formula>0</formula>
    </cfRule>
  </conditionalFormatting>
  <conditionalFormatting sqref="G120:Q120">
    <cfRule type="cellIs" dxfId="4081" priority="87" operator="equal">
      <formula>0</formula>
    </cfRule>
  </conditionalFormatting>
  <conditionalFormatting sqref="N120:O120">
    <cfRule type="cellIs" dxfId="4080" priority="86" operator="equal">
      <formula>0</formula>
    </cfRule>
  </conditionalFormatting>
  <conditionalFormatting sqref="G124:Q125">
    <cfRule type="cellIs" dxfId="4079" priority="85" operator="equal">
      <formula>0</formula>
    </cfRule>
  </conditionalFormatting>
  <conditionalFormatting sqref="G124:Q125">
    <cfRule type="cellIs" dxfId="4078" priority="84" operator="equal">
      <formula>0</formula>
    </cfRule>
  </conditionalFormatting>
  <conditionalFormatting sqref="N124:O125">
    <cfRule type="cellIs" dxfId="4077" priority="83" operator="equal">
      <formula>0</formula>
    </cfRule>
  </conditionalFormatting>
  <conditionalFormatting sqref="G127:Q136">
    <cfRule type="cellIs" dxfId="4076" priority="82" operator="equal">
      <formula>0</formula>
    </cfRule>
  </conditionalFormatting>
  <conditionalFormatting sqref="G127:Q136">
    <cfRule type="cellIs" dxfId="4075" priority="81" operator="equal">
      <formula>0</formula>
    </cfRule>
  </conditionalFormatting>
  <conditionalFormatting sqref="N127:O136">
    <cfRule type="cellIs" dxfId="4074" priority="80" operator="equal">
      <formula>0</formula>
    </cfRule>
  </conditionalFormatting>
  <conditionalFormatting sqref="G138:Q141">
    <cfRule type="cellIs" dxfId="4073" priority="79" operator="equal">
      <formula>0</formula>
    </cfRule>
  </conditionalFormatting>
  <conditionalFormatting sqref="G138:Q141">
    <cfRule type="cellIs" dxfId="4072" priority="78" operator="equal">
      <formula>0</formula>
    </cfRule>
  </conditionalFormatting>
  <conditionalFormatting sqref="N138:O141">
    <cfRule type="cellIs" dxfId="4071" priority="77" operator="equal">
      <formula>0</formula>
    </cfRule>
  </conditionalFormatting>
  <conditionalFormatting sqref="G143:Q145">
    <cfRule type="cellIs" dxfId="4070" priority="76" operator="equal">
      <formula>0</formula>
    </cfRule>
  </conditionalFormatting>
  <conditionalFormatting sqref="N143:O145">
    <cfRule type="cellIs" dxfId="4069" priority="75" operator="equal">
      <formula>0</formula>
    </cfRule>
  </conditionalFormatting>
  <conditionalFormatting sqref="G150:Q151">
    <cfRule type="cellIs" dxfId="4068" priority="74" operator="equal">
      <formula>0</formula>
    </cfRule>
  </conditionalFormatting>
  <conditionalFormatting sqref="G150:Q151">
    <cfRule type="cellIs" dxfId="4067" priority="73" operator="equal">
      <formula>0</formula>
    </cfRule>
  </conditionalFormatting>
  <conditionalFormatting sqref="N150:O151">
    <cfRule type="cellIs" dxfId="4066" priority="72" operator="equal">
      <formula>0</formula>
    </cfRule>
  </conditionalFormatting>
  <conditionalFormatting sqref="G153:Q154">
    <cfRule type="cellIs" dxfId="4065" priority="71" operator="equal">
      <formula>0</formula>
    </cfRule>
  </conditionalFormatting>
  <conditionalFormatting sqref="N153:O154">
    <cfRule type="cellIs" dxfId="4064" priority="70" operator="equal">
      <formula>0</formula>
    </cfRule>
  </conditionalFormatting>
  <conditionalFormatting sqref="C190:U190">
    <cfRule type="cellIs" dxfId="4063" priority="69" operator="equal">
      <formula>0</formula>
    </cfRule>
  </conditionalFormatting>
  <conditionalFormatting sqref="S191">
    <cfRule type="cellIs" dxfId="4062" priority="67" operator="equal">
      <formula>0</formula>
    </cfRule>
  </conditionalFormatting>
  <conditionalFormatting sqref="T191:U191 C191:R191">
    <cfRule type="cellIs" dxfId="4061" priority="68" operator="equal">
      <formula>0</formula>
    </cfRule>
  </conditionalFormatting>
  <conditionalFormatting sqref="N191:O191">
    <cfRule type="cellIs" dxfId="4060" priority="66" operator="equal">
      <formula>0</formula>
    </cfRule>
  </conditionalFormatting>
  <conditionalFormatting sqref="T190:U190 C190:R190">
    <cfRule type="cellIs" dxfId="4059" priority="65" operator="equal">
      <formula>0</formula>
    </cfRule>
  </conditionalFormatting>
  <conditionalFormatting sqref="S190">
    <cfRule type="cellIs" dxfId="4058" priority="64" operator="equal">
      <formula>0</formula>
    </cfRule>
  </conditionalFormatting>
  <conditionalFormatting sqref="N190:O190">
    <cfRule type="cellIs" dxfId="4057" priority="63" operator="equal">
      <formula>0</formula>
    </cfRule>
  </conditionalFormatting>
  <conditionalFormatting sqref="C166:C168 C178 E178:U178 E166:U168">
    <cfRule type="cellIs" dxfId="4056" priority="62" operator="equal">
      <formula>0</formula>
    </cfRule>
  </conditionalFormatting>
  <conditionalFormatting sqref="E180:R180 T180:U180">
    <cfRule type="cellIs" dxfId="4055" priority="61" operator="equal">
      <formula>0</formula>
    </cfRule>
  </conditionalFormatting>
  <conditionalFormatting sqref="S179">
    <cfRule type="cellIs" dxfId="4054" priority="56" operator="equal">
      <formula>0</formula>
    </cfRule>
  </conditionalFormatting>
  <conditionalFormatting sqref="S180">
    <cfRule type="cellIs" dxfId="4053" priority="60" operator="equal">
      <formula>0</formula>
    </cfRule>
  </conditionalFormatting>
  <conditionalFormatting sqref="N180:O180">
    <cfRule type="cellIs" dxfId="4052" priority="59" operator="equal">
      <formula>0</formula>
    </cfRule>
  </conditionalFormatting>
  <conditionalFormatting sqref="C180">
    <cfRule type="cellIs" dxfId="4051" priority="58" operator="equal">
      <formula>0</formula>
    </cfRule>
  </conditionalFormatting>
  <conditionalFormatting sqref="T179:U179 E179:R179">
    <cfRule type="cellIs" dxfId="4050" priority="57" operator="equal">
      <formula>0</formula>
    </cfRule>
  </conditionalFormatting>
  <conditionalFormatting sqref="N179:O179">
    <cfRule type="cellIs" dxfId="4049" priority="55" operator="equal">
      <formula>0</formula>
    </cfRule>
  </conditionalFormatting>
  <conditionalFormatting sqref="C179">
    <cfRule type="cellIs" dxfId="4048" priority="54" operator="equal">
      <formula>0</formula>
    </cfRule>
  </conditionalFormatting>
  <conditionalFormatting sqref="T165:U165 C165:R165">
    <cfRule type="cellIs" dxfId="4047" priority="53" operator="equal">
      <formula>0</formula>
    </cfRule>
  </conditionalFormatting>
  <conditionalFormatting sqref="S165">
    <cfRule type="cellIs" dxfId="4046" priority="52" operator="equal">
      <formula>0</formula>
    </cfRule>
  </conditionalFormatting>
  <conditionalFormatting sqref="N165:O165">
    <cfRule type="cellIs" dxfId="4045" priority="51" operator="equal">
      <formula>0</formula>
    </cfRule>
  </conditionalFormatting>
  <conditionalFormatting sqref="C198:U198 C197 E197:U197">
    <cfRule type="cellIs" dxfId="4044" priority="50" operator="equal">
      <formula>0</formula>
    </cfRule>
  </conditionalFormatting>
  <conditionalFormatting sqref="N196:O196">
    <cfRule type="cellIs" dxfId="4043" priority="47" operator="equal">
      <formula>0</formula>
    </cfRule>
  </conditionalFormatting>
  <conditionalFormatting sqref="C196">
    <cfRule type="cellIs" dxfId="4042" priority="46" operator="equal">
      <formula>0</formula>
    </cfRule>
  </conditionalFormatting>
  <conditionalFormatting sqref="E196:R196 T196:U196">
    <cfRule type="cellIs" dxfId="4041" priority="49" operator="equal">
      <formula>0</formula>
    </cfRule>
  </conditionalFormatting>
  <conditionalFormatting sqref="T196:U198 D198:R198 E196:R197">
    <cfRule type="cellIs" dxfId="4040" priority="45" operator="equal">
      <formula>0</formula>
    </cfRule>
  </conditionalFormatting>
  <conditionalFormatting sqref="S196">
    <cfRule type="cellIs" dxfId="4039" priority="48" operator="equal">
      <formula>0</formula>
    </cfRule>
  </conditionalFormatting>
  <conditionalFormatting sqref="S196:S198">
    <cfRule type="cellIs" dxfId="4038" priority="44" operator="equal">
      <formula>0</formula>
    </cfRule>
  </conditionalFormatting>
  <conditionalFormatting sqref="N196:O198">
    <cfRule type="cellIs" dxfId="4037" priority="43" operator="equal">
      <formula>0</formula>
    </cfRule>
  </conditionalFormatting>
  <conditionalFormatting sqref="C196:C198">
    <cfRule type="cellIs" dxfId="4036" priority="42" operator="equal">
      <formula>0</formula>
    </cfRule>
  </conditionalFormatting>
  <conditionalFormatting sqref="G195:Q195">
    <cfRule type="cellIs" dxfId="4035" priority="41" operator="equal">
      <formula>0</formula>
    </cfRule>
  </conditionalFormatting>
  <conditionalFormatting sqref="N195:O195">
    <cfRule type="cellIs" dxfId="4034" priority="40" operator="equal">
      <formula>0</formula>
    </cfRule>
  </conditionalFormatting>
  <conditionalFormatting sqref="C203 E203:U203">
    <cfRule type="cellIs" dxfId="4033" priority="39" operator="equal">
      <formula>0</formula>
    </cfRule>
  </conditionalFormatting>
  <conditionalFormatting sqref="N202:O202">
    <cfRule type="cellIs" dxfId="4032" priority="36" operator="equal">
      <formula>0</formula>
    </cfRule>
  </conditionalFormatting>
  <conditionalFormatting sqref="C202">
    <cfRule type="cellIs" dxfId="4031" priority="35" operator="equal">
      <formula>0</formula>
    </cfRule>
  </conditionalFormatting>
  <conditionalFormatting sqref="E202:R202 T202:U202">
    <cfRule type="cellIs" dxfId="4030" priority="38" operator="equal">
      <formula>0</formula>
    </cfRule>
  </conditionalFormatting>
  <conditionalFormatting sqref="T202:U203 E202:R203">
    <cfRule type="cellIs" dxfId="4029" priority="34" operator="equal">
      <formula>0</formula>
    </cfRule>
  </conditionalFormatting>
  <conditionalFormatting sqref="S202">
    <cfRule type="cellIs" dxfId="4028" priority="37" operator="equal">
      <formula>0</formula>
    </cfRule>
  </conditionalFormatting>
  <conditionalFormatting sqref="S202:S203">
    <cfRule type="cellIs" dxfId="4027" priority="33" operator="equal">
      <formula>0</formula>
    </cfRule>
  </conditionalFormatting>
  <conditionalFormatting sqref="N202:O203">
    <cfRule type="cellIs" dxfId="4026" priority="32" operator="equal">
      <formula>0</formula>
    </cfRule>
  </conditionalFormatting>
  <conditionalFormatting sqref="C202:C203">
    <cfRule type="cellIs" dxfId="4025" priority="31" operator="equal">
      <formula>0</formula>
    </cfRule>
  </conditionalFormatting>
  <conditionalFormatting sqref="S201">
    <cfRule type="cellIs" dxfId="4024" priority="29" operator="equal">
      <formula>0</formula>
    </cfRule>
  </conditionalFormatting>
  <conditionalFormatting sqref="T201:U201 C201:R201">
    <cfRule type="cellIs" dxfId="4023" priority="30" operator="equal">
      <formula>0</formula>
    </cfRule>
  </conditionalFormatting>
  <conditionalFormatting sqref="N201:O201">
    <cfRule type="cellIs" dxfId="4022" priority="28" operator="equal">
      <formula>0</formula>
    </cfRule>
  </conditionalFormatting>
  <conditionalFormatting sqref="S53:U53">
    <cfRule type="cellIs" dxfId="4021" priority="27" operator="equal">
      <formula>0</formula>
    </cfRule>
  </conditionalFormatting>
  <conditionalFormatting sqref="E53:F53 C53 R53">
    <cfRule type="cellIs" dxfId="4020" priority="26" operator="equal">
      <formula>0</formula>
    </cfRule>
  </conditionalFormatting>
  <conditionalFormatting sqref="G53:Q53">
    <cfRule type="cellIs" dxfId="4019" priority="25" operator="equal">
      <formula>0</formula>
    </cfRule>
  </conditionalFormatting>
  <conditionalFormatting sqref="N53:O53">
    <cfRule type="cellIs" dxfId="4018" priority="24" operator="equal">
      <formula>0</formula>
    </cfRule>
  </conditionalFormatting>
  <conditionalFormatting sqref="D53">
    <cfRule type="cellIs" dxfId="4017" priority="23" operator="equal">
      <formula>0</formula>
    </cfRule>
  </conditionalFormatting>
  <conditionalFormatting sqref="S51:U51">
    <cfRule type="cellIs" dxfId="4016" priority="22" operator="equal">
      <formula>0</formula>
    </cfRule>
  </conditionalFormatting>
  <conditionalFormatting sqref="R51 C51 F51">
    <cfRule type="cellIs" dxfId="4015" priority="21" operator="equal">
      <formula>0</formula>
    </cfRule>
  </conditionalFormatting>
  <conditionalFormatting sqref="D127:D136">
    <cfRule type="cellIs" dxfId="4014" priority="20" operator="equal">
      <formula>0</formula>
    </cfRule>
  </conditionalFormatting>
  <conditionalFormatting sqref="D143:D145">
    <cfRule type="cellIs" dxfId="4013" priority="18" operator="equal">
      <formula>0</formula>
    </cfRule>
  </conditionalFormatting>
  <conditionalFormatting sqref="D138:D141">
    <cfRule type="cellIs" dxfId="4012" priority="19" operator="equal">
      <formula>0</formula>
    </cfRule>
  </conditionalFormatting>
  <conditionalFormatting sqref="D150:D151">
    <cfRule type="cellIs" dxfId="4011" priority="17" operator="equal">
      <formula>0</formula>
    </cfRule>
  </conditionalFormatting>
  <conditionalFormatting sqref="D153:D154">
    <cfRule type="cellIs" dxfId="4010" priority="16" operator="equal">
      <formula>0</formula>
    </cfRule>
  </conditionalFormatting>
  <conditionalFormatting sqref="D157:D162">
    <cfRule type="cellIs" dxfId="4009" priority="15" operator="equal">
      <formula>0</formula>
    </cfRule>
  </conditionalFormatting>
  <conditionalFormatting sqref="D166:D180">
    <cfRule type="cellIs" dxfId="4008" priority="14" operator="equal">
      <formula>0</formula>
    </cfRule>
  </conditionalFormatting>
  <conditionalFormatting sqref="D182:D189">
    <cfRule type="cellIs" dxfId="4007" priority="13" operator="equal">
      <formula>0</formula>
    </cfRule>
  </conditionalFormatting>
  <conditionalFormatting sqref="D192:D193">
    <cfRule type="cellIs" dxfId="4006" priority="12" operator="equal">
      <formula>0</formula>
    </cfRule>
  </conditionalFormatting>
  <conditionalFormatting sqref="D196:D197">
    <cfRule type="cellIs" dxfId="4005" priority="11" operator="equal">
      <formula>0</formula>
    </cfRule>
  </conditionalFormatting>
  <conditionalFormatting sqref="D202:D203">
    <cfRule type="cellIs" dxfId="4004" priority="10" operator="equal">
      <formula>0</formula>
    </cfRule>
  </conditionalFormatting>
  <conditionalFormatting sqref="D108:D109">
    <cfRule type="cellIs" dxfId="4003" priority="9" operator="equal">
      <formula>0</formula>
    </cfRule>
  </conditionalFormatting>
  <conditionalFormatting sqref="D111:D112">
    <cfRule type="cellIs" dxfId="4002" priority="8" operator="equal">
      <formula>0</formula>
    </cfRule>
  </conditionalFormatting>
  <conditionalFormatting sqref="D142">
    <cfRule type="cellIs" dxfId="4001" priority="7" operator="equal">
      <formula>0</formula>
    </cfRule>
  </conditionalFormatting>
  <conditionalFormatting sqref="D124:D125">
    <cfRule type="cellIs" dxfId="4000" priority="6" operator="equal">
      <formula>0</formula>
    </cfRule>
  </conditionalFormatting>
  <conditionalFormatting sqref="D152">
    <cfRule type="cellIs" dxfId="3999" priority="5" operator="equal">
      <formula>0</formula>
    </cfRule>
  </conditionalFormatting>
  <conditionalFormatting sqref="D199">
    <cfRule type="cellIs" dxfId="3998" priority="4" operator="equal">
      <formula>0</formula>
    </cfRule>
  </conditionalFormatting>
  <conditionalFormatting sqref="C98:U98">
    <cfRule type="cellIs" dxfId="3997" priority="3" operator="equal">
      <formula>0</formula>
    </cfRule>
  </conditionalFormatting>
  <conditionalFormatting sqref="E50:E51">
    <cfRule type="cellIs" dxfId="3996" priority="2" operator="equal">
      <formula>0</formula>
    </cfRule>
  </conditionalFormatting>
  <conditionalFormatting sqref="D50:D51">
    <cfRule type="cellIs" dxfId="399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>
    <tabColor theme="8"/>
  </sheetPr>
  <dimension ref="A1:V359"/>
  <sheetViews>
    <sheetView zoomScale="70" zoomScaleNormal="70" zoomScaleSheetLayoutView="70" workbookViewId="0">
      <pane xSplit="2" ySplit="3" topLeftCell="C33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27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132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6</v>
      </c>
      <c r="E7" s="27">
        <v>4.5454545454545456E-2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53</v>
      </c>
      <c r="E8" s="27">
        <v>0.40151515151515149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73</v>
      </c>
      <c r="E9" s="27">
        <v>0.55303030303030298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6</v>
      </c>
      <c r="E10" s="27">
        <v>4.5454545454545456E-2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56</v>
      </c>
      <c r="E16" s="27">
        <v>0.42424242424242425</v>
      </c>
      <c r="F16" s="28"/>
      <c r="G16" s="38">
        <v>12.146231999999999</v>
      </c>
      <c r="H16" s="38">
        <v>12.197901</v>
      </c>
      <c r="I16" s="38">
        <v>12.425754</v>
      </c>
      <c r="J16" s="38">
        <v>10.788593000000001</v>
      </c>
      <c r="K16" s="38">
        <v>11.882434</v>
      </c>
      <c r="L16" s="38">
        <v>11.525717999999999</v>
      </c>
      <c r="M16" s="38">
        <v>12.288577999999999</v>
      </c>
      <c r="N16" s="38">
        <v>11.731814</v>
      </c>
      <c r="O16" s="38">
        <v>11.663995</v>
      </c>
      <c r="P16" s="38">
        <v>11.527601000000001</v>
      </c>
      <c r="Q16" s="38">
        <v>11.078818</v>
      </c>
      <c r="R16" s="28"/>
      <c r="S16" s="39">
        <v>129.25743800000001</v>
      </c>
      <c r="T16" s="40">
        <v>-8.7880257844572651E-2</v>
      </c>
      <c r="U16" s="40">
        <v>-1.1432150779420835E-2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9</v>
      </c>
      <c r="E17" s="27">
        <v>6.8181818181818177E-2</v>
      </c>
      <c r="F17" s="28"/>
      <c r="G17" s="38">
        <v>0.296537</v>
      </c>
      <c r="H17" s="38">
        <v>0.518787</v>
      </c>
      <c r="I17" s="38">
        <v>0.78201299999999996</v>
      </c>
      <c r="J17" s="38">
        <v>0.87854699999999997</v>
      </c>
      <c r="K17" s="38">
        <v>0.97111099999999995</v>
      </c>
      <c r="L17" s="38">
        <v>0.80227800000000005</v>
      </c>
      <c r="M17" s="38">
        <v>1.204013</v>
      </c>
      <c r="N17" s="38">
        <v>1.2867</v>
      </c>
      <c r="O17" s="38">
        <v>1.4946740000000001</v>
      </c>
      <c r="P17" s="38">
        <v>1.6753750000000001</v>
      </c>
      <c r="Q17" s="38">
        <v>2.1114000000000002</v>
      </c>
      <c r="R17" s="28"/>
      <c r="S17" s="39">
        <v>12.021435</v>
      </c>
      <c r="T17" s="40">
        <v>6.1201907350516134</v>
      </c>
      <c r="U17" s="40">
        <v>0.27809004882429922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7</v>
      </c>
      <c r="E18" s="27">
        <v>5.3030303030303032E-2</v>
      </c>
      <c r="F18" s="28"/>
      <c r="G18" s="38">
        <v>2.8556000000000002E-2</v>
      </c>
      <c r="H18" s="38">
        <v>3.8851999999999998E-2</v>
      </c>
      <c r="I18" s="38">
        <v>1.5435000000000001E-2</v>
      </c>
      <c r="J18" s="38">
        <v>1.1778E-2</v>
      </c>
      <c r="K18" s="38">
        <v>2.7671999999999999E-2</v>
      </c>
      <c r="L18" s="38">
        <v>2.5722999999999999E-2</v>
      </c>
      <c r="M18" s="38">
        <v>2.4850000000000001E-2</v>
      </c>
      <c r="N18" s="38">
        <v>3.8004999999999997E-2</v>
      </c>
      <c r="O18" s="38">
        <v>5.2913000000000002E-2</v>
      </c>
      <c r="P18" s="38">
        <v>4.2736999999999997E-2</v>
      </c>
      <c r="Q18" s="38">
        <v>2.8199999999999999E-2</v>
      </c>
      <c r="R18" s="28"/>
      <c r="S18" s="39">
        <v>0.33472100000000005</v>
      </c>
      <c r="T18" s="40">
        <v>-1.2466732035299133E-2</v>
      </c>
      <c r="U18" s="40">
        <v>-1.56690782808111E-3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40</v>
      </c>
      <c r="E19" s="27">
        <v>0.30303030303030304</v>
      </c>
      <c r="F19" s="28"/>
      <c r="G19" s="38">
        <v>11.887207999999999</v>
      </c>
      <c r="H19" s="38">
        <v>12.169762</v>
      </c>
      <c r="I19" s="38">
        <v>16.523800999999999</v>
      </c>
      <c r="J19" s="38">
        <v>19.834147000000002</v>
      </c>
      <c r="K19" s="38">
        <v>23.129687000000001</v>
      </c>
      <c r="L19" s="38">
        <v>24.117901</v>
      </c>
      <c r="M19" s="38">
        <v>26.67465</v>
      </c>
      <c r="N19" s="38">
        <v>28.800073999999999</v>
      </c>
      <c r="O19" s="38">
        <v>29.650973</v>
      </c>
      <c r="P19" s="38">
        <v>30.736533000000001</v>
      </c>
      <c r="Q19" s="38">
        <v>31.803564000000001</v>
      </c>
      <c r="R19" s="28"/>
      <c r="S19" s="39">
        <v>255.32829999999998</v>
      </c>
      <c r="T19" s="40">
        <v>1.6754443936709111</v>
      </c>
      <c r="U19" s="40">
        <v>0.13090074750593805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0.14393939393939395</v>
      </c>
      <c r="F20" s="28"/>
      <c r="G20" s="38">
        <v>0.553037</v>
      </c>
      <c r="H20" s="38">
        <v>0.71353900000000003</v>
      </c>
      <c r="I20" s="38">
        <v>0.74468100000000004</v>
      </c>
      <c r="J20" s="38">
        <v>0.863626</v>
      </c>
      <c r="K20" s="38">
        <v>0.84609100000000004</v>
      </c>
      <c r="L20" s="38">
        <v>0.978213</v>
      </c>
      <c r="M20" s="38">
        <v>0.97078500000000001</v>
      </c>
      <c r="N20" s="38">
        <v>1.0203279999999999</v>
      </c>
      <c r="O20" s="38">
        <v>1.0484599999999999</v>
      </c>
      <c r="P20" s="38">
        <v>1.190253</v>
      </c>
      <c r="Q20" s="38">
        <v>1.1864779999999999</v>
      </c>
      <c r="R20" s="28"/>
      <c r="S20" s="39">
        <v>10.115491</v>
      </c>
      <c r="T20" s="40">
        <v>1.1453862942262449</v>
      </c>
      <c r="U20" s="40">
        <v>0.10011525692624867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1</v>
      </c>
      <c r="E21" s="27">
        <v>7.575757575757576E-3</v>
      </c>
      <c r="F21" s="28"/>
      <c r="G21" s="38">
        <v>0.141319</v>
      </c>
      <c r="H21" s="38">
        <v>0.12590899999999999</v>
      </c>
      <c r="I21" s="38">
        <v>0.120292</v>
      </c>
      <c r="J21" s="38">
        <v>0.112481</v>
      </c>
      <c r="K21" s="38">
        <v>0.117435</v>
      </c>
      <c r="L21" s="38">
        <v>0.12507699999999999</v>
      </c>
      <c r="M21" s="38">
        <v>0.124734</v>
      </c>
      <c r="N21" s="38">
        <v>0.11706800000000001</v>
      </c>
      <c r="O21" s="38">
        <v>0.111042</v>
      </c>
      <c r="P21" s="38">
        <v>0.10202899999999999</v>
      </c>
      <c r="Q21" s="38">
        <v>9.0399999999999994E-2</v>
      </c>
      <c r="R21" s="28"/>
      <c r="S21" s="39">
        <v>1.2877860000000001</v>
      </c>
      <c r="T21" s="40">
        <v>-0.36031248452083586</v>
      </c>
      <c r="U21" s="40">
        <v>-5.4316123958075058E-2</v>
      </c>
    </row>
    <row r="22" spans="1:22" s="18" customFormat="1" x14ac:dyDescent="0.3">
      <c r="A22" s="106"/>
      <c r="B22" s="16"/>
      <c r="C22" s="26" t="s">
        <v>373</v>
      </c>
      <c r="D22" s="142">
        <v>132</v>
      </c>
      <c r="E22" s="41">
        <v>0.99999999999999989</v>
      </c>
      <c r="F22" s="42"/>
      <c r="G22" s="43">
        <v>25.052889</v>
      </c>
      <c r="H22" s="43">
        <v>25.764750000000003</v>
      </c>
      <c r="I22" s="43">
        <v>30.611975999999999</v>
      </c>
      <c r="J22" s="43">
        <v>32.489172000000003</v>
      </c>
      <c r="K22" s="43">
        <v>36.974430000000005</v>
      </c>
      <c r="L22" s="43">
        <v>37.574909999999996</v>
      </c>
      <c r="M22" s="43">
        <v>41.287609999999994</v>
      </c>
      <c r="N22" s="43">
        <v>42.993988999999999</v>
      </c>
      <c r="O22" s="43">
        <v>44.022056999999997</v>
      </c>
      <c r="P22" s="43">
        <v>45.274528000000004</v>
      </c>
      <c r="Q22" s="43">
        <v>46.298860000000005</v>
      </c>
      <c r="R22" s="42"/>
      <c r="S22" s="44">
        <v>408.34517100000005</v>
      </c>
      <c r="T22" s="45">
        <v>0.84804475044774286</v>
      </c>
      <c r="U22" s="45">
        <v>7.9789401561280782E-2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72</v>
      </c>
      <c r="E50" s="27">
        <v>0.54545454545454541</v>
      </c>
      <c r="F50" s="28"/>
      <c r="G50" s="38">
        <v>15.026341</v>
      </c>
      <c r="H50" s="38">
        <v>15.182078000000001</v>
      </c>
      <c r="I50" s="38">
        <v>15.38749</v>
      </c>
      <c r="J50" s="38">
        <v>13.718959999999999</v>
      </c>
      <c r="K50" s="38">
        <v>14.76835</v>
      </c>
      <c r="L50" s="38">
        <v>14.002269999999999</v>
      </c>
      <c r="M50" s="38">
        <v>14.092033000000001</v>
      </c>
      <c r="N50" s="38">
        <v>13.840832000000001</v>
      </c>
      <c r="O50" s="38">
        <v>13.540499000000001</v>
      </c>
      <c r="P50" s="38">
        <v>13.360462</v>
      </c>
      <c r="Q50" s="38">
        <v>13.284990000000001</v>
      </c>
      <c r="R50" s="28"/>
      <c r="S50" s="39">
        <v>156.20430500000001</v>
      </c>
      <c r="T50" s="40">
        <v>-0.11588656213778192</v>
      </c>
      <c r="U50" s="40">
        <v>-1.5278321514146098E-2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21</v>
      </c>
      <c r="E52" s="27">
        <v>0.15909090909090909</v>
      </c>
      <c r="F52" s="28"/>
      <c r="G52" s="38">
        <v>0.76586900000000002</v>
      </c>
      <c r="H52" s="38">
        <v>1.2729239999999999</v>
      </c>
      <c r="I52" s="38">
        <v>1.390137</v>
      </c>
      <c r="J52" s="38">
        <v>1.335853</v>
      </c>
      <c r="K52" s="38">
        <v>1.521323</v>
      </c>
      <c r="L52" s="38">
        <v>1.307485</v>
      </c>
      <c r="M52" s="38">
        <v>2.3094999999999999</v>
      </c>
      <c r="N52" s="38">
        <v>2.0542090000000002</v>
      </c>
      <c r="O52" s="38">
        <v>2.456083</v>
      </c>
      <c r="P52" s="38">
        <v>2.6603789999999998</v>
      </c>
      <c r="Q52" s="38">
        <v>2.84321</v>
      </c>
      <c r="R52" s="28"/>
      <c r="S52" s="39">
        <v>19.916971999999998</v>
      </c>
      <c r="T52" s="40">
        <v>2.7123972898759448</v>
      </c>
      <c r="U52" s="40">
        <v>0.17816686902171752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20</v>
      </c>
      <c r="E53" s="27">
        <v>0.15151515151515152</v>
      </c>
      <c r="F53" s="28"/>
      <c r="G53" s="38">
        <v>8.7076419999999999</v>
      </c>
      <c r="H53" s="38">
        <v>8.596209</v>
      </c>
      <c r="I53" s="38">
        <v>13.089668</v>
      </c>
      <c r="J53" s="38">
        <v>16.570733000000001</v>
      </c>
      <c r="K53" s="38">
        <v>19.838666</v>
      </c>
      <c r="L53" s="38">
        <v>21.286942</v>
      </c>
      <c r="M53" s="38">
        <v>23.915292000000001</v>
      </c>
      <c r="N53" s="38">
        <v>26.078620000000001</v>
      </c>
      <c r="O53" s="38">
        <v>26.977015000000002</v>
      </c>
      <c r="P53" s="38">
        <v>28.063434000000001</v>
      </c>
      <c r="Q53" s="38">
        <v>28.984182000000001</v>
      </c>
      <c r="R53" s="28"/>
      <c r="S53" s="39">
        <v>222.10840300000001</v>
      </c>
      <c r="T53" s="40">
        <v>2.3285913683635595</v>
      </c>
      <c r="U53" s="40">
        <v>0.16220452049071699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0.14393939393939395</v>
      </c>
      <c r="F54" s="28"/>
      <c r="G54" s="38">
        <v>0.553037</v>
      </c>
      <c r="H54" s="38">
        <v>0.71353900000000003</v>
      </c>
      <c r="I54" s="38">
        <v>0.74468100000000004</v>
      </c>
      <c r="J54" s="38">
        <v>0.863626</v>
      </c>
      <c r="K54" s="38">
        <v>0.84609100000000004</v>
      </c>
      <c r="L54" s="38">
        <v>0.978213</v>
      </c>
      <c r="M54" s="38">
        <v>0.97078500000000001</v>
      </c>
      <c r="N54" s="38">
        <v>1.0203279999999999</v>
      </c>
      <c r="O54" s="38">
        <v>1.0484599999999999</v>
      </c>
      <c r="P54" s="38">
        <v>1.190253</v>
      </c>
      <c r="Q54" s="38">
        <v>1.1864779999999999</v>
      </c>
      <c r="R54" s="28"/>
      <c r="S54" s="39">
        <v>10.115491</v>
      </c>
      <c r="T54" s="40">
        <v>1.1453862942262449</v>
      </c>
      <c r="U54" s="40">
        <v>0.10011525692624867</v>
      </c>
    </row>
    <row r="55" spans="1:21" s="18" customFormat="1" x14ac:dyDescent="0.3">
      <c r="A55" s="106"/>
      <c r="B55" s="16"/>
      <c r="C55" s="26" t="s">
        <v>373</v>
      </c>
      <c r="D55" s="142">
        <v>132</v>
      </c>
      <c r="E55" s="41">
        <v>0.99999999999999989</v>
      </c>
      <c r="F55" s="42"/>
      <c r="G55" s="43">
        <v>25.052889</v>
      </c>
      <c r="H55" s="43">
        <v>25.764750000000003</v>
      </c>
      <c r="I55" s="43">
        <v>30.611975999999999</v>
      </c>
      <c r="J55" s="43">
        <v>32.489171999999996</v>
      </c>
      <c r="K55" s="43">
        <v>36.974429999999998</v>
      </c>
      <c r="L55" s="43">
        <v>37.574909999999996</v>
      </c>
      <c r="M55" s="43">
        <v>41.287610000000001</v>
      </c>
      <c r="N55" s="43">
        <v>42.993988999999999</v>
      </c>
      <c r="O55" s="43">
        <v>44.022056999999997</v>
      </c>
      <c r="P55" s="43">
        <v>45.274528000000004</v>
      </c>
      <c r="Q55" s="43">
        <v>46.298859999999998</v>
      </c>
      <c r="R55" s="42"/>
      <c r="S55" s="44">
        <v>408.34517100000005</v>
      </c>
      <c r="T55" s="45">
        <v>0.84804475044774263</v>
      </c>
      <c r="U55" s="45">
        <v>7.9789401561280782E-2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7</v>
      </c>
      <c r="E83" s="27">
        <v>5.3030303030303032E-2</v>
      </c>
      <c r="F83" s="28"/>
      <c r="G83" s="67">
        <v>0.30367</v>
      </c>
      <c r="H83" s="67">
        <v>0.27582299999999998</v>
      </c>
      <c r="I83" s="67">
        <v>0.26021699999999998</v>
      </c>
      <c r="J83" s="67">
        <v>0.25829800000000003</v>
      </c>
      <c r="K83" s="67">
        <v>0.28467599999999998</v>
      </c>
      <c r="L83" s="67">
        <v>0.34969600000000001</v>
      </c>
      <c r="M83" s="67">
        <v>0.38724199999999998</v>
      </c>
      <c r="N83" s="67">
        <v>0.45505499999999999</v>
      </c>
      <c r="O83" s="67">
        <v>0.53163300000000002</v>
      </c>
      <c r="P83" s="67">
        <v>0.58204800000000001</v>
      </c>
      <c r="Q83" s="67">
        <v>0.76691399999999998</v>
      </c>
      <c r="R83" s="28"/>
      <c r="S83" s="39">
        <v>4.4552720000000008</v>
      </c>
      <c r="T83" s="40">
        <v>1.525484901373201</v>
      </c>
      <c r="U83" s="40">
        <v>0.12277593870898218</v>
      </c>
    </row>
    <row r="84" spans="1:21" s="18" customFormat="1" x14ac:dyDescent="0.3">
      <c r="A84" s="106"/>
      <c r="B84" s="16"/>
      <c r="C84" s="29" t="s">
        <v>257</v>
      </c>
      <c r="D84" s="30">
        <v>62</v>
      </c>
      <c r="E84" s="27">
        <v>0.46969696969696972</v>
      </c>
      <c r="F84" s="28"/>
      <c r="G84" s="38">
        <v>14.936499000000001</v>
      </c>
      <c r="H84" s="38">
        <v>14.453117000000001</v>
      </c>
      <c r="I84" s="38">
        <v>14.272237000000001</v>
      </c>
      <c r="J84" s="38">
        <v>13.061297</v>
      </c>
      <c r="K84" s="38">
        <v>13.459202000000001</v>
      </c>
      <c r="L84" s="38">
        <v>12.551487999999999</v>
      </c>
      <c r="M84" s="38">
        <v>12.831158</v>
      </c>
      <c r="N84" s="38">
        <v>12.494147999999999</v>
      </c>
      <c r="O84" s="38">
        <v>12.984020000000001</v>
      </c>
      <c r="P84" s="38">
        <v>12.801413999999999</v>
      </c>
      <c r="Q84" s="38">
        <v>12.221817999999999</v>
      </c>
      <c r="R84" s="28"/>
      <c r="S84" s="39">
        <v>146.06639799999999</v>
      </c>
      <c r="T84" s="40">
        <v>-0.18174814593433186</v>
      </c>
      <c r="U84" s="40">
        <v>-2.4761417056798463E-2</v>
      </c>
    </row>
    <row r="85" spans="1:21" s="55" customFormat="1" x14ac:dyDescent="0.3">
      <c r="A85" s="108"/>
      <c r="B85" s="16"/>
      <c r="C85" s="51" t="s">
        <v>173</v>
      </c>
      <c r="D85" s="52">
        <v>17</v>
      </c>
      <c r="E85" s="27">
        <v>0.12878787878787878</v>
      </c>
      <c r="F85" s="28"/>
      <c r="G85" s="67">
        <v>7.807277</v>
      </c>
      <c r="H85" s="67">
        <v>7.2228889999999994</v>
      </c>
      <c r="I85" s="67">
        <v>7.0178309999999993</v>
      </c>
      <c r="J85" s="67">
        <v>6.3263360000000004</v>
      </c>
      <c r="K85" s="67">
        <v>6.7178100000000001</v>
      </c>
      <c r="L85" s="67">
        <v>6.1403829999999999</v>
      </c>
      <c r="M85" s="67">
        <v>6.1891990000000003</v>
      </c>
      <c r="N85" s="67">
        <v>5.842123</v>
      </c>
      <c r="O85" s="67">
        <v>5.7945929999999999</v>
      </c>
      <c r="P85" s="67">
        <v>5.3941680000000005</v>
      </c>
      <c r="Q85" s="67">
        <v>5.2216459999999998</v>
      </c>
      <c r="R85" s="28"/>
      <c r="S85" s="53">
        <v>69.674254999999988</v>
      </c>
      <c r="T85" s="54">
        <v>-0.33118217785791382</v>
      </c>
      <c r="U85" s="54">
        <v>-4.903730677628737E-2</v>
      </c>
    </row>
    <row r="86" spans="1:21" s="55" customFormat="1" x14ac:dyDescent="0.3">
      <c r="A86" s="108"/>
      <c r="B86" s="16"/>
      <c r="C86" s="51" t="s">
        <v>388</v>
      </c>
      <c r="D86" s="52">
        <v>17</v>
      </c>
      <c r="E86" s="27">
        <v>0.12878787878787878</v>
      </c>
      <c r="F86" s="28"/>
      <c r="G86" s="67">
        <v>5.1811740000000004</v>
      </c>
      <c r="H86" s="67">
        <v>5.0575049999999999</v>
      </c>
      <c r="I86" s="67">
        <v>5.1659050000000004</v>
      </c>
      <c r="J86" s="67">
        <v>4.6918119999999996</v>
      </c>
      <c r="K86" s="67">
        <v>4.7818719999999999</v>
      </c>
      <c r="L86" s="67">
        <v>4.4973770000000002</v>
      </c>
      <c r="M86" s="67">
        <v>4.4076240000000002</v>
      </c>
      <c r="N86" s="67">
        <v>4.3835940000000004</v>
      </c>
      <c r="O86" s="67">
        <v>4.802638</v>
      </c>
      <c r="P86" s="67">
        <v>4.8300049999999999</v>
      </c>
      <c r="Q86" s="67">
        <v>4.6760900000000003</v>
      </c>
      <c r="R86" s="28"/>
      <c r="S86" s="53">
        <v>52.47559600000001</v>
      </c>
      <c r="T86" s="54">
        <v>-9.748446973600966E-2</v>
      </c>
      <c r="U86" s="54">
        <v>-1.2739331515408292E-2</v>
      </c>
    </row>
    <row r="87" spans="1:21" s="55" customFormat="1" x14ac:dyDescent="0.3">
      <c r="A87" s="108"/>
      <c r="B87" s="16"/>
      <c r="C87" s="51" t="s">
        <v>150</v>
      </c>
      <c r="D87" s="52">
        <v>24</v>
      </c>
      <c r="E87" s="27">
        <v>0.18181818181818182</v>
      </c>
      <c r="F87" s="28"/>
      <c r="G87" s="67">
        <v>1.934561</v>
      </c>
      <c r="H87" s="67">
        <v>2.1479030000000003</v>
      </c>
      <c r="I87" s="67">
        <v>2.063987</v>
      </c>
      <c r="J87" s="67">
        <v>1.9760899999999999</v>
      </c>
      <c r="K87" s="67">
        <v>1.9076469999999999</v>
      </c>
      <c r="L87" s="67">
        <v>1.829987</v>
      </c>
      <c r="M87" s="67">
        <v>1.7908869999999999</v>
      </c>
      <c r="N87" s="67">
        <v>1.7964669999999998</v>
      </c>
      <c r="O87" s="67">
        <v>1.7943869999999997</v>
      </c>
      <c r="P87" s="67">
        <v>1.7402930000000001</v>
      </c>
      <c r="Q87" s="67">
        <v>1.6598870000000001</v>
      </c>
      <c r="R87" s="28"/>
      <c r="S87" s="53">
        <v>20.642095999999999</v>
      </c>
      <c r="T87" s="54">
        <v>-0.14198259966989923</v>
      </c>
      <c r="U87" s="54">
        <v>-1.895932987193294E-2</v>
      </c>
    </row>
    <row r="88" spans="1:21" s="18" customFormat="1" x14ac:dyDescent="0.3">
      <c r="A88" s="106"/>
      <c r="B88" s="16"/>
      <c r="C88" s="29" t="s">
        <v>389</v>
      </c>
      <c r="D88" s="30">
        <v>4</v>
      </c>
      <c r="E88" s="27">
        <v>3.0303030303030304E-2</v>
      </c>
      <c r="F88" s="28"/>
      <c r="G88" s="38">
        <v>0.16952500000000001</v>
      </c>
      <c r="H88" s="38">
        <v>0.41772799999999999</v>
      </c>
      <c r="I88" s="38">
        <v>0.73046699999999998</v>
      </c>
      <c r="J88" s="38">
        <v>0.83994500000000005</v>
      </c>
      <c r="K88" s="38">
        <v>0.95149799999999995</v>
      </c>
      <c r="L88" s="38">
        <v>0.78674500000000003</v>
      </c>
      <c r="M88" s="38">
        <v>1.1651050000000001</v>
      </c>
      <c r="N88" s="38">
        <v>1.1958880000000001</v>
      </c>
      <c r="O88" s="38">
        <v>1.3612059999999999</v>
      </c>
      <c r="P88" s="38">
        <v>1.5596159999999999</v>
      </c>
      <c r="Q88" s="38">
        <v>1.9125000000000001</v>
      </c>
      <c r="R88" s="28"/>
      <c r="S88" s="39">
        <v>11.090223</v>
      </c>
      <c r="T88" s="40">
        <v>10.281521899424863</v>
      </c>
      <c r="U88" s="40">
        <v>0.35377335280626143</v>
      </c>
    </row>
    <row r="89" spans="1:21" s="18" customFormat="1" x14ac:dyDescent="0.3">
      <c r="A89" s="106"/>
      <c r="B89" s="16"/>
      <c r="C89" s="29" t="s">
        <v>207</v>
      </c>
      <c r="D89" s="30">
        <v>7</v>
      </c>
      <c r="E89" s="27">
        <v>5.3030303030303032E-2</v>
      </c>
      <c r="F89" s="28"/>
      <c r="G89" s="38">
        <v>1.86819</v>
      </c>
      <c r="H89" s="38">
        <v>1.8686290000000001</v>
      </c>
      <c r="I89" s="38">
        <v>1.8224819999999999</v>
      </c>
      <c r="J89" s="38">
        <v>1.207543</v>
      </c>
      <c r="K89" s="38">
        <v>1.263449</v>
      </c>
      <c r="L89" s="38">
        <v>1.1792009999999999</v>
      </c>
      <c r="M89" s="38">
        <v>1.2074750000000001</v>
      </c>
      <c r="N89" s="38">
        <v>1.0890470000000001</v>
      </c>
      <c r="O89" s="38">
        <v>0.98016599999999998</v>
      </c>
      <c r="P89" s="38">
        <v>0.86481399999999997</v>
      </c>
      <c r="Q89" s="38">
        <v>0.85797999999999996</v>
      </c>
      <c r="R89" s="28"/>
      <c r="S89" s="39">
        <v>14.208976000000002</v>
      </c>
      <c r="T89" s="40">
        <v>-0.54074264394949123</v>
      </c>
      <c r="U89" s="40">
        <v>-9.2687247245563653E-2</v>
      </c>
    </row>
    <row r="90" spans="1:21" s="18" customFormat="1" x14ac:dyDescent="0.3">
      <c r="A90" s="106"/>
      <c r="B90" s="16"/>
      <c r="C90" s="29" t="s">
        <v>111</v>
      </c>
      <c r="D90" s="30">
        <v>9</v>
      </c>
      <c r="E90" s="27">
        <v>6.8181818181818177E-2</v>
      </c>
      <c r="F90" s="28"/>
      <c r="G90" s="38">
        <v>3.2911000000000003E-2</v>
      </c>
      <c r="H90" s="38">
        <v>5.2520999999999998E-2</v>
      </c>
      <c r="I90" s="38">
        <v>0.22547700000000001</v>
      </c>
      <c r="J90" s="38">
        <v>0.47573399999999999</v>
      </c>
      <c r="K90" s="38">
        <v>0.48888399999999999</v>
      </c>
      <c r="L90" s="38">
        <v>0.73872000000000004</v>
      </c>
      <c r="M90" s="38">
        <v>1.1702520000000001</v>
      </c>
      <c r="N90" s="38">
        <v>1.106644</v>
      </c>
      <c r="O90" s="38">
        <v>1.254392</v>
      </c>
      <c r="P90" s="38">
        <v>1.5126630000000001</v>
      </c>
      <c r="Q90" s="38">
        <v>1.429192</v>
      </c>
      <c r="R90" s="28"/>
      <c r="S90" s="39">
        <v>8.4873899999999995</v>
      </c>
      <c r="T90" s="40">
        <v>42.425967001914252</v>
      </c>
      <c r="U90" s="40">
        <v>0.60220723030649648</v>
      </c>
    </row>
    <row r="91" spans="1:21" s="18" customFormat="1" x14ac:dyDescent="0.3">
      <c r="A91" s="106"/>
      <c r="B91" s="16"/>
      <c r="C91" s="29" t="s">
        <v>164</v>
      </c>
      <c r="D91" s="30">
        <v>5</v>
      </c>
      <c r="E91" s="27">
        <v>3.787878787878788E-2</v>
      </c>
      <c r="F91" s="28"/>
      <c r="G91" s="38">
        <v>0.14823500000000001</v>
      </c>
      <c r="H91" s="38">
        <v>0.16927600000000001</v>
      </c>
      <c r="I91" s="38">
        <v>0.20770699999999997</v>
      </c>
      <c r="J91" s="38">
        <v>0.14088400000000001</v>
      </c>
      <c r="K91" s="38">
        <v>9.6202999999999997E-2</v>
      </c>
      <c r="L91" s="38">
        <v>8.4454000000000001E-2</v>
      </c>
      <c r="M91" s="38">
        <v>7.9134999999999997E-2</v>
      </c>
      <c r="N91" s="38">
        <v>8.3736000000000005E-2</v>
      </c>
      <c r="O91" s="38">
        <v>8.3403000000000005E-2</v>
      </c>
      <c r="P91" s="38">
        <v>6.776900000000001E-2</v>
      </c>
      <c r="Q91" s="38">
        <v>5.7088E-2</v>
      </c>
      <c r="R91" s="28"/>
      <c r="S91" s="39">
        <v>1.2178900000000001</v>
      </c>
      <c r="T91" s="40">
        <v>-0.61488177555907853</v>
      </c>
      <c r="U91" s="40">
        <v>-0.11243685815312299</v>
      </c>
    </row>
    <row r="92" spans="1:21" s="18" customFormat="1" x14ac:dyDescent="0.3">
      <c r="A92" s="106"/>
      <c r="B92" s="16"/>
      <c r="C92" s="29" t="s">
        <v>0</v>
      </c>
      <c r="D92" s="30">
        <v>36</v>
      </c>
      <c r="E92" s="27">
        <v>0.27272727272727271</v>
      </c>
      <c r="F92" s="28"/>
      <c r="G92" s="38">
        <v>7.5933609999999998</v>
      </c>
      <c r="H92" s="38">
        <v>8.5261779999999998</v>
      </c>
      <c r="I92" s="38">
        <v>13.090727000000001</v>
      </c>
      <c r="J92" s="38">
        <v>16.505471</v>
      </c>
      <c r="K92" s="38">
        <v>20.427330000000001</v>
      </c>
      <c r="L92" s="38">
        <v>21.876655999999997</v>
      </c>
      <c r="M92" s="38">
        <v>24.443888999999999</v>
      </c>
      <c r="N92" s="38">
        <v>26.566285000000001</v>
      </c>
      <c r="O92" s="38">
        <v>26.824001000000003</v>
      </c>
      <c r="P92" s="38">
        <v>27.882148000000001</v>
      </c>
      <c r="Q92" s="38">
        <v>29.044309999999999</v>
      </c>
      <c r="R92" s="28"/>
      <c r="S92" s="39">
        <v>222.78035600000001</v>
      </c>
      <c r="T92" s="40">
        <v>2.8249610416257043</v>
      </c>
      <c r="U92" s="40">
        <v>0.18257413782511533</v>
      </c>
    </row>
    <row r="93" spans="1:21" s="55" customFormat="1" x14ac:dyDescent="0.3">
      <c r="A93" s="108"/>
      <c r="B93" s="16"/>
      <c r="C93" s="51" t="s">
        <v>231</v>
      </c>
      <c r="D93" s="52">
        <v>9</v>
      </c>
      <c r="E93" s="27">
        <v>6.8181818181818177E-2</v>
      </c>
      <c r="F93" s="28"/>
      <c r="G93" s="67">
        <v>2.0982129999999999</v>
      </c>
      <c r="H93" s="67">
        <v>2.563097</v>
      </c>
      <c r="I93" s="67">
        <v>3.7744589999999998</v>
      </c>
      <c r="J93" s="67">
        <v>4.2965049999999998</v>
      </c>
      <c r="K93" s="67">
        <v>5.4797279999999997</v>
      </c>
      <c r="L93" s="67">
        <v>6.1589320000000001</v>
      </c>
      <c r="M93" s="67">
        <v>6.6656120000000003</v>
      </c>
      <c r="N93" s="67">
        <v>7.0451189999999997</v>
      </c>
      <c r="O93" s="67">
        <v>7.3070129999999995</v>
      </c>
      <c r="P93" s="67">
        <v>7.0537969999999994</v>
      </c>
      <c r="Q93" s="67">
        <v>7.1049530000000001</v>
      </c>
      <c r="R93" s="28"/>
      <c r="S93" s="53">
        <v>59.547428000000004</v>
      </c>
      <c r="T93" s="54">
        <v>2.3861924409009001</v>
      </c>
      <c r="U93" s="54">
        <v>0.16469967553976739</v>
      </c>
    </row>
    <row r="94" spans="1:21" s="55" customFormat="1" x14ac:dyDescent="0.3">
      <c r="A94" s="108"/>
      <c r="B94" s="16"/>
      <c r="C94" s="51" t="s">
        <v>390</v>
      </c>
      <c r="D94" s="52">
        <v>3</v>
      </c>
      <c r="E94" s="27">
        <v>2.2727272727272728E-2</v>
      </c>
      <c r="F94" s="28"/>
      <c r="G94" s="67">
        <v>0.124028</v>
      </c>
      <c r="H94" s="67">
        <v>5.7388000000000002E-2</v>
      </c>
      <c r="I94" s="67">
        <v>0.25375500000000001</v>
      </c>
      <c r="J94" s="67">
        <v>0.31614199999999998</v>
      </c>
      <c r="K94" s="67">
        <v>0.28412700000000002</v>
      </c>
      <c r="L94" s="67">
        <v>0.37473400000000001</v>
      </c>
      <c r="M94" s="67">
        <v>0.36394199999999999</v>
      </c>
      <c r="N94" s="67">
        <v>0.35003099999999998</v>
      </c>
      <c r="O94" s="67">
        <v>0.41085500000000003</v>
      </c>
      <c r="P94" s="67">
        <v>0.370147</v>
      </c>
      <c r="Q94" s="67">
        <v>0.34340300000000001</v>
      </c>
      <c r="R94" s="28"/>
      <c r="S94" s="53">
        <v>3.2485519999999997</v>
      </c>
      <c r="T94" s="54">
        <v>1.7687538297803722</v>
      </c>
      <c r="U94" s="54">
        <v>0.13575731606618291</v>
      </c>
    </row>
    <row r="95" spans="1:21" s="55" customFormat="1" x14ac:dyDescent="0.3">
      <c r="A95" s="108"/>
      <c r="B95" s="50"/>
      <c r="C95" s="51" t="s">
        <v>371</v>
      </c>
      <c r="D95" s="52">
        <v>4</v>
      </c>
      <c r="E95" s="27">
        <v>3.0303030303030304E-2</v>
      </c>
      <c r="F95" s="28"/>
      <c r="G95" s="67">
        <v>2.4030779999999998</v>
      </c>
      <c r="H95" s="67">
        <v>3.2024750000000002</v>
      </c>
      <c r="I95" s="67">
        <v>5.2319820000000004</v>
      </c>
      <c r="J95" s="67">
        <v>7.6696720000000003</v>
      </c>
      <c r="K95" s="67">
        <v>9.045947</v>
      </c>
      <c r="L95" s="67">
        <v>9.239077</v>
      </c>
      <c r="M95" s="67">
        <v>10.053478</v>
      </c>
      <c r="N95" s="67">
        <v>10.350982</v>
      </c>
      <c r="O95" s="67">
        <v>9.9330770000000008</v>
      </c>
      <c r="P95" s="67">
        <v>9.6236910000000009</v>
      </c>
      <c r="Q95" s="67">
        <v>9.7435840000000002</v>
      </c>
      <c r="R95" s="28"/>
      <c r="S95" s="53">
        <v>86.497042999999991</v>
      </c>
      <c r="T95" s="54">
        <v>3.0546266080418532</v>
      </c>
      <c r="U95" s="54">
        <v>0.19122516173949999</v>
      </c>
    </row>
    <row r="96" spans="1:21" s="55" customFormat="1" x14ac:dyDescent="0.3">
      <c r="A96" s="108"/>
      <c r="B96" s="50"/>
      <c r="C96" s="51" t="s">
        <v>391</v>
      </c>
      <c r="D96" s="52">
        <v>5</v>
      </c>
      <c r="E96" s="27">
        <v>3.787878787878788E-2</v>
      </c>
      <c r="F96" s="28"/>
      <c r="G96" s="67">
        <v>1.5976159999999999</v>
      </c>
      <c r="H96" s="67">
        <v>0.88365499999999997</v>
      </c>
      <c r="I96" s="67">
        <v>2.0979840000000003</v>
      </c>
      <c r="J96" s="67">
        <v>2.6981930000000003</v>
      </c>
      <c r="K96" s="67">
        <v>3.6245449999999999</v>
      </c>
      <c r="L96" s="67">
        <v>4.1530830000000005</v>
      </c>
      <c r="M96" s="67">
        <v>5.3169580000000005</v>
      </c>
      <c r="N96" s="67">
        <v>6.7204490000000003</v>
      </c>
      <c r="O96" s="67">
        <v>7.0535209999999999</v>
      </c>
      <c r="P96" s="67">
        <v>8.629429</v>
      </c>
      <c r="Q96" s="67">
        <v>9.652927</v>
      </c>
      <c r="R96" s="28"/>
      <c r="S96" s="53">
        <v>52.428360000000005</v>
      </c>
      <c r="T96" s="54">
        <v>5.04208207729517</v>
      </c>
      <c r="U96" s="54">
        <v>0.25212684746983416</v>
      </c>
    </row>
    <row r="97" spans="1:22" s="55" customFormat="1" x14ac:dyDescent="0.3">
      <c r="A97" s="108"/>
      <c r="B97" s="50"/>
      <c r="C97" s="51" t="s">
        <v>392</v>
      </c>
      <c r="D97" s="52">
        <v>15</v>
      </c>
      <c r="E97" s="27">
        <v>0.11363636363636363</v>
      </c>
      <c r="F97" s="28"/>
      <c r="G97" s="67">
        <v>1.3704260000000001</v>
      </c>
      <c r="H97" s="67">
        <v>1.8195629999999996</v>
      </c>
      <c r="I97" s="67">
        <v>1.7325470000000003</v>
      </c>
      <c r="J97" s="67">
        <v>1.5249589999999991</v>
      </c>
      <c r="K97" s="67">
        <v>1.9929830000000024</v>
      </c>
      <c r="L97" s="67">
        <v>1.9508299999999963</v>
      </c>
      <c r="M97" s="67">
        <v>2.0438989999999997</v>
      </c>
      <c r="N97" s="67">
        <v>2.0997040000000027</v>
      </c>
      <c r="O97" s="67">
        <v>2.1195350000000026</v>
      </c>
      <c r="P97" s="67">
        <v>2.2050839999999994</v>
      </c>
      <c r="Q97" s="67">
        <v>2.1994429999999987</v>
      </c>
      <c r="R97" s="28"/>
      <c r="S97" s="53">
        <v>21.058973000000002</v>
      </c>
      <c r="T97" s="54">
        <v>0.60493379430921368</v>
      </c>
      <c r="U97" s="54">
        <v>6.0918787407723718E-2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1.5151515151515152E-2</v>
      </c>
      <c r="F98" s="28"/>
      <c r="G98" s="38">
        <v>4.9799999999999996E-4</v>
      </c>
      <c r="H98" s="38">
        <v>1.4779999999999999E-3</v>
      </c>
      <c r="I98" s="38">
        <v>2.6619999999999999E-3</v>
      </c>
      <c r="J98" s="38">
        <v>0</v>
      </c>
      <c r="K98" s="38">
        <v>3.1879999999999999E-3</v>
      </c>
      <c r="L98" s="38">
        <v>7.9500000000000005E-3</v>
      </c>
      <c r="M98" s="38">
        <v>3.3540000000000002E-3</v>
      </c>
      <c r="N98" s="38">
        <v>3.186E-3</v>
      </c>
      <c r="O98" s="38">
        <v>3.2360000000000002E-3</v>
      </c>
      <c r="P98" s="38">
        <v>4.0559999999999997E-3</v>
      </c>
      <c r="Q98" s="38">
        <v>9.0580000000000001E-3</v>
      </c>
      <c r="R98" s="28"/>
      <c r="S98" s="39">
        <v>3.8665999999999999E-2</v>
      </c>
      <c r="T98" s="40">
        <v>17.188755020080322</v>
      </c>
      <c r="U98" s="40">
        <v>0.43706155706651262</v>
      </c>
    </row>
    <row r="99" spans="1:22" s="18" customFormat="1" x14ac:dyDescent="0.3">
      <c r="A99" s="106"/>
      <c r="B99" s="16"/>
      <c r="C99" s="26" t="s">
        <v>373</v>
      </c>
      <c r="D99" s="142">
        <v>132</v>
      </c>
      <c r="E99" s="41">
        <v>1</v>
      </c>
      <c r="F99" s="42"/>
      <c r="G99" s="43">
        <v>25.052889</v>
      </c>
      <c r="H99" s="43">
        <v>25.764749999999999</v>
      </c>
      <c r="I99" s="43">
        <v>30.611976000000002</v>
      </c>
      <c r="J99" s="43">
        <v>32.489171999999996</v>
      </c>
      <c r="K99" s="43">
        <v>36.974430000000005</v>
      </c>
      <c r="L99" s="43">
        <v>37.574909999999996</v>
      </c>
      <c r="M99" s="43">
        <v>41.287610000000001</v>
      </c>
      <c r="N99" s="43">
        <v>42.993988999999999</v>
      </c>
      <c r="O99" s="43">
        <v>44.022057000000004</v>
      </c>
      <c r="P99" s="43">
        <v>45.274527999999997</v>
      </c>
      <c r="Q99" s="43">
        <v>46.298859999999998</v>
      </c>
      <c r="R99" s="42"/>
      <c r="S99" s="44">
        <v>408.34517099999999</v>
      </c>
      <c r="T99" s="45">
        <v>0.84804475044774263</v>
      </c>
      <c r="U99" s="45">
        <v>7.9789401561280782E-2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7</v>
      </c>
      <c r="E103" s="90">
        <v>5.3030303030303032E-2</v>
      </c>
      <c r="F103" s="95"/>
      <c r="G103" s="97">
        <v>0.30367</v>
      </c>
      <c r="H103" s="97">
        <v>0.27582299999999998</v>
      </c>
      <c r="I103" s="97">
        <v>0.26021699999999998</v>
      </c>
      <c r="J103" s="97">
        <v>0.25829800000000003</v>
      </c>
      <c r="K103" s="97">
        <v>0.28467599999999998</v>
      </c>
      <c r="L103" s="97">
        <v>0.34969600000000001</v>
      </c>
      <c r="M103" s="97">
        <v>0.38724199999999998</v>
      </c>
      <c r="N103" s="97">
        <v>0.45505499999999999</v>
      </c>
      <c r="O103" s="97">
        <v>0.53163300000000002</v>
      </c>
      <c r="P103" s="97">
        <v>0.58204800000000001</v>
      </c>
      <c r="Q103" s="138">
        <v>0.76691399999999998</v>
      </c>
      <c r="R103" s="95"/>
      <c r="S103" s="93">
        <v>4.4552720000000008</v>
      </c>
      <c r="T103" s="94">
        <v>1.525484901373201</v>
      </c>
      <c r="U103" s="94">
        <v>0.12277593870898218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17</v>
      </c>
      <c r="E105" s="90">
        <v>0.12878787878787878</v>
      </c>
      <c r="F105" s="95"/>
      <c r="G105" s="92">
        <v>7.807277</v>
      </c>
      <c r="H105" s="92">
        <v>7.2228889999999994</v>
      </c>
      <c r="I105" s="92">
        <v>7.0178309999999993</v>
      </c>
      <c r="J105" s="92">
        <v>6.3263360000000004</v>
      </c>
      <c r="K105" s="92">
        <v>6.7178100000000001</v>
      </c>
      <c r="L105" s="92">
        <v>6.1403829999999999</v>
      </c>
      <c r="M105" s="92">
        <v>6.1891990000000003</v>
      </c>
      <c r="N105" s="92">
        <v>5.842123</v>
      </c>
      <c r="O105" s="92">
        <v>5.7945929999999999</v>
      </c>
      <c r="P105" s="92">
        <v>5.3941680000000005</v>
      </c>
      <c r="Q105" s="92">
        <v>5.2216459999999998</v>
      </c>
      <c r="R105" s="95"/>
      <c r="S105" s="93">
        <v>69.674254999999988</v>
      </c>
      <c r="T105" s="94">
        <v>-0.33118217785791382</v>
      </c>
      <c r="U105" s="94">
        <v>-4.903730677628737E-2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4</v>
      </c>
      <c r="E106" s="90">
        <v>3.0303030303030304E-2</v>
      </c>
      <c r="F106" s="77"/>
      <c r="G106" s="82">
        <v>0.458117</v>
      </c>
      <c r="H106" s="82">
        <v>0.42214099999999999</v>
      </c>
      <c r="I106" s="82">
        <v>0.432643</v>
      </c>
      <c r="J106" s="82">
        <v>0.41053400000000001</v>
      </c>
      <c r="K106" s="82">
        <v>0.43507000000000001</v>
      </c>
      <c r="L106" s="82">
        <v>0.444828</v>
      </c>
      <c r="M106" s="82">
        <v>0.44861400000000001</v>
      </c>
      <c r="N106" s="82">
        <v>0.43350100000000003</v>
      </c>
      <c r="O106" s="82">
        <v>0.41105199999999997</v>
      </c>
      <c r="P106" s="82">
        <v>0.38849699999999998</v>
      </c>
      <c r="Q106" s="82">
        <v>0.34084300000000001</v>
      </c>
      <c r="R106" s="77"/>
      <c r="S106" s="79">
        <v>4.6258400000000002</v>
      </c>
      <c r="T106" s="80">
        <v>-0.25599137338278211</v>
      </c>
      <c r="U106" s="80">
        <v>-3.6288045263669133E-2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13</v>
      </c>
      <c r="E107" s="90">
        <v>9.8484848484848481E-2</v>
      </c>
      <c r="F107" s="77"/>
      <c r="G107" s="78">
        <v>7.3491600000000004</v>
      </c>
      <c r="H107" s="78">
        <v>6.8007479999999996</v>
      </c>
      <c r="I107" s="78">
        <v>6.5851879999999996</v>
      </c>
      <c r="J107" s="78">
        <v>5.9158020000000002</v>
      </c>
      <c r="K107" s="78">
        <v>6.2827400000000004</v>
      </c>
      <c r="L107" s="78">
        <v>5.6955549999999997</v>
      </c>
      <c r="M107" s="78">
        <v>5.7405850000000003</v>
      </c>
      <c r="N107" s="78">
        <v>5.4086220000000003</v>
      </c>
      <c r="O107" s="78">
        <v>5.3835410000000001</v>
      </c>
      <c r="P107" s="78">
        <v>5.0056710000000004</v>
      </c>
      <c r="Q107" s="78">
        <v>4.8808030000000002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13</v>
      </c>
      <c r="E108" s="99">
        <v>9.8484848484848481E-2</v>
      </c>
      <c r="F108" s="100"/>
      <c r="G108" s="78">
        <v>7.3491600000000004</v>
      </c>
      <c r="H108" s="78">
        <v>6.8007479999999996</v>
      </c>
      <c r="I108" s="78">
        <v>6.5851879999999996</v>
      </c>
      <c r="J108" s="78">
        <v>5.9158020000000002</v>
      </c>
      <c r="K108" s="78">
        <v>6.2827400000000004</v>
      </c>
      <c r="L108" s="78">
        <v>5.6955549999999997</v>
      </c>
      <c r="M108" s="78">
        <v>5.7405850000000003</v>
      </c>
      <c r="N108" s="78">
        <v>5.4086220000000003</v>
      </c>
      <c r="O108" s="78">
        <v>5.3835410000000001</v>
      </c>
      <c r="P108" s="78">
        <v>5.0056710000000004</v>
      </c>
      <c r="Q108" s="78">
        <v>4.8808030000000002</v>
      </c>
      <c r="R108" s="100"/>
      <c r="S108" s="101">
        <v>65.048415000000006</v>
      </c>
      <c r="T108" s="102">
        <v>-0.33586926941310302</v>
      </c>
      <c r="U108" s="102">
        <v>-4.987291835736507E-2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17</v>
      </c>
      <c r="E114" s="90">
        <v>0.12878787878787878</v>
      </c>
      <c r="F114" s="95"/>
      <c r="G114" s="92">
        <v>5.1811740000000004</v>
      </c>
      <c r="H114" s="92">
        <v>5.0575049999999999</v>
      </c>
      <c r="I114" s="92">
        <v>5.1659050000000004</v>
      </c>
      <c r="J114" s="92">
        <v>4.6918119999999996</v>
      </c>
      <c r="K114" s="92">
        <v>4.7818719999999999</v>
      </c>
      <c r="L114" s="92">
        <v>4.4973770000000002</v>
      </c>
      <c r="M114" s="92">
        <v>4.4076240000000002</v>
      </c>
      <c r="N114" s="92">
        <v>4.3835940000000004</v>
      </c>
      <c r="O114" s="92">
        <v>4.802638</v>
      </c>
      <c r="P114" s="92">
        <v>4.8300049999999999</v>
      </c>
      <c r="Q114" s="92">
        <v>4.6760900000000003</v>
      </c>
      <c r="R114" s="95"/>
      <c r="S114" s="93">
        <v>52.47559600000001</v>
      </c>
      <c r="T114" s="94">
        <v>-9.748446973600966E-2</v>
      </c>
      <c r="U114" s="94">
        <v>-1.2739331515408292E-2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6</v>
      </c>
      <c r="E115" s="76">
        <v>4.5454545454545456E-2</v>
      </c>
      <c r="F115" s="77"/>
      <c r="G115" s="82">
        <v>3.3173330000000001</v>
      </c>
      <c r="H115" s="82">
        <v>3.2727439999999999</v>
      </c>
      <c r="I115" s="82">
        <v>3.3688549999999999</v>
      </c>
      <c r="J115" s="82">
        <v>3.2732139999999998</v>
      </c>
      <c r="K115" s="82">
        <v>3.3880910000000002</v>
      </c>
      <c r="L115" s="82">
        <v>3.281269</v>
      </c>
      <c r="M115" s="82">
        <v>3.1777289999999998</v>
      </c>
      <c r="N115" s="82">
        <v>3.0889329999999999</v>
      </c>
      <c r="O115" s="82">
        <v>3.0518420000000002</v>
      </c>
      <c r="P115" s="82">
        <v>3.0011220000000001</v>
      </c>
      <c r="Q115" s="140">
        <v>2.8664239999999999</v>
      </c>
      <c r="R115" s="77"/>
      <c r="S115" s="79">
        <v>35.087555999999999</v>
      </c>
      <c r="T115" s="80">
        <v>-0.13592515433331542</v>
      </c>
      <c r="U115" s="80">
        <v>-1.80962462561155E-2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11</v>
      </c>
      <c r="E116" s="90">
        <v>8.3333333333333329E-2</v>
      </c>
      <c r="F116" s="77"/>
      <c r="G116" s="78">
        <v>1.8638410000000001</v>
      </c>
      <c r="H116" s="78">
        <v>1.784761</v>
      </c>
      <c r="I116" s="78">
        <v>1.79705</v>
      </c>
      <c r="J116" s="78">
        <v>1.418598</v>
      </c>
      <c r="K116" s="78">
        <v>1.3937809999999999</v>
      </c>
      <c r="L116" s="78">
        <v>1.216108</v>
      </c>
      <c r="M116" s="78">
        <v>1.229895</v>
      </c>
      <c r="N116" s="78">
        <v>1.2946610000000001</v>
      </c>
      <c r="O116" s="78">
        <v>1.750796</v>
      </c>
      <c r="P116" s="78">
        <v>1.828883</v>
      </c>
      <c r="Q116" s="78">
        <v>1.809666</v>
      </c>
      <c r="R116" s="77"/>
      <c r="S116" s="85">
        <v>17.388039999999997</v>
      </c>
      <c r="T116" s="86">
        <v>-2.906632057133629E-2</v>
      </c>
      <c r="U116" s="86">
        <v>-3.6803501402624672E-3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11</v>
      </c>
      <c r="E117" s="99">
        <v>8.3333333333333329E-2</v>
      </c>
      <c r="F117" s="100"/>
      <c r="G117" s="78">
        <v>1.8638410000000001</v>
      </c>
      <c r="H117" s="78">
        <v>1.784761</v>
      </c>
      <c r="I117" s="78">
        <v>1.79705</v>
      </c>
      <c r="J117" s="78">
        <v>1.418598</v>
      </c>
      <c r="K117" s="78">
        <v>1.3937809999999999</v>
      </c>
      <c r="L117" s="78">
        <v>1.216108</v>
      </c>
      <c r="M117" s="78">
        <v>1.229895</v>
      </c>
      <c r="N117" s="78">
        <v>1.2946610000000001</v>
      </c>
      <c r="O117" s="78">
        <v>1.750796</v>
      </c>
      <c r="P117" s="78">
        <v>1.828883</v>
      </c>
      <c r="Q117" s="139">
        <v>1.809666</v>
      </c>
      <c r="R117" s="100"/>
      <c r="S117" s="101">
        <v>17.388039999999997</v>
      </c>
      <c r="T117" s="102">
        <v>-2.906632057133629E-2</v>
      </c>
      <c r="U117" s="102">
        <v>-3.6803501402624672E-3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24</v>
      </c>
      <c r="E122" s="90">
        <v>0.18181818181818182</v>
      </c>
      <c r="F122" s="95"/>
      <c r="G122" s="92">
        <v>1.934561</v>
      </c>
      <c r="H122" s="92">
        <v>2.1479030000000003</v>
      </c>
      <c r="I122" s="92">
        <v>2.063987</v>
      </c>
      <c r="J122" s="92">
        <v>1.9760899999999999</v>
      </c>
      <c r="K122" s="92">
        <v>1.9076469999999999</v>
      </c>
      <c r="L122" s="92">
        <v>1.829987</v>
      </c>
      <c r="M122" s="92">
        <v>1.7908869999999999</v>
      </c>
      <c r="N122" s="92">
        <v>1.7964669999999998</v>
      </c>
      <c r="O122" s="92">
        <v>1.7943869999999997</v>
      </c>
      <c r="P122" s="92">
        <v>1.7402930000000001</v>
      </c>
      <c r="Q122" s="92">
        <v>1.6598870000000001</v>
      </c>
      <c r="R122" s="95"/>
      <c r="S122" s="93">
        <v>20.642095999999999</v>
      </c>
      <c r="T122" s="94">
        <v>-0.14198259966989923</v>
      </c>
      <c r="U122" s="94">
        <v>-1.895932987193294E-2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12</v>
      </c>
      <c r="E123" s="90">
        <v>9.0909090909090912E-2</v>
      </c>
      <c r="F123" s="77"/>
      <c r="G123" s="78">
        <v>1.728488</v>
      </c>
      <c r="H123" s="78">
        <v>1.9211420000000001</v>
      </c>
      <c r="I123" s="78">
        <v>1.8842400000000001</v>
      </c>
      <c r="J123" s="78">
        <v>1.8501699999999999</v>
      </c>
      <c r="K123" s="78">
        <v>1.7706639999999998</v>
      </c>
      <c r="L123" s="78">
        <v>1.701301</v>
      </c>
      <c r="M123" s="78">
        <v>1.668893</v>
      </c>
      <c r="N123" s="78">
        <v>1.6738529999999998</v>
      </c>
      <c r="O123" s="78">
        <v>1.6670079999999998</v>
      </c>
      <c r="P123" s="78">
        <v>1.6170690000000001</v>
      </c>
      <c r="Q123" s="78">
        <v>1.5401880000000001</v>
      </c>
      <c r="R123" s="77"/>
      <c r="S123" s="85">
        <v>19.023015999999998</v>
      </c>
      <c r="T123" s="86">
        <v>-0.1089391421866972</v>
      </c>
      <c r="U123" s="86">
        <v>-1.4314379845741798E-2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7.575757575757576E-3</v>
      </c>
      <c r="F125" s="77"/>
      <c r="G125" s="78">
        <v>0</v>
      </c>
      <c r="H125" s="78">
        <v>6.8989999999999998E-3</v>
      </c>
      <c r="I125" s="78">
        <v>5.189E-3</v>
      </c>
      <c r="J125" s="78">
        <v>0</v>
      </c>
      <c r="K125" s="78">
        <v>5.7070000000000003E-3</v>
      </c>
      <c r="L125" s="78">
        <v>7.8340000000000007E-3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2.5628999999999999E-2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11</v>
      </c>
      <c r="E126" s="90">
        <v>8.3333333333333329E-2</v>
      </c>
      <c r="F126" s="77"/>
      <c r="G126" s="78">
        <v>1.728488</v>
      </c>
      <c r="H126" s="78">
        <v>1.9142430000000001</v>
      </c>
      <c r="I126" s="78">
        <v>1.879051</v>
      </c>
      <c r="J126" s="78">
        <v>1.8501699999999999</v>
      </c>
      <c r="K126" s="78">
        <v>1.7649569999999999</v>
      </c>
      <c r="L126" s="78">
        <v>1.6934670000000001</v>
      </c>
      <c r="M126" s="78">
        <v>1.668893</v>
      </c>
      <c r="N126" s="78">
        <v>1.6738529999999998</v>
      </c>
      <c r="O126" s="78">
        <v>1.6670079999999998</v>
      </c>
      <c r="P126" s="78">
        <v>1.6170690000000001</v>
      </c>
      <c r="Q126" s="78">
        <v>1.5401880000000001</v>
      </c>
      <c r="R126" s="77"/>
      <c r="S126" s="85">
        <v>18.997387</v>
      </c>
      <c r="T126" s="86">
        <v>-0.1089391421866972</v>
      </c>
      <c r="U126" s="86">
        <v>-1.4314379845741798E-2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6</v>
      </c>
      <c r="E127" s="76">
        <v>4.5454545454545456E-2</v>
      </c>
      <c r="F127" s="77"/>
      <c r="G127" s="78">
        <v>0.685527</v>
      </c>
      <c r="H127" s="78">
        <v>0.70220899999999997</v>
      </c>
      <c r="I127" s="78">
        <v>0.63739999999999997</v>
      </c>
      <c r="J127" s="78">
        <v>0.60701799999999995</v>
      </c>
      <c r="K127" s="78">
        <v>0.56952199999999997</v>
      </c>
      <c r="L127" s="78">
        <v>0.56026299999999996</v>
      </c>
      <c r="M127" s="78">
        <v>0.54136799999999996</v>
      </c>
      <c r="N127" s="78">
        <v>0.52415199999999995</v>
      </c>
      <c r="O127" s="78">
        <v>0.48828199999999999</v>
      </c>
      <c r="P127" s="78">
        <v>0.52135500000000001</v>
      </c>
      <c r="Q127" s="136">
        <v>0.48518800000000001</v>
      </c>
      <c r="R127" s="77"/>
      <c r="S127" s="85">
        <v>6.3222839999999998</v>
      </c>
      <c r="T127" s="86">
        <v>-0.29224085995154092</v>
      </c>
      <c r="U127" s="86">
        <v>-4.2286331273333699E-2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1</v>
      </c>
      <c r="E128" s="76">
        <v>7.575757575757576E-3</v>
      </c>
      <c r="F128" s="77"/>
      <c r="G128" s="78">
        <v>7.8299999999999995E-4</v>
      </c>
      <c r="H128" s="78">
        <v>7.7999999999999999E-4</v>
      </c>
      <c r="I128" s="78">
        <v>8.0900000000000004E-4</v>
      </c>
      <c r="J128" s="78">
        <v>7.5500000000000003E-4</v>
      </c>
      <c r="K128" s="78">
        <v>7.8799999999999996E-4</v>
      </c>
      <c r="L128" s="78">
        <v>7.8399999999999997E-4</v>
      </c>
      <c r="M128" s="78">
        <v>8.1300000000000003E-4</v>
      </c>
      <c r="N128" s="78">
        <v>7.9699999999999997E-4</v>
      </c>
      <c r="O128" s="78">
        <v>7.45E-4</v>
      </c>
      <c r="P128" s="78">
        <v>7.0299999999999996E-4</v>
      </c>
      <c r="Q128" s="78">
        <v>7.1000000000000002E-4</v>
      </c>
      <c r="R128" s="77"/>
      <c r="S128" s="85">
        <v>8.4670000000000006E-3</v>
      </c>
      <c r="T128" s="86">
        <v>-9.3231162196679374E-2</v>
      </c>
      <c r="U128" s="86">
        <v>-1.2158941110114951E-2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3</v>
      </c>
      <c r="E131" s="76">
        <v>2.2727272727272728E-2</v>
      </c>
      <c r="F131" s="77"/>
      <c r="G131" s="78">
        <v>0.23513999999999999</v>
      </c>
      <c r="H131" s="78">
        <v>0.44455</v>
      </c>
      <c r="I131" s="78">
        <v>0.53002499999999997</v>
      </c>
      <c r="J131" s="78">
        <v>0.59320799999999996</v>
      </c>
      <c r="K131" s="78">
        <v>0.55530599999999997</v>
      </c>
      <c r="L131" s="78">
        <v>0.54567900000000003</v>
      </c>
      <c r="M131" s="78">
        <v>0.50839199999999996</v>
      </c>
      <c r="N131" s="78">
        <v>0.54048600000000002</v>
      </c>
      <c r="O131" s="78">
        <v>0.53946099999999997</v>
      </c>
      <c r="P131" s="78">
        <v>0.54970200000000002</v>
      </c>
      <c r="Q131" s="136">
        <v>0.53729000000000005</v>
      </c>
      <c r="R131" s="77"/>
      <c r="S131" s="85">
        <v>5.5792389999999994</v>
      </c>
      <c r="T131" s="86">
        <v>1.2849791613506851</v>
      </c>
      <c r="U131" s="86">
        <v>0.10881803324261763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7.575757575757576E-3</v>
      </c>
      <c r="F133" s="77"/>
      <c r="G133" s="78">
        <v>0.80703800000000003</v>
      </c>
      <c r="H133" s="78">
        <v>0.76670400000000005</v>
      </c>
      <c r="I133" s="78">
        <v>0.71081700000000003</v>
      </c>
      <c r="J133" s="78">
        <v>0.64918900000000002</v>
      </c>
      <c r="K133" s="78">
        <v>0.63934100000000005</v>
      </c>
      <c r="L133" s="78">
        <v>0.58674099999999996</v>
      </c>
      <c r="M133" s="78">
        <v>0.61831999999999998</v>
      </c>
      <c r="N133" s="78">
        <v>0.60841800000000001</v>
      </c>
      <c r="O133" s="78">
        <v>0.63851999999999998</v>
      </c>
      <c r="P133" s="78">
        <v>0.54530900000000004</v>
      </c>
      <c r="Q133" s="78">
        <v>0.51700000000000002</v>
      </c>
      <c r="R133" s="77"/>
      <c r="S133" s="85">
        <v>7.0873970000000002</v>
      </c>
      <c r="T133" s="86">
        <v>-0.35938580339463566</v>
      </c>
      <c r="U133" s="86">
        <v>-5.4144987179088444E-2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12</v>
      </c>
      <c r="E137" s="90">
        <v>9.0909090909090912E-2</v>
      </c>
      <c r="F137" s="77"/>
      <c r="G137" s="78">
        <v>0.20607300000000001</v>
      </c>
      <c r="H137" s="78">
        <v>0.22676099999999999</v>
      </c>
      <c r="I137" s="78">
        <v>0.17974699999999999</v>
      </c>
      <c r="J137" s="78">
        <v>0.12592</v>
      </c>
      <c r="K137" s="78">
        <v>0.13698299999999999</v>
      </c>
      <c r="L137" s="78">
        <v>0.12868599999999999</v>
      </c>
      <c r="M137" s="78">
        <v>0.12199400000000001</v>
      </c>
      <c r="N137" s="78">
        <v>0.122614</v>
      </c>
      <c r="O137" s="78">
        <v>0.12737899999999999</v>
      </c>
      <c r="P137" s="78">
        <v>0.123224</v>
      </c>
      <c r="Q137" s="136">
        <v>0.119699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11</v>
      </c>
      <c r="E139" s="76">
        <v>8.3333333333333329E-2</v>
      </c>
      <c r="F139" s="77"/>
      <c r="G139" s="78">
        <v>0.20607300000000001</v>
      </c>
      <c r="H139" s="78">
        <v>0.22676099999999999</v>
      </c>
      <c r="I139" s="78">
        <v>0.17974699999999999</v>
      </c>
      <c r="J139" s="78">
        <v>0.12592</v>
      </c>
      <c r="K139" s="78">
        <v>0.13698299999999999</v>
      </c>
      <c r="L139" s="78">
        <v>0.12868599999999999</v>
      </c>
      <c r="M139" s="78">
        <v>0.12199400000000001</v>
      </c>
      <c r="N139" s="78">
        <v>0.122614</v>
      </c>
      <c r="O139" s="78">
        <v>0.12737899999999999</v>
      </c>
      <c r="P139" s="78">
        <v>0.123224</v>
      </c>
      <c r="Q139" s="136">
        <v>0.119699</v>
      </c>
      <c r="R139" s="77"/>
      <c r="S139" s="85">
        <v>1.6190799999999999</v>
      </c>
      <c r="T139" s="86">
        <v>-0.41914273097397525</v>
      </c>
      <c r="U139" s="86">
        <v>-6.5651960699491863E-2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1</v>
      </c>
      <c r="E140" s="76">
        <v>7.575757575757576E-3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4</v>
      </c>
      <c r="E147" s="90">
        <v>3.0303030303030304E-2</v>
      </c>
      <c r="F147" s="95"/>
      <c r="G147" s="92">
        <v>1.3486999999999999E-2</v>
      </c>
      <c r="H147" s="92">
        <v>2.4820000000000002E-2</v>
      </c>
      <c r="I147" s="92">
        <v>2.4514000000000001E-2</v>
      </c>
      <c r="J147" s="92">
        <v>6.7058999999999994E-2</v>
      </c>
      <c r="K147" s="92">
        <v>5.1872999999999996E-2</v>
      </c>
      <c r="L147" s="92">
        <v>8.3740999999999996E-2</v>
      </c>
      <c r="M147" s="92">
        <v>0.44344800000000001</v>
      </c>
      <c r="N147" s="92">
        <v>0.47196400000000005</v>
      </c>
      <c r="O147" s="92">
        <v>0.59240199999999998</v>
      </c>
      <c r="P147" s="92">
        <v>0.83694799999999991</v>
      </c>
      <c r="Q147" s="92">
        <v>0.66419499999999987</v>
      </c>
      <c r="R147" s="95"/>
      <c r="S147" s="93">
        <v>3.274451</v>
      </c>
      <c r="T147" s="94">
        <v>48.247052717431593</v>
      </c>
      <c r="U147" s="94">
        <v>0.62759943550027186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7.575757575757576E-3</v>
      </c>
      <c r="F148" s="77"/>
      <c r="G148" s="78">
        <v>3.326E-3</v>
      </c>
      <c r="H148" s="78">
        <v>1.4834E-2</v>
      </c>
      <c r="I148" s="78">
        <v>1.4604000000000001E-2</v>
      </c>
      <c r="J148" s="78">
        <v>3.8206999999999998E-2</v>
      </c>
      <c r="K148" s="78">
        <v>1.8495999999999999E-2</v>
      </c>
      <c r="L148" s="78">
        <v>1.7805999999999999E-2</v>
      </c>
      <c r="M148" s="78">
        <v>3.3120999999999998E-2</v>
      </c>
      <c r="N148" s="78">
        <v>3.2717999999999997E-2</v>
      </c>
      <c r="O148" s="78">
        <v>4.1091000000000003E-2</v>
      </c>
      <c r="P148" s="78">
        <v>4.6882E-2</v>
      </c>
      <c r="Q148" s="136">
        <v>4.6495000000000002E-2</v>
      </c>
      <c r="R148" s="77"/>
      <c r="S148" s="85">
        <v>0.30758000000000002</v>
      </c>
      <c r="T148" s="86">
        <v>12.979254359591101</v>
      </c>
      <c r="U148" s="86">
        <v>0.39054645071067839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3</v>
      </c>
      <c r="E149" s="90">
        <v>2.2727272727272728E-2</v>
      </c>
      <c r="F149" s="77"/>
      <c r="G149" s="78">
        <v>1.0161E-2</v>
      </c>
      <c r="H149" s="78">
        <v>9.9860000000000001E-3</v>
      </c>
      <c r="I149" s="78">
        <v>9.9100000000000004E-3</v>
      </c>
      <c r="J149" s="78">
        <v>2.8851999999999999E-2</v>
      </c>
      <c r="K149" s="78">
        <v>3.3376999999999997E-2</v>
      </c>
      <c r="L149" s="78">
        <v>6.5934999999999994E-2</v>
      </c>
      <c r="M149" s="78">
        <v>0.410327</v>
      </c>
      <c r="N149" s="78">
        <v>0.43924600000000003</v>
      </c>
      <c r="O149" s="78">
        <v>0.551311</v>
      </c>
      <c r="P149" s="78">
        <v>0.79006599999999993</v>
      </c>
      <c r="Q149" s="136">
        <v>0.61769999999999992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1</v>
      </c>
      <c r="E150" s="99">
        <v>7.575757575757576E-3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0.33461999999999997</v>
      </c>
      <c r="N150" s="78">
        <v>0.19689699999999999</v>
      </c>
      <c r="O150" s="78">
        <v>0.25240699999999999</v>
      </c>
      <c r="P150" s="78">
        <v>0.294263</v>
      </c>
      <c r="Q150" s="78">
        <v>0.20219999999999999</v>
      </c>
      <c r="R150" s="100"/>
      <c r="S150" s="101">
        <v>1.2803869999999999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2</v>
      </c>
      <c r="E151" s="99">
        <v>1.5151515151515152E-2</v>
      </c>
      <c r="F151" s="100"/>
      <c r="G151" s="78">
        <v>1.0161E-2</v>
      </c>
      <c r="H151" s="78">
        <v>9.9860000000000001E-3</v>
      </c>
      <c r="I151" s="78">
        <v>9.9100000000000004E-3</v>
      </c>
      <c r="J151" s="78">
        <v>2.8851999999999999E-2</v>
      </c>
      <c r="K151" s="78">
        <v>3.3376999999999997E-2</v>
      </c>
      <c r="L151" s="78">
        <v>6.5934999999999994E-2</v>
      </c>
      <c r="M151" s="78">
        <v>7.5706999999999997E-2</v>
      </c>
      <c r="N151" s="78">
        <v>0.24234900000000001</v>
      </c>
      <c r="O151" s="78">
        <v>0.298904</v>
      </c>
      <c r="P151" s="78">
        <v>0.49580299999999999</v>
      </c>
      <c r="Q151" s="136">
        <v>0.41549999999999998</v>
      </c>
      <c r="R151" s="100"/>
      <c r="S151" s="101">
        <v>1.6864839999999999</v>
      </c>
      <c r="T151" s="102">
        <v>39.891644523176851</v>
      </c>
      <c r="U151" s="102">
        <v>0.59020942114987629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5</v>
      </c>
      <c r="E156" s="90">
        <v>3.787878787878788E-2</v>
      </c>
      <c r="F156" s="95"/>
      <c r="G156" s="92">
        <v>0.14823500000000001</v>
      </c>
      <c r="H156" s="92">
        <v>0.16927600000000001</v>
      </c>
      <c r="I156" s="92">
        <v>0.20770699999999997</v>
      </c>
      <c r="J156" s="92">
        <v>0.14088400000000001</v>
      </c>
      <c r="K156" s="92">
        <v>9.6202999999999997E-2</v>
      </c>
      <c r="L156" s="92">
        <v>8.4454000000000001E-2</v>
      </c>
      <c r="M156" s="92">
        <v>7.9134999999999997E-2</v>
      </c>
      <c r="N156" s="92">
        <v>8.3736000000000005E-2</v>
      </c>
      <c r="O156" s="92">
        <v>8.3403000000000005E-2</v>
      </c>
      <c r="P156" s="92">
        <v>6.776900000000001E-2</v>
      </c>
      <c r="Q156" s="92">
        <v>5.7088E-2</v>
      </c>
      <c r="R156" s="95"/>
      <c r="S156" s="93">
        <v>1.2178900000000001</v>
      </c>
      <c r="T156" s="94">
        <v>-0.61488177555907853</v>
      </c>
      <c r="U156" s="94">
        <v>-0.11243685815312299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7.575757575757576E-3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0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7.575757575757576E-3</v>
      </c>
      <c r="F158" s="77"/>
      <c r="G158" s="78">
        <v>2.0271999999999998E-2</v>
      </c>
      <c r="H158" s="78">
        <v>3.1267000000000003E-2</v>
      </c>
      <c r="I158" s="78">
        <v>3.2658E-2</v>
      </c>
      <c r="J158" s="78">
        <v>4.5082999999999998E-2</v>
      </c>
      <c r="K158" s="78">
        <v>3.7002E-2</v>
      </c>
      <c r="L158" s="78">
        <v>3.6783999999999997E-2</v>
      </c>
      <c r="M158" s="78">
        <v>3.6358000000000001E-2</v>
      </c>
      <c r="N158" s="78">
        <v>3.6623000000000003E-2</v>
      </c>
      <c r="O158" s="78">
        <v>3.8596999999999999E-2</v>
      </c>
      <c r="P158" s="78">
        <v>3.3375000000000002E-2</v>
      </c>
      <c r="Q158" s="136">
        <v>2.8544E-2</v>
      </c>
      <c r="R158" s="77"/>
      <c r="S158" s="85">
        <v>0.37656300000000004</v>
      </c>
      <c r="T158" s="86">
        <v>0.40805051302288886</v>
      </c>
      <c r="U158" s="86">
        <v>4.3703835352475684E-2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7.575757575757576E-3</v>
      </c>
      <c r="F159" s="77"/>
      <c r="G159" s="78">
        <v>1.7326000000000001E-2</v>
      </c>
      <c r="H159" s="78">
        <v>3.1267000000000003E-2</v>
      </c>
      <c r="I159" s="78">
        <v>3.2658E-2</v>
      </c>
      <c r="J159" s="78">
        <v>4.5082999999999998E-2</v>
      </c>
      <c r="K159" s="78">
        <v>3.7002E-2</v>
      </c>
      <c r="L159" s="78">
        <v>3.6783999999999997E-2</v>
      </c>
      <c r="M159" s="78">
        <v>3.6358000000000001E-2</v>
      </c>
      <c r="N159" s="78">
        <v>3.6623000000000003E-2</v>
      </c>
      <c r="O159" s="78">
        <v>3.8596999999999999E-2</v>
      </c>
      <c r="P159" s="78">
        <v>3.3375000000000002E-2</v>
      </c>
      <c r="Q159" s="136">
        <v>2.8544E-2</v>
      </c>
      <c r="R159" s="77"/>
      <c r="S159" s="85">
        <v>0.37361700000000003</v>
      </c>
      <c r="T159" s="86">
        <v>0.64746623571511019</v>
      </c>
      <c r="U159" s="86">
        <v>6.4393136233205528E-2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2</v>
      </c>
      <c r="E160" s="76">
        <v>1.5151515151515152E-2</v>
      </c>
      <c r="F160" s="77"/>
      <c r="G160" s="78">
        <v>0.110637</v>
      </c>
      <c r="H160" s="78">
        <v>0.106742</v>
      </c>
      <c r="I160" s="78">
        <v>0.14239099999999999</v>
      </c>
      <c r="J160" s="78">
        <v>5.0717999999999999E-2</v>
      </c>
      <c r="K160" s="78">
        <v>2.2199E-2</v>
      </c>
      <c r="L160" s="78">
        <v>1.0886E-2</v>
      </c>
      <c r="M160" s="78">
        <v>6.4190000000000002E-3</v>
      </c>
      <c r="N160" s="78">
        <v>1.0489999999999999E-2</v>
      </c>
      <c r="O160" s="78">
        <v>6.2090000000000001E-3</v>
      </c>
      <c r="P160" s="78">
        <v>1.0189999999999999E-3</v>
      </c>
      <c r="Q160" s="78">
        <v>0</v>
      </c>
      <c r="R160" s="77"/>
      <c r="S160" s="85">
        <v>0.46771000000000001</v>
      </c>
      <c r="T160" s="86">
        <v>-1</v>
      </c>
      <c r="U160" s="86">
        <v>-1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36</v>
      </c>
      <c r="E164" s="90">
        <v>0.27272727272727271</v>
      </c>
      <c r="F164" s="95"/>
      <c r="G164" s="92">
        <v>7.5933609999999998</v>
      </c>
      <c r="H164" s="92">
        <v>8.5261779999999998</v>
      </c>
      <c r="I164" s="92">
        <v>13.090727000000001</v>
      </c>
      <c r="J164" s="92">
        <v>16.505471</v>
      </c>
      <c r="K164" s="92">
        <v>20.427330000000001</v>
      </c>
      <c r="L164" s="92">
        <v>21.876655999999997</v>
      </c>
      <c r="M164" s="92">
        <v>24.443888999999999</v>
      </c>
      <c r="N164" s="92">
        <v>26.566285000000001</v>
      </c>
      <c r="O164" s="92">
        <v>26.824001000000003</v>
      </c>
      <c r="P164" s="92">
        <v>27.882148000000001</v>
      </c>
      <c r="Q164" s="92">
        <v>29.044309999999999</v>
      </c>
      <c r="R164" s="95"/>
      <c r="S164" s="93">
        <v>222.78035600000001</v>
      </c>
      <c r="T164" s="94">
        <v>2.8249610416257043</v>
      </c>
      <c r="U164" s="94">
        <v>0.18257413782511533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34</v>
      </c>
      <c r="E165" s="90">
        <v>0.25757575757575757</v>
      </c>
      <c r="F165" s="77"/>
      <c r="G165" s="78">
        <v>7.3040649999999996</v>
      </c>
      <c r="H165" s="78">
        <v>7.9467880000000006</v>
      </c>
      <c r="I165" s="78">
        <v>12.628240000000002</v>
      </c>
      <c r="J165" s="78">
        <v>16.182229</v>
      </c>
      <c r="K165" s="78">
        <v>20.027076000000001</v>
      </c>
      <c r="L165" s="78">
        <v>21.527005999999997</v>
      </c>
      <c r="M165" s="78">
        <v>24.163398999999998</v>
      </c>
      <c r="N165" s="78">
        <v>26.349352</v>
      </c>
      <c r="O165" s="78">
        <v>26.534546000000002</v>
      </c>
      <c r="P165" s="78">
        <v>27.633649999999999</v>
      </c>
      <c r="Q165" s="78">
        <v>28.835509999999999</v>
      </c>
      <c r="R165" s="77"/>
      <c r="S165" s="85">
        <v>219.13186100000001</v>
      </c>
      <c r="T165" s="86">
        <v>2.947871493476578</v>
      </c>
      <c r="U165" s="86">
        <v>0.18725874170744516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11</v>
      </c>
      <c r="E166" s="76">
        <v>8.3333333333333329E-2</v>
      </c>
      <c r="F166" s="77"/>
      <c r="G166" s="78">
        <v>1.0701339999999999</v>
      </c>
      <c r="H166" s="78">
        <v>1.218858</v>
      </c>
      <c r="I166" s="78">
        <v>1.253099</v>
      </c>
      <c r="J166" s="78">
        <v>1.1780489999999999</v>
      </c>
      <c r="K166" s="78">
        <v>1.5651839999999999</v>
      </c>
      <c r="L166" s="78">
        <v>1.5651440000000001</v>
      </c>
      <c r="M166" s="78">
        <v>1.7243139999999999</v>
      </c>
      <c r="N166" s="78">
        <v>1.8414619999999999</v>
      </c>
      <c r="O166" s="78">
        <v>1.77674</v>
      </c>
      <c r="P166" s="78">
        <v>1.904104</v>
      </c>
      <c r="Q166" s="136">
        <v>1.9312590000000001</v>
      </c>
      <c r="R166" s="77"/>
      <c r="S166" s="85">
        <v>17.028347</v>
      </c>
      <c r="T166" s="86">
        <v>0.80468894549654557</v>
      </c>
      <c r="U166" s="86">
        <v>7.6589884100204175E-2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3</v>
      </c>
      <c r="E167" s="76">
        <v>2.2727272727272728E-2</v>
      </c>
      <c r="F167" s="77"/>
      <c r="G167" s="78">
        <v>4.7435999999999999E-2</v>
      </c>
      <c r="H167" s="78">
        <v>1.3561E-2</v>
      </c>
      <c r="I167" s="78">
        <v>7.6385999999999996E-2</v>
      </c>
      <c r="J167" s="78">
        <v>0.11795</v>
      </c>
      <c r="K167" s="78">
        <v>7.8669000000000003E-2</v>
      </c>
      <c r="L167" s="78">
        <v>8.2844000000000001E-2</v>
      </c>
      <c r="M167" s="78">
        <v>7.5323000000000001E-2</v>
      </c>
      <c r="N167" s="78">
        <v>6.7844000000000002E-2</v>
      </c>
      <c r="O167" s="78">
        <v>7.1381E-2</v>
      </c>
      <c r="P167" s="78">
        <v>5.9322E-2</v>
      </c>
      <c r="Q167" s="78">
        <v>6.0199999999999997E-2</v>
      </c>
      <c r="R167" s="77"/>
      <c r="S167" s="85">
        <v>0.75091600000000003</v>
      </c>
      <c r="T167" s="86">
        <v>0.26907833712791973</v>
      </c>
      <c r="U167" s="86">
        <v>3.0234416082180804E-2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3</v>
      </c>
      <c r="E168" s="76">
        <v>2.2727272727272728E-2</v>
      </c>
      <c r="F168" s="77"/>
      <c r="G168" s="78">
        <v>0.11201800000000001</v>
      </c>
      <c r="H168" s="78">
        <v>0.116283</v>
      </c>
      <c r="I168" s="78">
        <v>9.8423999999999998E-2</v>
      </c>
      <c r="J168" s="78">
        <v>5.6881000000000001E-2</v>
      </c>
      <c r="K168" s="78">
        <v>6.5445000000000003E-2</v>
      </c>
      <c r="L168" s="78">
        <v>0.135744</v>
      </c>
      <c r="M168" s="78">
        <v>0.18992800000000001</v>
      </c>
      <c r="N168" s="78">
        <v>0.251106</v>
      </c>
      <c r="O168" s="78">
        <v>0.36818099999999998</v>
      </c>
      <c r="P168" s="78">
        <v>0.375336</v>
      </c>
      <c r="Q168" s="136">
        <v>0.35275299999999998</v>
      </c>
      <c r="R168" s="77"/>
      <c r="S168" s="85">
        <v>2.1220989999999995</v>
      </c>
      <c r="T168" s="86">
        <v>2.1490742559231548</v>
      </c>
      <c r="U168" s="86">
        <v>0.15417818817459961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2</v>
      </c>
      <c r="E169" s="76">
        <v>1.5151515151515152E-2</v>
      </c>
      <c r="F169" s="77"/>
      <c r="G169" s="78">
        <v>1.9387589999999999</v>
      </c>
      <c r="H169" s="78">
        <v>2.4332530000000001</v>
      </c>
      <c r="I169" s="78">
        <v>3.5996489999999999</v>
      </c>
      <c r="J169" s="78">
        <v>4.1216739999999996</v>
      </c>
      <c r="K169" s="78">
        <v>5.3356139999999996</v>
      </c>
      <c r="L169" s="78">
        <v>5.9403439999999996</v>
      </c>
      <c r="M169" s="78">
        <v>6.4003610000000002</v>
      </c>
      <c r="N169" s="78">
        <v>6.7261689999999996</v>
      </c>
      <c r="O169" s="78">
        <v>6.867451</v>
      </c>
      <c r="P169" s="78">
        <v>6.6191389999999997</v>
      </c>
      <c r="Q169" s="78">
        <v>6.6920000000000002</v>
      </c>
      <c r="R169" s="77"/>
      <c r="S169" s="85">
        <v>56.674413000000001</v>
      </c>
      <c r="T169" s="86">
        <v>2.4516925517818358</v>
      </c>
      <c r="U169" s="86">
        <v>0.16749226839885889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2</v>
      </c>
      <c r="E171" s="76">
        <v>1.5151515151515152E-2</v>
      </c>
      <c r="F171" s="77"/>
      <c r="G171" s="78">
        <v>1.0996000000000001E-2</v>
      </c>
      <c r="H171" s="78">
        <v>1.8178E-2</v>
      </c>
      <c r="I171" s="78">
        <v>1.6961E-2</v>
      </c>
      <c r="J171" s="78">
        <v>2.3668000000000002E-2</v>
      </c>
      <c r="K171" s="78">
        <v>2.7545E-2</v>
      </c>
      <c r="L171" s="78">
        <v>3.6035999999999999E-2</v>
      </c>
      <c r="M171" s="78">
        <v>3.9094999999999998E-2</v>
      </c>
      <c r="N171" s="78">
        <v>4.1308999999999998E-2</v>
      </c>
      <c r="O171" s="78">
        <v>5.3339999999999999E-2</v>
      </c>
      <c r="P171" s="78">
        <v>5.2482000000000001E-2</v>
      </c>
      <c r="Q171" s="136">
        <v>5.9383999999999999E-2</v>
      </c>
      <c r="R171" s="77"/>
      <c r="S171" s="85">
        <v>0.37899399999999994</v>
      </c>
      <c r="T171" s="86">
        <v>4.4005092761003999</v>
      </c>
      <c r="U171" s="86">
        <v>0.23467979040746845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3</v>
      </c>
      <c r="E173" s="76">
        <v>2.2727272727272728E-2</v>
      </c>
      <c r="F173" s="77"/>
      <c r="G173" s="78">
        <v>0.124028</v>
      </c>
      <c r="H173" s="78">
        <v>5.7388000000000002E-2</v>
      </c>
      <c r="I173" s="78">
        <v>0.25375500000000001</v>
      </c>
      <c r="J173" s="78">
        <v>0.31614199999999998</v>
      </c>
      <c r="K173" s="78">
        <v>0.28412700000000002</v>
      </c>
      <c r="L173" s="78">
        <v>0.37473400000000001</v>
      </c>
      <c r="M173" s="78">
        <v>0.36394199999999999</v>
      </c>
      <c r="N173" s="78">
        <v>0.35003099999999998</v>
      </c>
      <c r="O173" s="78">
        <v>0.41085500000000003</v>
      </c>
      <c r="P173" s="78">
        <v>0.370147</v>
      </c>
      <c r="Q173" s="136">
        <v>0.34340300000000001</v>
      </c>
      <c r="R173" s="77"/>
      <c r="S173" s="85">
        <v>3.2485519999999997</v>
      </c>
      <c r="T173" s="86">
        <v>1.7687538297803722</v>
      </c>
      <c r="U173" s="86">
        <v>0.13575731606618291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7.575757575757576E-3</v>
      </c>
      <c r="F175" s="77"/>
      <c r="G175" s="78">
        <v>0</v>
      </c>
      <c r="H175" s="78">
        <v>3.137E-3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3.137E-3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4</v>
      </c>
      <c r="E177" s="76">
        <v>3.0303030303030304E-2</v>
      </c>
      <c r="F177" s="77"/>
      <c r="G177" s="78">
        <v>2.4030779999999998</v>
      </c>
      <c r="H177" s="78">
        <v>3.2024750000000002</v>
      </c>
      <c r="I177" s="78">
        <v>5.2319820000000004</v>
      </c>
      <c r="J177" s="78">
        <v>7.6696720000000003</v>
      </c>
      <c r="K177" s="78">
        <v>9.045947</v>
      </c>
      <c r="L177" s="78">
        <v>9.239077</v>
      </c>
      <c r="M177" s="78">
        <v>10.053478</v>
      </c>
      <c r="N177" s="78">
        <v>10.350982</v>
      </c>
      <c r="O177" s="78">
        <v>9.9330770000000008</v>
      </c>
      <c r="P177" s="78">
        <v>9.6236910000000009</v>
      </c>
      <c r="Q177" s="136">
        <v>9.7435840000000002</v>
      </c>
      <c r="R177" s="77"/>
      <c r="S177" s="85">
        <v>86.497042999999991</v>
      </c>
      <c r="T177" s="86">
        <v>3.0546266080418532</v>
      </c>
      <c r="U177" s="86">
        <v>0.19122516173949999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2</v>
      </c>
      <c r="E179" s="76">
        <v>1.5151515151515152E-2</v>
      </c>
      <c r="F179" s="77"/>
      <c r="G179" s="78">
        <v>0</v>
      </c>
      <c r="H179" s="78">
        <v>3.4429999999999999E-3</v>
      </c>
      <c r="I179" s="78">
        <v>2.1642999999999999E-2</v>
      </c>
      <c r="J179" s="78">
        <v>6.5369999999999998E-2</v>
      </c>
      <c r="K179" s="78">
        <v>0.102117</v>
      </c>
      <c r="L179" s="78">
        <v>0.45451000000000003</v>
      </c>
      <c r="M179" s="78">
        <v>1.115953</v>
      </c>
      <c r="N179" s="78">
        <v>1.515285</v>
      </c>
      <c r="O179" s="78">
        <v>2.2509739999999998</v>
      </c>
      <c r="P179" s="78">
        <v>2.8408829999999998</v>
      </c>
      <c r="Q179" s="78">
        <v>3.6642229999999998</v>
      </c>
      <c r="R179" s="77"/>
      <c r="S179" s="85">
        <v>12.034400999999999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3</v>
      </c>
      <c r="E180" s="76">
        <v>2.2727272727272728E-2</v>
      </c>
      <c r="F180" s="77"/>
      <c r="G180" s="78">
        <v>1.5976159999999999</v>
      </c>
      <c r="H180" s="78">
        <v>0.88021199999999999</v>
      </c>
      <c r="I180" s="78">
        <v>2.0763410000000002</v>
      </c>
      <c r="J180" s="78">
        <v>2.6328230000000001</v>
      </c>
      <c r="K180" s="78">
        <v>3.5224280000000001</v>
      </c>
      <c r="L180" s="78">
        <v>3.6985730000000001</v>
      </c>
      <c r="M180" s="78">
        <v>4.2010050000000003</v>
      </c>
      <c r="N180" s="78">
        <v>5.2051639999999999</v>
      </c>
      <c r="O180" s="78">
        <v>4.8025469999999997</v>
      </c>
      <c r="P180" s="78">
        <v>5.7885460000000002</v>
      </c>
      <c r="Q180" s="136">
        <v>5.9887040000000002</v>
      </c>
      <c r="R180" s="77"/>
      <c r="S180" s="85">
        <v>40.393958999999995</v>
      </c>
      <c r="T180" s="86">
        <v>2.748525302701025</v>
      </c>
      <c r="U180" s="86">
        <v>0.17959400268603987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2</v>
      </c>
      <c r="E181" s="90">
        <v>1.5151515151515152E-2</v>
      </c>
      <c r="F181" s="77"/>
      <c r="G181" s="78">
        <v>0.289296</v>
      </c>
      <c r="H181" s="78">
        <v>0.57938999999999996</v>
      </c>
      <c r="I181" s="78">
        <v>0.46248699999999998</v>
      </c>
      <c r="J181" s="78">
        <v>0.32324199999999997</v>
      </c>
      <c r="K181" s="78">
        <v>0.400254</v>
      </c>
      <c r="L181" s="78">
        <v>0.34965000000000002</v>
      </c>
      <c r="M181" s="78">
        <v>0.28049000000000002</v>
      </c>
      <c r="N181" s="78">
        <v>0.21693299999999999</v>
      </c>
      <c r="O181" s="78">
        <v>0.28945500000000002</v>
      </c>
      <c r="P181" s="78">
        <v>0.248498</v>
      </c>
      <c r="Q181" s="78">
        <v>0.20880000000000001</v>
      </c>
      <c r="R181" s="77"/>
      <c r="S181" s="85">
        <v>3.648495</v>
      </c>
      <c r="T181" s="86">
        <v>-0.27824788451966143</v>
      </c>
      <c r="U181" s="86">
        <v>-3.9939706895308236E-2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1</v>
      </c>
      <c r="E183" s="76">
        <v>7.575757575757576E-3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1</v>
      </c>
      <c r="E187" s="76">
        <v>7.575757575757576E-3</v>
      </c>
      <c r="F187" s="77"/>
      <c r="G187" s="78">
        <v>0.289296</v>
      </c>
      <c r="H187" s="78">
        <v>0.57938999999999996</v>
      </c>
      <c r="I187" s="78">
        <v>0.46248699999999998</v>
      </c>
      <c r="J187" s="78">
        <v>0.32324199999999997</v>
      </c>
      <c r="K187" s="78">
        <v>0.400254</v>
      </c>
      <c r="L187" s="78">
        <v>0.34965000000000002</v>
      </c>
      <c r="M187" s="78">
        <v>0.28049000000000002</v>
      </c>
      <c r="N187" s="78">
        <v>0.21693299999999999</v>
      </c>
      <c r="O187" s="78">
        <v>0.28945500000000002</v>
      </c>
      <c r="P187" s="78">
        <v>0.248498</v>
      </c>
      <c r="Q187" s="78">
        <v>0.20880000000000001</v>
      </c>
      <c r="R187" s="77"/>
      <c r="S187" s="85">
        <v>3.648495</v>
      </c>
      <c r="T187" s="86">
        <v>-0.27824788451966143</v>
      </c>
      <c r="U187" s="86">
        <v>-3.9939706895308236E-2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4</v>
      </c>
      <c r="E191" s="90">
        <v>3.0303030303030304E-2</v>
      </c>
      <c r="F191" s="95"/>
      <c r="G191" s="92">
        <v>0.16952500000000001</v>
      </c>
      <c r="H191" s="92">
        <v>0.41772799999999999</v>
      </c>
      <c r="I191" s="92">
        <v>0.73046699999999998</v>
      </c>
      <c r="J191" s="92">
        <v>0.83994500000000005</v>
      </c>
      <c r="K191" s="92">
        <v>0.95149799999999995</v>
      </c>
      <c r="L191" s="92">
        <v>0.78674500000000003</v>
      </c>
      <c r="M191" s="92">
        <v>1.1651050000000001</v>
      </c>
      <c r="N191" s="92">
        <v>1.1958880000000001</v>
      </c>
      <c r="O191" s="92">
        <v>1.3612059999999999</v>
      </c>
      <c r="P191" s="92">
        <v>1.5596159999999999</v>
      </c>
      <c r="Q191" s="92">
        <v>1.9125000000000001</v>
      </c>
      <c r="R191" s="95"/>
      <c r="S191" s="93">
        <v>11.090223</v>
      </c>
      <c r="T191" s="94">
        <v>10.281521899424863</v>
      </c>
      <c r="U191" s="94">
        <v>0.35377335280626143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3</v>
      </c>
      <c r="E192" s="76">
        <v>2.2727272727272728E-2</v>
      </c>
      <c r="F192" s="77"/>
      <c r="G192" s="78">
        <v>0.16952500000000001</v>
      </c>
      <c r="H192" s="78">
        <v>0.41772799999999999</v>
      </c>
      <c r="I192" s="78">
        <v>0.73046699999999998</v>
      </c>
      <c r="J192" s="78">
        <v>0.83994500000000005</v>
      </c>
      <c r="K192" s="78">
        <v>0.95149799999999995</v>
      </c>
      <c r="L192" s="78">
        <v>0.78674500000000003</v>
      </c>
      <c r="M192" s="78">
        <v>1.1651050000000001</v>
      </c>
      <c r="N192" s="78">
        <v>1.1958880000000001</v>
      </c>
      <c r="O192" s="78">
        <v>1.3590329999999999</v>
      </c>
      <c r="P192" s="78">
        <v>1.5324009999999999</v>
      </c>
      <c r="Q192" s="78">
        <v>1.8807</v>
      </c>
      <c r="R192" s="77"/>
      <c r="S192" s="85">
        <v>11.029035</v>
      </c>
      <c r="T192" s="86">
        <v>10.093938947057955</v>
      </c>
      <c r="U192" s="86">
        <v>0.3509389440414421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1</v>
      </c>
      <c r="E193" s="76">
        <v>7.575757575757576E-3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2.173E-3</v>
      </c>
      <c r="P193" s="78">
        <v>2.7215E-2</v>
      </c>
      <c r="Q193" s="78">
        <v>3.1800000000000002E-2</v>
      </c>
      <c r="R193" s="77"/>
      <c r="S193" s="85">
        <v>6.1188000000000006E-2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9</v>
      </c>
      <c r="E195" s="90">
        <v>6.8181818181818177E-2</v>
      </c>
      <c r="F195" s="77"/>
      <c r="G195" s="92">
        <v>3.2911000000000003E-2</v>
      </c>
      <c r="H195" s="92">
        <v>5.2520999999999998E-2</v>
      </c>
      <c r="I195" s="92">
        <v>0.22547700000000001</v>
      </c>
      <c r="J195" s="92">
        <v>0.47573399999999999</v>
      </c>
      <c r="K195" s="92">
        <v>0.48888399999999999</v>
      </c>
      <c r="L195" s="92">
        <v>0.73872000000000004</v>
      </c>
      <c r="M195" s="92">
        <v>1.1702520000000001</v>
      </c>
      <c r="N195" s="92">
        <v>1.106644</v>
      </c>
      <c r="O195" s="92">
        <v>1.254392</v>
      </c>
      <c r="P195" s="92">
        <v>1.5126630000000001</v>
      </c>
      <c r="Q195" s="92">
        <v>1.429192</v>
      </c>
      <c r="R195" s="77"/>
      <c r="S195" s="79">
        <v>8.4873899999999995</v>
      </c>
      <c r="T195" s="80">
        <v>42.425967001914252</v>
      </c>
      <c r="U195" s="80">
        <v>0.60220723030649648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6</v>
      </c>
      <c r="E196" s="76">
        <v>4.5454545454545456E-2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0.33611799999999997</v>
      </c>
      <c r="N196" s="78">
        <v>0.19542799999999999</v>
      </c>
      <c r="O196" s="78">
        <v>0.26642700000000002</v>
      </c>
      <c r="P196" s="78">
        <v>0.30590600000000001</v>
      </c>
      <c r="Q196" s="136">
        <v>0.22550999999999999</v>
      </c>
      <c r="R196" s="77"/>
      <c r="S196" s="85">
        <v>1.3293889999999999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3</v>
      </c>
      <c r="E197" s="76">
        <v>2.2727272727272728E-2</v>
      </c>
      <c r="F197" s="77"/>
      <c r="G197" s="78">
        <v>3.2911000000000003E-2</v>
      </c>
      <c r="H197" s="78">
        <v>5.2520999999999998E-2</v>
      </c>
      <c r="I197" s="78">
        <v>0.22547700000000001</v>
      </c>
      <c r="J197" s="78">
        <v>0.47573399999999999</v>
      </c>
      <c r="K197" s="78">
        <v>0.48888399999999999</v>
      </c>
      <c r="L197" s="78">
        <v>0.73872000000000004</v>
      </c>
      <c r="M197" s="78">
        <v>0.83413400000000004</v>
      </c>
      <c r="N197" s="78">
        <v>0.91121600000000003</v>
      </c>
      <c r="O197" s="78">
        <v>0.98796499999999998</v>
      </c>
      <c r="P197" s="78">
        <v>1.2067570000000001</v>
      </c>
      <c r="Q197" s="136">
        <v>1.2036819999999999</v>
      </c>
      <c r="R197" s="77"/>
      <c r="S197" s="85">
        <v>7.1580009999999996</v>
      </c>
      <c r="T197" s="86">
        <v>35.573850688219736</v>
      </c>
      <c r="U197" s="86">
        <v>0.56818153542987582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7</v>
      </c>
      <c r="E199" s="76">
        <v>5.3030303030303032E-2</v>
      </c>
      <c r="F199" s="77"/>
      <c r="G199" s="82">
        <v>1.86819</v>
      </c>
      <c r="H199" s="82">
        <v>1.8686290000000001</v>
      </c>
      <c r="I199" s="82">
        <v>1.8224819999999999</v>
      </c>
      <c r="J199" s="82">
        <v>1.207543</v>
      </c>
      <c r="K199" s="82">
        <v>1.263449</v>
      </c>
      <c r="L199" s="82">
        <v>1.1792009999999999</v>
      </c>
      <c r="M199" s="82">
        <v>1.2074750000000001</v>
      </c>
      <c r="N199" s="82">
        <v>1.0890470000000001</v>
      </c>
      <c r="O199" s="82">
        <v>0.98016599999999998</v>
      </c>
      <c r="P199" s="82">
        <v>0.86481399999999997</v>
      </c>
      <c r="Q199" s="137">
        <v>0.85797999999999996</v>
      </c>
      <c r="R199" s="77"/>
      <c r="S199" s="79">
        <v>14.208976000000002</v>
      </c>
      <c r="T199" s="80">
        <v>-0.54074264394949123</v>
      </c>
      <c r="U199" s="80">
        <v>-9.2687247245563653E-2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1.5151515151515152E-2</v>
      </c>
      <c r="F201" s="95"/>
      <c r="G201" s="92">
        <v>4.9799999999999996E-4</v>
      </c>
      <c r="H201" s="92">
        <v>1.4779999999999999E-3</v>
      </c>
      <c r="I201" s="92">
        <v>2.6619999999999999E-3</v>
      </c>
      <c r="J201" s="92">
        <v>0</v>
      </c>
      <c r="K201" s="92">
        <v>3.1879999999999999E-3</v>
      </c>
      <c r="L201" s="92">
        <v>7.9500000000000005E-3</v>
      </c>
      <c r="M201" s="92">
        <v>3.3540000000000002E-3</v>
      </c>
      <c r="N201" s="92">
        <v>3.186E-3</v>
      </c>
      <c r="O201" s="92">
        <v>3.2360000000000002E-3</v>
      </c>
      <c r="P201" s="92">
        <v>4.0559999999999997E-3</v>
      </c>
      <c r="Q201" s="92">
        <v>9.0580000000000001E-3</v>
      </c>
      <c r="R201" s="95"/>
      <c r="S201" s="93">
        <v>3.8665999999999999E-2</v>
      </c>
      <c r="T201" s="94">
        <v>17.188755020080322</v>
      </c>
      <c r="U201" s="94">
        <v>0.43706155706651262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7.575757575757576E-3</v>
      </c>
      <c r="F202" s="77"/>
      <c r="G202" s="78">
        <v>2.4899999999999998E-4</v>
      </c>
      <c r="H202" s="78">
        <v>7.3899999999999997E-4</v>
      </c>
      <c r="I202" s="78">
        <v>1.3309999999999999E-3</v>
      </c>
      <c r="J202" s="78">
        <v>0</v>
      </c>
      <c r="K202" s="78">
        <v>1.5939999999999999E-3</v>
      </c>
      <c r="L202" s="78">
        <v>3.9750000000000002E-3</v>
      </c>
      <c r="M202" s="78">
        <v>1.6770000000000001E-3</v>
      </c>
      <c r="N202" s="78">
        <v>1.593E-3</v>
      </c>
      <c r="O202" s="78">
        <v>1.6180000000000001E-3</v>
      </c>
      <c r="P202" s="78">
        <v>2.0279999999999999E-3</v>
      </c>
      <c r="Q202" s="136">
        <v>4.529E-3</v>
      </c>
      <c r="R202" s="77"/>
      <c r="S202" s="85">
        <v>1.9332999999999999E-2</v>
      </c>
      <c r="T202" s="86">
        <v>17.188755020080322</v>
      </c>
      <c r="U202" s="86">
        <v>0.43706155706651262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7.575757575757576E-3</v>
      </c>
      <c r="F203" s="77"/>
      <c r="G203" s="78">
        <v>2.4899999999999998E-4</v>
      </c>
      <c r="H203" s="78">
        <v>7.3899999999999997E-4</v>
      </c>
      <c r="I203" s="78">
        <v>1.3309999999999999E-3</v>
      </c>
      <c r="J203" s="78">
        <v>0</v>
      </c>
      <c r="K203" s="78">
        <v>1.5939999999999999E-3</v>
      </c>
      <c r="L203" s="78">
        <v>3.9750000000000002E-3</v>
      </c>
      <c r="M203" s="78">
        <v>1.6770000000000001E-3</v>
      </c>
      <c r="N203" s="78">
        <v>1.593E-3</v>
      </c>
      <c r="O203" s="78">
        <v>1.6180000000000001E-3</v>
      </c>
      <c r="P203" s="78">
        <v>2.0279999999999999E-3</v>
      </c>
      <c r="Q203" s="136">
        <v>4.529E-3</v>
      </c>
      <c r="R203" s="77"/>
      <c r="S203" s="85">
        <v>1.9332999999999999E-2</v>
      </c>
      <c r="T203" s="86">
        <v>17.188755020080322</v>
      </c>
      <c r="U203" s="86">
        <v>0.43706155706651262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132</v>
      </c>
      <c r="E204" s="90">
        <v>1</v>
      </c>
      <c r="F204" s="91"/>
      <c r="G204" s="92">
        <v>25.052888999999997</v>
      </c>
      <c r="H204" s="92">
        <v>25.764749999999996</v>
      </c>
      <c r="I204" s="92">
        <v>30.611976000000006</v>
      </c>
      <c r="J204" s="92">
        <v>32.489171999999996</v>
      </c>
      <c r="K204" s="92">
        <v>36.974430000000005</v>
      </c>
      <c r="L204" s="92">
        <v>37.574910000000003</v>
      </c>
      <c r="M204" s="92">
        <v>41.287610000000001</v>
      </c>
      <c r="N204" s="92">
        <v>42.993989000000006</v>
      </c>
      <c r="O204" s="92">
        <v>44.022057000000004</v>
      </c>
      <c r="P204" s="92">
        <v>45.274528000000004</v>
      </c>
      <c r="Q204" s="92">
        <v>46.298860000000005</v>
      </c>
      <c r="R204" s="91"/>
      <c r="S204" s="93">
        <v>408.34517100000005</v>
      </c>
      <c r="T204" s="94">
        <v>0.8480447504477433</v>
      </c>
      <c r="U204" s="94">
        <v>7.9789401561280782E-2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68</v>
      </c>
      <c r="E247" s="27">
        <v>0.51515151515151514</v>
      </c>
      <c r="F247" s="28"/>
      <c r="G247" s="38">
        <v>12.608912</v>
      </c>
      <c r="H247" s="38">
        <v>13.047103</v>
      </c>
      <c r="I247" s="38">
        <v>17.403532999999999</v>
      </c>
      <c r="J247" s="38">
        <v>20.822034000000002</v>
      </c>
      <c r="K247" s="38">
        <v>24.102731000000002</v>
      </c>
      <c r="L247" s="38">
        <v>25.229358000000001</v>
      </c>
      <c r="M247" s="38">
        <v>27.778096999999999</v>
      </c>
      <c r="N247" s="38">
        <v>29.966081000000003</v>
      </c>
      <c r="O247" s="38">
        <v>30.854431000000002</v>
      </c>
      <c r="P247" s="38">
        <v>32.062961000000001</v>
      </c>
      <c r="Q247" s="38">
        <v>33.116841999999991</v>
      </c>
      <c r="R247" s="28"/>
      <c r="S247" s="39">
        <v>266.99208299999998</v>
      </c>
      <c r="T247" s="40">
        <v>1.6264630921367358</v>
      </c>
      <c r="U247" s="40">
        <v>0.12829175045151153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19</v>
      </c>
      <c r="E248" s="27">
        <v>0.14393939393939395</v>
      </c>
      <c r="F248" s="28"/>
      <c r="G248" s="67">
        <v>0.553037</v>
      </c>
      <c r="H248" s="67">
        <v>0.71353900000000003</v>
      </c>
      <c r="I248" s="67">
        <v>0.74468100000000004</v>
      </c>
      <c r="J248" s="67">
        <v>0.863626</v>
      </c>
      <c r="K248" s="67">
        <v>0.84609100000000004</v>
      </c>
      <c r="L248" s="67">
        <v>0.978213</v>
      </c>
      <c r="M248" s="67">
        <v>0.97078500000000001</v>
      </c>
      <c r="N248" s="67">
        <v>1.0203279999999999</v>
      </c>
      <c r="O248" s="67">
        <v>1.0484599999999999</v>
      </c>
      <c r="P248" s="67">
        <v>1.190253</v>
      </c>
      <c r="Q248" s="67">
        <v>1.1864779999999999</v>
      </c>
      <c r="R248" s="28"/>
      <c r="S248" s="53">
        <v>10.115491</v>
      </c>
      <c r="T248" s="54">
        <v>1.1453862942262449</v>
      </c>
      <c r="U248" s="54">
        <v>0.10011525692624867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2</v>
      </c>
      <c r="E249" s="27">
        <v>1.5151515151515152E-2</v>
      </c>
      <c r="F249" s="28"/>
      <c r="G249" s="67">
        <v>2.2622740000000001</v>
      </c>
      <c r="H249" s="67">
        <v>1.7044239999999999</v>
      </c>
      <c r="I249" s="67">
        <v>1.623259</v>
      </c>
      <c r="J249" s="67">
        <v>1.6324399999999999</v>
      </c>
      <c r="K249" s="67">
        <v>1.429195</v>
      </c>
      <c r="L249" s="67">
        <v>1.3033490000000001</v>
      </c>
      <c r="M249" s="67">
        <v>1.37496</v>
      </c>
      <c r="N249" s="67">
        <v>1.258691</v>
      </c>
      <c r="O249" s="67">
        <v>1.4434480000000001</v>
      </c>
      <c r="P249" s="67">
        <v>1.1719569999999999</v>
      </c>
      <c r="Q249" s="67">
        <v>1.0577000000000001</v>
      </c>
      <c r="R249" s="28"/>
      <c r="S249" s="53">
        <v>16.261697000000002</v>
      </c>
      <c r="T249" s="54">
        <v>-0.53246158511303232</v>
      </c>
      <c r="U249" s="54">
        <v>-9.0658184053512003E-2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2</v>
      </c>
      <c r="E251" s="27">
        <v>1.5151515151515152E-2</v>
      </c>
      <c r="F251" s="28"/>
      <c r="G251" s="67">
        <v>0.13320000000000001</v>
      </c>
      <c r="H251" s="67">
        <v>0.14418400000000001</v>
      </c>
      <c r="I251" s="67">
        <v>0.15251700000000001</v>
      </c>
      <c r="J251" s="67">
        <v>0.15121899999999999</v>
      </c>
      <c r="K251" s="67">
        <v>0.14979899999999999</v>
      </c>
      <c r="L251" s="67">
        <v>0.17430799999999999</v>
      </c>
      <c r="M251" s="67">
        <v>0.16805</v>
      </c>
      <c r="N251" s="67">
        <v>0.161465</v>
      </c>
      <c r="O251" s="67">
        <v>0.159585</v>
      </c>
      <c r="P251" s="67">
        <v>0.15262600000000001</v>
      </c>
      <c r="Q251" s="67">
        <v>0.14637600000000001</v>
      </c>
      <c r="R251" s="28"/>
      <c r="S251" s="53">
        <v>1.6933290000000001</v>
      </c>
      <c r="T251" s="54">
        <v>9.8918918918918797E-2</v>
      </c>
      <c r="U251" s="54">
        <v>1.1860648167389298E-2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1</v>
      </c>
      <c r="E252" s="27">
        <v>7.575757575757576E-3</v>
      </c>
      <c r="F252" s="28"/>
      <c r="G252" s="67">
        <v>0.182141</v>
      </c>
      <c r="H252" s="67">
        <v>0.20014399999999999</v>
      </c>
      <c r="I252" s="67">
        <v>0.189222</v>
      </c>
      <c r="J252" s="67">
        <v>0.18689900000000001</v>
      </c>
      <c r="K252" s="67">
        <v>0.18319099999999999</v>
      </c>
      <c r="L252" s="67">
        <v>0.20669299999999999</v>
      </c>
      <c r="M252" s="67">
        <v>0.20636399999999999</v>
      </c>
      <c r="N252" s="67">
        <v>0.20568400000000001</v>
      </c>
      <c r="O252" s="67">
        <v>0.202622</v>
      </c>
      <c r="P252" s="67">
        <v>0.20411799999999999</v>
      </c>
      <c r="Q252" s="67">
        <v>0.19562399999999999</v>
      </c>
      <c r="R252" s="28"/>
      <c r="S252" s="53">
        <v>2.1627019999999999</v>
      </c>
      <c r="T252" s="54">
        <v>7.4025068490894297E-2</v>
      </c>
      <c r="U252" s="54">
        <v>8.9666286439222809E-3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16</v>
      </c>
      <c r="E254" s="27">
        <v>0.12121212121212122</v>
      </c>
      <c r="F254" s="28"/>
      <c r="G254" s="67">
        <v>3.1853340000000001</v>
      </c>
      <c r="H254" s="67">
        <v>3.2125210000000002</v>
      </c>
      <c r="I254" s="67">
        <v>3.0816170000000001</v>
      </c>
      <c r="J254" s="67">
        <v>2.8500779999999999</v>
      </c>
      <c r="K254" s="67">
        <v>2.8238300000000001</v>
      </c>
      <c r="L254" s="67">
        <v>0.52598400000000001</v>
      </c>
      <c r="M254" s="67">
        <v>0.67688000000000004</v>
      </c>
      <c r="N254" s="67">
        <v>0.87629100000000004</v>
      </c>
      <c r="O254" s="67">
        <v>1.341353</v>
      </c>
      <c r="P254" s="67">
        <v>1.3662970000000001</v>
      </c>
      <c r="Q254" s="67">
        <v>1.269741</v>
      </c>
      <c r="R254" s="28"/>
      <c r="S254" s="53">
        <v>21.209925999999996</v>
      </c>
      <c r="T254" s="54">
        <v>-0.60137900766450236</v>
      </c>
      <c r="U254" s="54">
        <v>-0.10860535503219038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21</v>
      </c>
      <c r="E255" s="27">
        <v>0.15909090909090909</v>
      </c>
      <c r="F255" s="28"/>
      <c r="G255" s="67">
        <v>6.0036300000000002</v>
      </c>
      <c r="H255" s="67">
        <v>6.4929009999999998</v>
      </c>
      <c r="I255" s="67">
        <v>11.149749999999999</v>
      </c>
      <c r="J255" s="67">
        <v>14.81453</v>
      </c>
      <c r="K255" s="67">
        <v>18.270371000000001</v>
      </c>
      <c r="L255" s="67">
        <v>21.691161000000001</v>
      </c>
      <c r="M255" s="67">
        <v>24.100567999999999</v>
      </c>
      <c r="N255" s="67">
        <v>26.206129000000001</v>
      </c>
      <c r="O255" s="67">
        <v>26.333805000000002</v>
      </c>
      <c r="P255" s="67">
        <v>27.703424999999999</v>
      </c>
      <c r="Q255" s="67">
        <v>29.023923</v>
      </c>
      <c r="R255" s="28"/>
      <c r="S255" s="53">
        <v>211.79019300000002</v>
      </c>
      <c r="T255" s="54">
        <v>3.8343956906071828</v>
      </c>
      <c r="U255" s="54">
        <v>0.21770692057657604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2</v>
      </c>
      <c r="E256" s="27">
        <v>1.5151515151515152E-2</v>
      </c>
      <c r="F256" s="28"/>
      <c r="G256" s="67">
        <v>0.289296</v>
      </c>
      <c r="H256" s="67">
        <v>0.57938999999999996</v>
      </c>
      <c r="I256" s="67">
        <v>0.46248699999999998</v>
      </c>
      <c r="J256" s="67">
        <v>0.32324199999999997</v>
      </c>
      <c r="K256" s="67">
        <v>0.400254</v>
      </c>
      <c r="L256" s="67">
        <v>0.34965000000000002</v>
      </c>
      <c r="M256" s="67">
        <v>0.28049000000000002</v>
      </c>
      <c r="N256" s="67">
        <v>0.21693299999999999</v>
      </c>
      <c r="O256" s="67">
        <v>0.28945500000000002</v>
      </c>
      <c r="P256" s="67">
        <v>0.248498</v>
      </c>
      <c r="Q256" s="67">
        <v>0.20880000000000001</v>
      </c>
      <c r="R256" s="28"/>
      <c r="S256" s="53">
        <v>3.648495</v>
      </c>
      <c r="T256" s="54">
        <v>-0.27824788451966143</v>
      </c>
      <c r="U256" s="54">
        <v>-3.9939706895308236E-2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2</v>
      </c>
      <c r="E262" s="27">
        <v>1.5151515151515152E-2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1.05E-4</v>
      </c>
      <c r="O262" s="67">
        <v>1.3246000000000001E-2</v>
      </c>
      <c r="P262" s="67">
        <v>1.009E-2</v>
      </c>
      <c r="Q262" s="67">
        <v>2.1299999999999999E-2</v>
      </c>
      <c r="R262" s="28"/>
      <c r="S262" s="53">
        <v>4.4741000000000003E-2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1</v>
      </c>
      <c r="E263" s="27">
        <v>7.575757575757576E-3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2</v>
      </c>
      <c r="E264" s="27">
        <v>1.5151515151515152E-2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2.0455000000000001E-2</v>
      </c>
      <c r="O264" s="67">
        <v>2.2457000000000001E-2</v>
      </c>
      <c r="P264" s="67">
        <v>1.5696999999999999E-2</v>
      </c>
      <c r="Q264" s="67">
        <v>6.8999999999999999E-3</v>
      </c>
      <c r="R264" s="28"/>
      <c r="S264" s="53">
        <v>6.5509000000000012E-2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3</v>
      </c>
      <c r="E268" s="27">
        <v>2.2727272727272728E-2</v>
      </c>
      <c r="F268" s="28"/>
      <c r="G268" s="38">
        <v>0.15767100000000001</v>
      </c>
      <c r="H268" s="38">
        <v>0.36728299999999997</v>
      </c>
      <c r="I268" s="38">
        <v>0.44995599999999997</v>
      </c>
      <c r="J268" s="38">
        <v>0.51844999999999997</v>
      </c>
      <c r="K268" s="38">
        <v>0.47728599999999999</v>
      </c>
      <c r="L268" s="38">
        <v>0.468086</v>
      </c>
      <c r="M268" s="38">
        <v>0.42790299999999998</v>
      </c>
      <c r="N268" s="38">
        <v>0.461559</v>
      </c>
      <c r="O268" s="38">
        <v>0.48535800000000001</v>
      </c>
      <c r="P268" s="38">
        <v>0.492205</v>
      </c>
      <c r="Q268" s="38">
        <v>0.49019999999999997</v>
      </c>
      <c r="R268" s="28"/>
      <c r="S268" s="39">
        <v>4.7959569999999996</v>
      </c>
      <c r="T268" s="40">
        <v>2.1090054607378654</v>
      </c>
      <c r="U268" s="40">
        <v>0.15233216794077586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0</v>
      </c>
      <c r="E269" s="27">
        <v>0</v>
      </c>
      <c r="F269" s="28"/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28"/>
      <c r="S269" s="53">
        <v>0</v>
      </c>
      <c r="T269" s="54" t="s">
        <v>191</v>
      </c>
      <c r="U269" s="54" t="s">
        <v>191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2</v>
      </c>
      <c r="E270" s="27">
        <v>1.5151515151515152E-2</v>
      </c>
      <c r="F270" s="28"/>
      <c r="G270" s="67">
        <v>0.14978</v>
      </c>
      <c r="H270" s="67">
        <v>0.35139799999999999</v>
      </c>
      <c r="I270" s="67">
        <v>0.42848599999999998</v>
      </c>
      <c r="J270" s="67">
        <v>0.492232</v>
      </c>
      <c r="K270" s="67">
        <v>0.45468700000000001</v>
      </c>
      <c r="L270" s="67">
        <v>0.445774</v>
      </c>
      <c r="M270" s="67">
        <v>0.405941</v>
      </c>
      <c r="N270" s="67">
        <v>0.437801</v>
      </c>
      <c r="O270" s="67">
        <v>0.46230300000000002</v>
      </c>
      <c r="P270" s="67">
        <v>0.46774900000000003</v>
      </c>
      <c r="Q270" s="67">
        <v>0.46684999999999999</v>
      </c>
      <c r="R270" s="28"/>
      <c r="S270" s="53">
        <v>4.5630009999999999</v>
      </c>
      <c r="T270" s="54">
        <v>2.1169047936974228</v>
      </c>
      <c r="U270" s="54">
        <v>0.15269774115833612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1</v>
      </c>
      <c r="E271" s="27">
        <v>7.575757575757576E-3</v>
      </c>
      <c r="F271" s="28"/>
      <c r="G271" s="67">
        <v>7.8910000000000004E-3</v>
      </c>
      <c r="H271" s="67">
        <v>1.5885E-2</v>
      </c>
      <c r="I271" s="67">
        <v>2.147E-2</v>
      </c>
      <c r="J271" s="67">
        <v>2.6218000000000002E-2</v>
      </c>
      <c r="K271" s="67">
        <v>2.2599000000000001E-2</v>
      </c>
      <c r="L271" s="67">
        <v>2.2311999999999999E-2</v>
      </c>
      <c r="M271" s="67">
        <v>2.1961999999999999E-2</v>
      </c>
      <c r="N271" s="67">
        <v>2.3758000000000001E-2</v>
      </c>
      <c r="O271" s="67">
        <v>2.3054999999999999E-2</v>
      </c>
      <c r="P271" s="67">
        <v>2.4455999999999999E-2</v>
      </c>
      <c r="Q271" s="67">
        <v>2.3349999999999999E-2</v>
      </c>
      <c r="R271" s="28"/>
      <c r="S271" s="53">
        <v>0.23295600000000002</v>
      </c>
      <c r="T271" s="54">
        <v>1.959067291851476</v>
      </c>
      <c r="U271" s="54">
        <v>0.14523432225013777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36</v>
      </c>
      <c r="E275" s="27">
        <v>0.27272727272727271</v>
      </c>
      <c r="F275" s="28"/>
      <c r="G275" s="38">
        <v>10.477468999999999</v>
      </c>
      <c r="H275" s="38">
        <v>10.350218999999999</v>
      </c>
      <c r="I275" s="38">
        <v>10.486889999999999</v>
      </c>
      <c r="J275" s="38">
        <v>8.9045319999999997</v>
      </c>
      <c r="K275" s="38">
        <v>10.076654999999999</v>
      </c>
      <c r="L275" s="38">
        <v>9.810016000000001</v>
      </c>
      <c r="M275" s="38">
        <v>10.613968</v>
      </c>
      <c r="N275" s="38">
        <v>10.064249</v>
      </c>
      <c r="O275" s="38">
        <v>10.000764999999999</v>
      </c>
      <c r="P275" s="38">
        <v>10.002059000000001</v>
      </c>
      <c r="Q275" s="38">
        <v>9.6106180000000005</v>
      </c>
      <c r="R275" s="28"/>
      <c r="S275" s="39">
        <v>110.39744000000002</v>
      </c>
      <c r="T275" s="40">
        <v>-8.2734771155132836E-2</v>
      </c>
      <c r="U275" s="40">
        <v>-1.073677159029307E-2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14</v>
      </c>
      <c r="E276" s="27">
        <v>0.10606060606060606</v>
      </c>
      <c r="F276" s="28"/>
      <c r="G276" s="67">
        <v>6.9963610000000003</v>
      </c>
      <c r="H276" s="67">
        <v>6.908372</v>
      </c>
      <c r="I276" s="67">
        <v>6.8575609999999996</v>
      </c>
      <c r="J276" s="67">
        <v>4.7674810000000001</v>
      </c>
      <c r="K276" s="67">
        <v>5.6386339999999997</v>
      </c>
      <c r="L276" s="67">
        <v>5.4657260000000001</v>
      </c>
      <c r="M276" s="67">
        <v>5.4472069999999997</v>
      </c>
      <c r="N276" s="67">
        <v>5.3845020000000003</v>
      </c>
      <c r="O276" s="67">
        <v>5.2840879999999997</v>
      </c>
      <c r="P276" s="67">
        <v>5.1493500000000001</v>
      </c>
      <c r="Q276" s="67">
        <v>5.0440009999999997</v>
      </c>
      <c r="R276" s="28"/>
      <c r="S276" s="53">
        <v>62.943282999999994</v>
      </c>
      <c r="T276" s="54">
        <v>-0.27905363945628314</v>
      </c>
      <c r="U276" s="54">
        <v>-4.007374727359958E-2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21</v>
      </c>
      <c r="E277" s="27">
        <v>0.15909090909090909</v>
      </c>
      <c r="F277" s="28"/>
      <c r="G277" s="67">
        <v>3.4811079999999999</v>
      </c>
      <c r="H277" s="67">
        <v>3.4418470000000001</v>
      </c>
      <c r="I277" s="67">
        <v>3.6293289999999998</v>
      </c>
      <c r="J277" s="67">
        <v>4.1370509999999996</v>
      </c>
      <c r="K277" s="67">
        <v>4.438021</v>
      </c>
      <c r="L277" s="67">
        <v>4.34429</v>
      </c>
      <c r="M277" s="67">
        <v>5.1667610000000002</v>
      </c>
      <c r="N277" s="67">
        <v>4.6797469999999999</v>
      </c>
      <c r="O277" s="67">
        <v>4.7164400000000004</v>
      </c>
      <c r="P277" s="67">
        <v>4.8522720000000001</v>
      </c>
      <c r="Q277" s="67">
        <v>4.5660449999999999</v>
      </c>
      <c r="R277" s="28"/>
      <c r="S277" s="53">
        <v>47.452911</v>
      </c>
      <c r="T277" s="54">
        <v>0.31166427470793789</v>
      </c>
      <c r="U277" s="54">
        <v>3.4493666806418632E-2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1</v>
      </c>
      <c r="E278" s="27">
        <v>7.575757575757576E-3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2.3699999999999999E-4</v>
      </c>
      <c r="P278" s="67">
        <v>4.37E-4</v>
      </c>
      <c r="Q278" s="67">
        <v>5.7200000000000003E-4</v>
      </c>
      <c r="R278" s="28"/>
      <c r="S278" s="53">
        <v>1.2460000000000001E-3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17</v>
      </c>
      <c r="E281" s="27">
        <v>0.12878787878787878</v>
      </c>
      <c r="F281" s="28"/>
      <c r="G281" s="38">
        <v>1.3968419999999999</v>
      </c>
      <c r="H281" s="38">
        <v>1.3669830000000001</v>
      </c>
      <c r="I281" s="38">
        <v>1.3396180000000002</v>
      </c>
      <c r="J281" s="38">
        <v>1.307396</v>
      </c>
      <c r="K281" s="38">
        <v>1.2986630000000001</v>
      </c>
      <c r="L281" s="38">
        <v>1.2289979999999998</v>
      </c>
      <c r="M281" s="38">
        <v>1.2323599999999999</v>
      </c>
      <c r="N281" s="38">
        <v>1.1874649999999998</v>
      </c>
      <c r="O281" s="38">
        <v>1.1839009999999999</v>
      </c>
      <c r="P281" s="38">
        <v>1.037617</v>
      </c>
      <c r="Q281" s="38">
        <v>0.995</v>
      </c>
      <c r="R281" s="28"/>
      <c r="S281" s="39">
        <v>13.574843</v>
      </c>
      <c r="T281" s="40">
        <v>-0.28767892145281992</v>
      </c>
      <c r="U281" s="40">
        <v>-4.1516867562343296E-2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7.575757575757576E-3</v>
      </c>
      <c r="F283" s="28"/>
      <c r="G283" s="67">
        <v>0.80703800000000003</v>
      </c>
      <c r="H283" s="67">
        <v>0.76670400000000005</v>
      </c>
      <c r="I283" s="67">
        <v>0.71081700000000003</v>
      </c>
      <c r="J283" s="67">
        <v>0.64918900000000002</v>
      </c>
      <c r="K283" s="67">
        <v>0.63934100000000005</v>
      </c>
      <c r="L283" s="67">
        <v>0.58674099999999996</v>
      </c>
      <c r="M283" s="67">
        <v>0.61831999999999998</v>
      </c>
      <c r="N283" s="67">
        <v>0.60841800000000001</v>
      </c>
      <c r="O283" s="67">
        <v>0.63851999999999998</v>
      </c>
      <c r="P283" s="67">
        <v>0.54530900000000004</v>
      </c>
      <c r="Q283" s="67">
        <v>0.51700000000000002</v>
      </c>
      <c r="R283" s="28"/>
      <c r="S283" s="53">
        <v>7.0873970000000002</v>
      </c>
      <c r="T283" s="54">
        <v>-0.35938580339463566</v>
      </c>
      <c r="U283" s="54">
        <v>-5.4144987179088444E-2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6</v>
      </c>
      <c r="E284" s="27">
        <v>4.5454545454545456E-2</v>
      </c>
      <c r="F284" s="28"/>
      <c r="G284" s="67">
        <v>0.14599100000000001</v>
      </c>
      <c r="H284" s="67">
        <v>0.12625400000000001</v>
      </c>
      <c r="I284" s="67">
        <v>0.125306</v>
      </c>
      <c r="J284" s="67">
        <v>0.13524900000000001</v>
      </c>
      <c r="K284" s="67">
        <v>0.13319700000000001</v>
      </c>
      <c r="L284" s="67">
        <v>0.12953999999999999</v>
      </c>
      <c r="M284" s="67">
        <v>0.12837000000000001</v>
      </c>
      <c r="N284" s="67">
        <v>0.14790900000000001</v>
      </c>
      <c r="O284" s="67">
        <v>0.14798800000000001</v>
      </c>
      <c r="P284" s="67">
        <v>0.117217</v>
      </c>
      <c r="Q284" s="67">
        <v>0.111</v>
      </c>
      <c r="R284" s="28"/>
      <c r="S284" s="53">
        <v>1.4480209999999998</v>
      </c>
      <c r="T284" s="54">
        <v>-0.23967915830427911</v>
      </c>
      <c r="U284" s="54">
        <v>-3.3671892683651894E-2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1</v>
      </c>
      <c r="E285" s="27">
        <v>7.575757575757576E-3</v>
      </c>
      <c r="F285" s="28"/>
      <c r="G285" s="67">
        <v>0.140151</v>
      </c>
      <c r="H285" s="67">
        <v>0.183642</v>
      </c>
      <c r="I285" s="67">
        <v>0.21643499999999999</v>
      </c>
      <c r="J285" s="67">
        <v>0.225413</v>
      </c>
      <c r="K285" s="67">
        <v>0.23864299999999999</v>
      </c>
      <c r="L285" s="67">
        <v>0.22751199999999999</v>
      </c>
      <c r="M285" s="67">
        <v>0.192556</v>
      </c>
      <c r="N285" s="67">
        <v>0.134272</v>
      </c>
      <c r="O285" s="67">
        <v>0.13867399999999999</v>
      </c>
      <c r="P285" s="67">
        <v>0.137601</v>
      </c>
      <c r="Q285" s="67">
        <v>0.126</v>
      </c>
      <c r="R285" s="28"/>
      <c r="S285" s="53">
        <v>1.9608989999999999</v>
      </c>
      <c r="T285" s="54">
        <v>-0.10096966842905153</v>
      </c>
      <c r="U285" s="54">
        <v>-1.3216695433066472E-2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7</v>
      </c>
      <c r="E286" s="27">
        <v>5.3030303030303032E-2</v>
      </c>
      <c r="F286" s="28"/>
      <c r="G286" s="67">
        <v>0.22541</v>
      </c>
      <c r="H286" s="67">
        <v>0.212336</v>
      </c>
      <c r="I286" s="67">
        <v>0.206182</v>
      </c>
      <c r="J286" s="67">
        <v>0.22203200000000001</v>
      </c>
      <c r="K286" s="67">
        <v>0.208674</v>
      </c>
      <c r="L286" s="67">
        <v>0.20682800000000001</v>
      </c>
      <c r="M286" s="67">
        <v>0.211812</v>
      </c>
      <c r="N286" s="67">
        <v>0.217142</v>
      </c>
      <c r="O286" s="67">
        <v>0.18420800000000001</v>
      </c>
      <c r="P286" s="67">
        <v>0.167161</v>
      </c>
      <c r="Q286" s="67">
        <v>0.17</v>
      </c>
      <c r="R286" s="28"/>
      <c r="S286" s="53">
        <v>2.2317849999999999</v>
      </c>
      <c r="T286" s="54">
        <v>-0.24581873031365065</v>
      </c>
      <c r="U286" s="54">
        <v>-3.4650740464328145E-2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2</v>
      </c>
      <c r="E287" s="27">
        <v>1.5151515151515152E-2</v>
      </c>
      <c r="F287" s="28"/>
      <c r="G287" s="67">
        <v>7.8252000000000002E-2</v>
      </c>
      <c r="H287" s="67">
        <v>7.8047000000000005E-2</v>
      </c>
      <c r="I287" s="67">
        <v>8.0878000000000005E-2</v>
      </c>
      <c r="J287" s="67">
        <v>7.5512999999999997E-2</v>
      </c>
      <c r="K287" s="67">
        <v>7.8808000000000003E-2</v>
      </c>
      <c r="L287" s="67">
        <v>7.8377000000000002E-2</v>
      </c>
      <c r="M287" s="67">
        <v>8.1301999999999999E-2</v>
      </c>
      <c r="N287" s="67">
        <v>7.9724000000000003E-2</v>
      </c>
      <c r="O287" s="67">
        <v>7.4510999999999994E-2</v>
      </c>
      <c r="P287" s="67">
        <v>7.0329000000000003E-2</v>
      </c>
      <c r="Q287" s="67">
        <v>7.0999999999999994E-2</v>
      </c>
      <c r="R287" s="28"/>
      <c r="S287" s="53">
        <v>0.84674099999999997</v>
      </c>
      <c r="T287" s="54">
        <v>-9.2674947605173141E-2</v>
      </c>
      <c r="U287" s="54">
        <v>-1.2083218363622916E-2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0</v>
      </c>
      <c r="E289" s="27">
        <v>0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0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2</v>
      </c>
      <c r="E290" s="27">
        <v>1.5151515151515152E-2</v>
      </c>
      <c r="F290" s="28"/>
      <c r="G290" s="38">
        <v>0.12123100000000001</v>
      </c>
      <c r="H290" s="38">
        <v>7.9195000000000002E-2</v>
      </c>
      <c r="I290" s="38">
        <v>3.6794E-2</v>
      </c>
      <c r="J290" s="38">
        <v>2.1189E-2</v>
      </c>
      <c r="K290" s="38">
        <v>1.8536E-2</v>
      </c>
      <c r="L290" s="38">
        <v>1.426E-2</v>
      </c>
      <c r="M290" s="38">
        <v>1.2302E-2</v>
      </c>
      <c r="N290" s="38">
        <v>8.4969999999999993E-3</v>
      </c>
      <c r="O290" s="38">
        <v>6.0020000000000004E-3</v>
      </c>
      <c r="P290" s="38">
        <v>2.7215E-2</v>
      </c>
      <c r="Q290" s="38">
        <v>3.1800000000000002E-2</v>
      </c>
      <c r="R290" s="28"/>
      <c r="S290" s="39">
        <v>0.37702099999999994</v>
      </c>
      <c r="T290" s="40">
        <v>-0.73769085464938833</v>
      </c>
      <c r="U290" s="40">
        <v>-0.15403639537589409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2</v>
      </c>
      <c r="E291" s="27">
        <v>1.5151515151515152E-2</v>
      </c>
      <c r="F291" s="28"/>
      <c r="G291" s="67">
        <v>0.12123100000000001</v>
      </c>
      <c r="H291" s="67">
        <v>7.9195000000000002E-2</v>
      </c>
      <c r="I291" s="67">
        <v>3.6794E-2</v>
      </c>
      <c r="J291" s="67">
        <v>2.1189E-2</v>
      </c>
      <c r="K291" s="67">
        <v>1.8536E-2</v>
      </c>
      <c r="L291" s="67">
        <v>1.426E-2</v>
      </c>
      <c r="M291" s="67">
        <v>1.2302E-2</v>
      </c>
      <c r="N291" s="67">
        <v>8.4969999999999993E-3</v>
      </c>
      <c r="O291" s="67">
        <v>6.0020000000000004E-3</v>
      </c>
      <c r="P291" s="67">
        <v>2.7215E-2</v>
      </c>
      <c r="Q291" s="67">
        <v>3.1800000000000002E-2</v>
      </c>
      <c r="R291" s="28"/>
      <c r="S291" s="53">
        <v>0.37702099999999994</v>
      </c>
      <c r="T291" s="54">
        <v>-0.73769085464938833</v>
      </c>
      <c r="U291" s="54">
        <v>-0.15403639537589409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1</v>
      </c>
      <c r="E293" s="27">
        <v>7.575757575757576E-3</v>
      </c>
      <c r="F293" s="28"/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4.35E-4</v>
      </c>
      <c r="M293" s="38">
        <v>6.3119999999999999E-3</v>
      </c>
      <c r="N293" s="38">
        <v>8.8120000000000004E-3</v>
      </c>
      <c r="O293" s="38">
        <v>1.3764E-2</v>
      </c>
      <c r="P293" s="38">
        <v>1.1518E-2</v>
      </c>
      <c r="Q293" s="38">
        <v>1.2699999999999999E-2</v>
      </c>
      <c r="R293" s="28"/>
      <c r="S293" s="39">
        <v>5.3541000000000005E-2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5</v>
      </c>
      <c r="E294" s="27">
        <v>3.787878787878788E-2</v>
      </c>
      <c r="F294" s="28"/>
      <c r="G294" s="38">
        <v>0.29076400000000002</v>
      </c>
      <c r="H294" s="38">
        <v>0.55396699999999999</v>
      </c>
      <c r="I294" s="38">
        <v>0.89518500000000001</v>
      </c>
      <c r="J294" s="38">
        <v>0.91557100000000002</v>
      </c>
      <c r="K294" s="38">
        <v>1.000559</v>
      </c>
      <c r="L294" s="38">
        <v>0.82375699999999996</v>
      </c>
      <c r="M294" s="38">
        <v>1.2166680000000001</v>
      </c>
      <c r="N294" s="38">
        <v>1.297326</v>
      </c>
      <c r="O294" s="38">
        <v>1.4778359999999999</v>
      </c>
      <c r="P294" s="38">
        <v>1.6409530000000001</v>
      </c>
      <c r="Q294" s="38">
        <v>2.0417000000000001</v>
      </c>
      <c r="R294" s="28"/>
      <c r="S294" s="39">
        <v>12.154286000000001</v>
      </c>
      <c r="T294" s="40">
        <v>6.0218458956404506</v>
      </c>
      <c r="U294" s="40">
        <v>0.27586995865107777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5</v>
      </c>
      <c r="E296" s="27">
        <v>3.787878787878788E-2</v>
      </c>
      <c r="F296" s="28"/>
      <c r="G296" s="59">
        <v>0.29076400000000002</v>
      </c>
      <c r="H296" s="59">
        <v>0.55396699999999999</v>
      </c>
      <c r="I296" s="59">
        <v>0.89518500000000001</v>
      </c>
      <c r="J296" s="59">
        <v>0.91557100000000002</v>
      </c>
      <c r="K296" s="59">
        <v>1.000559</v>
      </c>
      <c r="L296" s="59">
        <v>0.82375699999999996</v>
      </c>
      <c r="M296" s="59">
        <v>1.2166680000000001</v>
      </c>
      <c r="N296" s="59">
        <v>1.297326</v>
      </c>
      <c r="O296" s="59">
        <v>1.4778359999999999</v>
      </c>
      <c r="P296" s="59">
        <v>1.6409530000000001</v>
      </c>
      <c r="Q296" s="59">
        <v>2.0417000000000001</v>
      </c>
      <c r="R296" s="28"/>
      <c r="S296" s="53">
        <v>12.154286000000001</v>
      </c>
      <c r="T296" s="54">
        <v>6.0218458956404506</v>
      </c>
      <c r="U296" s="54">
        <v>0.27586995865107777</v>
      </c>
    </row>
    <row r="297" spans="1:21" s="18" customFormat="1" collapsed="1" x14ac:dyDescent="0.3">
      <c r="A297" s="106"/>
      <c r="B297" s="16"/>
      <c r="C297" s="26" t="s">
        <v>373</v>
      </c>
      <c r="D297" s="142">
        <v>263</v>
      </c>
      <c r="E297" s="41">
        <v>1.9924242424242422</v>
      </c>
      <c r="F297" s="42"/>
      <c r="G297" s="43">
        <v>25.052889</v>
      </c>
      <c r="H297" s="43">
        <v>25.764749999999999</v>
      </c>
      <c r="I297" s="43">
        <v>30.611975999999999</v>
      </c>
      <c r="J297" s="43">
        <v>32.489172000000003</v>
      </c>
      <c r="K297" s="43">
        <v>36.974429999999998</v>
      </c>
      <c r="L297" s="43">
        <v>37.574910000000003</v>
      </c>
      <c r="M297" s="43">
        <v>41.287610000000001</v>
      </c>
      <c r="N297" s="43">
        <v>42.993988999999999</v>
      </c>
      <c r="O297" s="43">
        <v>44.022057000000004</v>
      </c>
      <c r="P297" s="43">
        <v>45.274528000000004</v>
      </c>
      <c r="Q297" s="43">
        <v>46.298859999999998</v>
      </c>
      <c r="R297" s="42"/>
      <c r="S297" s="44">
        <v>408.34517100000005</v>
      </c>
      <c r="T297" s="45">
        <v>0.84804475044774263</v>
      </c>
      <c r="U297" s="45">
        <v>7.9789401561280782E-2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3994" priority="235" operator="equal">
      <formula>0</formula>
    </cfRule>
  </conditionalFormatting>
  <conditionalFormatting sqref="R50 C50 C83:F83 F50 E54:F54 C54 R54 E52:F52 C52 R52">
    <cfRule type="cellIs" dxfId="3993" priority="234" operator="equal">
      <formula>0</formula>
    </cfRule>
  </conditionalFormatting>
  <conditionalFormatting sqref="S16:S19 S21">
    <cfRule type="cellIs" dxfId="3992" priority="233" operator="equal">
      <formula>0</formula>
    </cfRule>
  </conditionalFormatting>
  <conditionalFormatting sqref="G54:Q54 G50:Q52">
    <cfRule type="cellIs" dxfId="3991" priority="232" operator="equal">
      <formula>0</formula>
    </cfRule>
  </conditionalFormatting>
  <conditionalFormatting sqref="T96:U96 C96:R96">
    <cfRule type="cellIs" dxfId="3990" priority="231" operator="equal">
      <formula>0</formula>
    </cfRule>
  </conditionalFormatting>
  <conditionalFormatting sqref="S96">
    <cfRule type="cellIs" dxfId="3989" priority="230" operator="equal">
      <formula>0</formula>
    </cfRule>
  </conditionalFormatting>
  <conditionalFormatting sqref="N54:O54 N50:O52">
    <cfRule type="cellIs" dxfId="3988" priority="228" operator="equal">
      <formula>0</formula>
    </cfRule>
  </conditionalFormatting>
  <conditionalFormatting sqref="N325:O337 N55:O55 N16:O19 N21:O21">
    <cfRule type="cellIs" dxfId="3987" priority="229" operator="equal">
      <formula>0</formula>
    </cfRule>
  </conditionalFormatting>
  <conditionalFormatting sqref="N20:O20">
    <cfRule type="cellIs" dxfId="3986" priority="225" operator="equal">
      <formula>0</formula>
    </cfRule>
  </conditionalFormatting>
  <conditionalFormatting sqref="P20:R20 T20:U20 C20:F20 H20:M20">
    <cfRule type="cellIs" dxfId="3985" priority="227" operator="equal">
      <formula>0</formula>
    </cfRule>
  </conditionalFormatting>
  <conditionalFormatting sqref="S20">
    <cfRule type="cellIs" dxfId="3984" priority="226" operator="equal">
      <formula>0</formula>
    </cfRule>
  </conditionalFormatting>
  <conditionalFormatting sqref="C269:U269">
    <cfRule type="cellIs" dxfId="3983" priority="224" operator="equal">
      <formula>0</formula>
    </cfRule>
  </conditionalFormatting>
  <conditionalFormatting sqref="C282:F282 H282:U282">
    <cfRule type="cellIs" dxfId="3982" priority="223" operator="equal">
      <formula>0</formula>
    </cfRule>
  </conditionalFormatting>
  <conditionalFormatting sqref="C276:F276 H276:U276">
    <cfRule type="cellIs" dxfId="3981" priority="222" operator="equal">
      <formula>0</formula>
    </cfRule>
  </conditionalFormatting>
  <conditionalFormatting sqref="C248 H248:U248 E248:F248">
    <cfRule type="cellIs" dxfId="3980" priority="221" operator="equal">
      <formula>0</formula>
    </cfRule>
  </conditionalFormatting>
  <conditionalFormatting sqref="G248:Q248">
    <cfRule type="cellIs" dxfId="3979" priority="220" operator="equal">
      <formula>0</formula>
    </cfRule>
  </conditionalFormatting>
  <conditionalFormatting sqref="G276:Q280">
    <cfRule type="cellIs" dxfId="3978" priority="219" operator="equal">
      <formula>0</formula>
    </cfRule>
  </conditionalFormatting>
  <conditionalFormatting sqref="G282:Q289">
    <cfRule type="cellIs" dxfId="3977" priority="218" operator="equal">
      <formula>0</formula>
    </cfRule>
  </conditionalFormatting>
  <conditionalFormatting sqref="G83:Q83">
    <cfRule type="cellIs" dxfId="3976" priority="215" operator="equal">
      <formula>0</formula>
    </cfRule>
  </conditionalFormatting>
  <conditionalFormatting sqref="D248">
    <cfRule type="cellIs" dxfId="3975" priority="212" operator="equal">
      <formula>0</formula>
    </cfRule>
  </conditionalFormatting>
  <conditionalFormatting sqref="T97:U97 C97:R97">
    <cfRule type="cellIs" dxfId="3974" priority="217" operator="equal">
      <formula>0</formula>
    </cfRule>
  </conditionalFormatting>
  <conditionalFormatting sqref="S97">
    <cfRule type="cellIs" dxfId="3973" priority="216" operator="equal">
      <formula>0</formula>
    </cfRule>
  </conditionalFormatting>
  <conditionalFormatting sqref="D7:D9">
    <cfRule type="cellIs" dxfId="3972" priority="214" operator="equal">
      <formula>0</formula>
    </cfRule>
  </conditionalFormatting>
  <conditionalFormatting sqref="D54 D52">
    <cfRule type="cellIs" dxfId="3971" priority="213" operator="equal">
      <formula>0</formula>
    </cfRule>
  </conditionalFormatting>
  <conditionalFormatting sqref="T103:U103 P103:R103 C103:F103 H103:M103 T147:U147 C147:R147">
    <cfRule type="cellIs" dxfId="3970" priority="211" operator="equal">
      <formula>0</formula>
    </cfRule>
  </conditionalFormatting>
  <conditionalFormatting sqref="S103 S147">
    <cfRule type="cellIs" dxfId="3969" priority="210" operator="equal">
      <formula>0</formula>
    </cfRule>
  </conditionalFormatting>
  <conditionalFormatting sqref="N103:O103 N147:O147">
    <cfRule type="cellIs" dxfId="3968" priority="209" operator="equal">
      <formula>0</formula>
    </cfRule>
  </conditionalFormatting>
  <conditionalFormatting sqref="S151:S154">
    <cfRule type="cellIs" dxfId="3967" priority="201" operator="equal">
      <formula>0</formula>
    </cfRule>
  </conditionalFormatting>
  <conditionalFormatting sqref="G103:Q103">
    <cfRule type="cellIs" dxfId="3966" priority="208" operator="equal">
      <formula>0</formula>
    </cfRule>
  </conditionalFormatting>
  <conditionalFormatting sqref="N148:O149 N104:O104">
    <cfRule type="cellIs" dxfId="3965" priority="205" operator="equal">
      <formula>0</formula>
    </cfRule>
  </conditionalFormatting>
  <conditionalFormatting sqref="C150 T150:U150 R150 E150:F150">
    <cfRule type="cellIs" dxfId="3964" priority="204" operator="equal">
      <formula>0</formula>
    </cfRule>
  </conditionalFormatting>
  <conditionalFormatting sqref="S150">
    <cfRule type="cellIs" dxfId="3963" priority="203" operator="equal">
      <formula>0</formula>
    </cfRule>
  </conditionalFormatting>
  <conditionalFormatting sqref="T151:U154 C151 R151 C152:R152 E151:F151 C153:C154 E153:R154">
    <cfRule type="cellIs" dxfId="3962" priority="202" operator="equal">
      <formula>0</formula>
    </cfRule>
  </conditionalFormatting>
  <conditionalFormatting sqref="N152:O154">
    <cfRule type="cellIs" dxfId="3961" priority="200" operator="equal">
      <formula>0</formula>
    </cfRule>
  </conditionalFormatting>
  <conditionalFormatting sqref="T148:U149 T104:U104 C104:R104 C148:R149">
    <cfRule type="cellIs" dxfId="3960" priority="207" operator="equal">
      <formula>0</formula>
    </cfRule>
  </conditionalFormatting>
  <conditionalFormatting sqref="S148:S149 S104">
    <cfRule type="cellIs" dxfId="3959" priority="206" operator="equal">
      <formula>0</formula>
    </cfRule>
  </conditionalFormatting>
  <conditionalFormatting sqref="S146">
    <cfRule type="cellIs" dxfId="3958" priority="177" operator="equal">
      <formula>0</formula>
    </cfRule>
  </conditionalFormatting>
  <conditionalFormatting sqref="T105:U105 C105:R105">
    <cfRule type="cellIs" dxfId="3957" priority="196" operator="equal">
      <formula>0</formula>
    </cfRule>
  </conditionalFormatting>
  <conditionalFormatting sqref="S105">
    <cfRule type="cellIs" dxfId="3956" priority="195" operator="equal">
      <formula>0</formula>
    </cfRule>
  </conditionalFormatting>
  <conditionalFormatting sqref="N105:O105">
    <cfRule type="cellIs" dxfId="3955" priority="194" operator="equal">
      <formula>0</formula>
    </cfRule>
  </conditionalFormatting>
  <conditionalFormatting sqref="T108:U109 T111:U112 C108:C109 C111:C112 E108:R109 E111:R112">
    <cfRule type="cellIs" dxfId="3954" priority="199" operator="equal">
      <formula>0</formula>
    </cfRule>
  </conditionalFormatting>
  <conditionalFormatting sqref="S108:S109 S111:S112">
    <cfRule type="cellIs" dxfId="3953" priority="198" operator="equal">
      <formula>0</formula>
    </cfRule>
  </conditionalFormatting>
  <conditionalFormatting sqref="N108:O109 N111:O112">
    <cfRule type="cellIs" dxfId="3952" priority="197" operator="equal">
      <formula>0</formula>
    </cfRule>
  </conditionalFormatting>
  <conditionalFormatting sqref="T106:U106 C106:R106">
    <cfRule type="cellIs" dxfId="3951" priority="193" operator="equal">
      <formula>0</formula>
    </cfRule>
  </conditionalFormatting>
  <conditionalFormatting sqref="S106">
    <cfRule type="cellIs" dxfId="3950" priority="192" operator="equal">
      <formula>0</formula>
    </cfRule>
  </conditionalFormatting>
  <conditionalFormatting sqref="N106:O106">
    <cfRule type="cellIs" dxfId="3949" priority="191" operator="equal">
      <formula>0</formula>
    </cfRule>
  </conditionalFormatting>
  <conditionalFormatting sqref="T114:U114 C114:R114">
    <cfRule type="cellIs" dxfId="3948" priority="184" operator="equal">
      <formula>0</formula>
    </cfRule>
  </conditionalFormatting>
  <conditionalFormatting sqref="S114">
    <cfRule type="cellIs" dxfId="3947" priority="183" operator="equal">
      <formula>0</formula>
    </cfRule>
  </conditionalFormatting>
  <conditionalFormatting sqref="N114:O114">
    <cfRule type="cellIs" dxfId="3946" priority="182" operator="equal">
      <formula>0</formula>
    </cfRule>
  </conditionalFormatting>
  <conditionalFormatting sqref="T115:U115 C115:R115">
    <cfRule type="cellIs" dxfId="3945" priority="181" operator="equal">
      <formula>0</formula>
    </cfRule>
  </conditionalFormatting>
  <conditionalFormatting sqref="S115">
    <cfRule type="cellIs" dxfId="3944" priority="180" operator="equal">
      <formula>0</formula>
    </cfRule>
  </conditionalFormatting>
  <conditionalFormatting sqref="N115:O115">
    <cfRule type="cellIs" dxfId="3943" priority="179" operator="equal">
      <formula>0</formula>
    </cfRule>
  </conditionalFormatting>
  <conditionalFormatting sqref="T113:U113 C113:R113">
    <cfRule type="cellIs" dxfId="3942" priority="190" operator="equal">
      <formula>0</formula>
    </cfRule>
  </conditionalFormatting>
  <conditionalFormatting sqref="S113">
    <cfRule type="cellIs" dxfId="3941" priority="189" operator="equal">
      <formula>0</formula>
    </cfRule>
  </conditionalFormatting>
  <conditionalFormatting sqref="N113:O113">
    <cfRule type="cellIs" dxfId="3940" priority="188" operator="equal">
      <formula>0</formula>
    </cfRule>
  </conditionalFormatting>
  <conditionalFormatting sqref="E138:F138 T138:U138 R138">
    <cfRule type="cellIs" dxfId="3939" priority="169" operator="equal">
      <formula>0</formula>
    </cfRule>
  </conditionalFormatting>
  <conditionalFormatting sqref="S138">
    <cfRule type="cellIs" dxfId="3938" priority="168" operator="equal">
      <formula>0</formula>
    </cfRule>
  </conditionalFormatting>
  <conditionalFormatting sqref="C138 C141 C143:C154">
    <cfRule type="cellIs" dxfId="3937" priority="161" operator="equal">
      <formula>0</formula>
    </cfRule>
  </conditionalFormatting>
  <conditionalFormatting sqref="T116:U118 C116:R116 T120:U121 R117:R118 C117:F118 C120:R121">
    <cfRule type="cellIs" dxfId="3936" priority="187" operator="equal">
      <formula>0</formula>
    </cfRule>
  </conditionalFormatting>
  <conditionalFormatting sqref="S116:S118 S120:S121">
    <cfRule type="cellIs" dxfId="3935" priority="186" operator="equal">
      <formula>0</formula>
    </cfRule>
  </conditionalFormatting>
  <conditionalFormatting sqref="N116:O116 N120:O121">
    <cfRule type="cellIs" dxfId="3934" priority="185" operator="equal">
      <formula>0</formula>
    </cfRule>
  </conditionalFormatting>
  <conditionalFormatting sqref="T146:U146 C146:R146">
    <cfRule type="cellIs" dxfId="3933" priority="178" operator="equal">
      <formula>0</formula>
    </cfRule>
  </conditionalFormatting>
  <conditionalFormatting sqref="N122:O122">
    <cfRule type="cellIs" dxfId="3932" priority="173" operator="equal">
      <formula>0</formula>
    </cfRule>
  </conditionalFormatting>
  <conditionalFormatting sqref="N146:O146">
    <cfRule type="cellIs" dxfId="3931" priority="176" operator="equal">
      <formula>0</formula>
    </cfRule>
  </conditionalFormatting>
  <conditionalFormatting sqref="N143:O149 N152:O154">
    <cfRule type="cellIs" dxfId="3930" priority="165" operator="equal">
      <formula>0</formula>
    </cfRule>
  </conditionalFormatting>
  <conditionalFormatting sqref="T107:U107 C107:R107">
    <cfRule type="cellIs" dxfId="3929" priority="164" operator="equal">
      <formula>0</formula>
    </cfRule>
  </conditionalFormatting>
  <conditionalFormatting sqref="E141:F141 T141:U141 T143:U154 R141 E150:F151 R150:R151 D146:R149 E143:R145 E153:R154 D152:R152">
    <cfRule type="cellIs" dxfId="3928" priority="167" operator="equal">
      <formula>0</formula>
    </cfRule>
  </conditionalFormatting>
  <conditionalFormatting sqref="T122:U122 C122:R122">
    <cfRule type="cellIs" dxfId="3927" priority="175" operator="equal">
      <formula>0</formula>
    </cfRule>
  </conditionalFormatting>
  <conditionalFormatting sqref="S122">
    <cfRule type="cellIs" dxfId="3926" priority="174" operator="equal">
      <formula>0</formula>
    </cfRule>
  </conditionalFormatting>
  <conditionalFormatting sqref="T123:U123 T155:U155 C155:R155 C137:R137 T137:U137 C123:R123">
    <cfRule type="cellIs" dxfId="3925" priority="172" operator="equal">
      <formula>0</formula>
    </cfRule>
  </conditionalFormatting>
  <conditionalFormatting sqref="S123 S155 S137">
    <cfRule type="cellIs" dxfId="3924" priority="171" operator="equal">
      <formula>0</formula>
    </cfRule>
  </conditionalFormatting>
  <conditionalFormatting sqref="N123:O123 N155:O155 N137:O137">
    <cfRule type="cellIs" dxfId="3923" priority="170" operator="equal">
      <formula>0</formula>
    </cfRule>
  </conditionalFormatting>
  <conditionalFormatting sqref="S107">
    <cfRule type="cellIs" dxfId="3922" priority="163" operator="equal">
      <formula>0</formula>
    </cfRule>
  </conditionalFormatting>
  <conditionalFormatting sqref="S141 S143:S154">
    <cfRule type="cellIs" dxfId="3921" priority="166" operator="equal">
      <formula>0</formula>
    </cfRule>
  </conditionalFormatting>
  <conditionalFormatting sqref="S152">
    <cfRule type="cellIs" dxfId="3920" priority="139" operator="equal">
      <formula>0</formula>
    </cfRule>
  </conditionalFormatting>
  <conditionalFormatting sqref="N107:O107">
    <cfRule type="cellIs" dxfId="3919" priority="162" operator="equal">
      <formula>0</formula>
    </cfRule>
  </conditionalFormatting>
  <conditionalFormatting sqref="C124">
    <cfRule type="cellIs" dxfId="3918" priority="158" operator="equal">
      <formula>0</formula>
    </cfRule>
  </conditionalFormatting>
  <conditionalFormatting sqref="E124:F124 T124:U124 R124">
    <cfRule type="cellIs" dxfId="3917" priority="160" operator="equal">
      <formula>0</formula>
    </cfRule>
  </conditionalFormatting>
  <conditionalFormatting sqref="E125:F125 T125:U125 T136:U136 E136:F136 T127:U134 E127:F134 R125 R127:R134 R136">
    <cfRule type="cellIs" dxfId="3916" priority="157" operator="equal">
      <formula>0</formula>
    </cfRule>
  </conditionalFormatting>
  <conditionalFormatting sqref="S124">
    <cfRule type="cellIs" dxfId="3915" priority="159" operator="equal">
      <formula>0</formula>
    </cfRule>
  </conditionalFormatting>
  <conditionalFormatting sqref="E139:F140 T139:U140 R139:R140">
    <cfRule type="cellIs" dxfId="3914" priority="146" operator="equal">
      <formula>0</formula>
    </cfRule>
  </conditionalFormatting>
  <conditionalFormatting sqref="S125 S136 S127:S134">
    <cfRule type="cellIs" dxfId="3913" priority="156" operator="equal">
      <formula>0</formula>
    </cfRule>
  </conditionalFormatting>
  <conditionalFormatting sqref="S139:S140">
    <cfRule type="cellIs" dxfId="3912" priority="145" operator="equal">
      <formula>0</formula>
    </cfRule>
  </conditionalFormatting>
  <conditionalFormatting sqref="S135">
    <cfRule type="cellIs" dxfId="3911" priority="153" operator="equal">
      <formula>0</formula>
    </cfRule>
  </conditionalFormatting>
  <conditionalFormatting sqref="C125 C136 C127:C134">
    <cfRule type="cellIs" dxfId="3910" priority="155" operator="equal">
      <formula>0</formula>
    </cfRule>
  </conditionalFormatting>
  <conditionalFormatting sqref="S164">
    <cfRule type="cellIs" dxfId="3909" priority="142" operator="equal">
      <formula>0</formula>
    </cfRule>
  </conditionalFormatting>
  <conditionalFormatting sqref="C135">
    <cfRule type="cellIs" dxfId="3908" priority="152" operator="equal">
      <formula>0</formula>
    </cfRule>
  </conditionalFormatting>
  <conditionalFormatting sqref="D126:R126">
    <cfRule type="cellIs" dxfId="3907" priority="151" operator="equal">
      <formula>0</formula>
    </cfRule>
  </conditionalFormatting>
  <conditionalFormatting sqref="S126">
    <cfRule type="cellIs" dxfId="3906" priority="147" operator="equal">
      <formula>0</formula>
    </cfRule>
  </conditionalFormatting>
  <conditionalFormatting sqref="T135:U135 E135:F135 R135">
    <cfRule type="cellIs" dxfId="3905" priority="154" operator="equal">
      <formula>0</formula>
    </cfRule>
  </conditionalFormatting>
  <conditionalFormatting sqref="N126:O126">
    <cfRule type="cellIs" dxfId="3904" priority="150" operator="equal">
      <formula>0</formula>
    </cfRule>
  </conditionalFormatting>
  <conditionalFormatting sqref="C126">
    <cfRule type="cellIs" dxfId="3903" priority="149" operator="equal">
      <formula>0</formula>
    </cfRule>
  </conditionalFormatting>
  <conditionalFormatting sqref="T126:U126">
    <cfRule type="cellIs" dxfId="3902" priority="148" operator="equal">
      <formula>0</formula>
    </cfRule>
  </conditionalFormatting>
  <conditionalFormatting sqref="N192:O192">
    <cfRule type="cellIs" dxfId="3901" priority="135" operator="equal">
      <formula>0</formula>
    </cfRule>
  </conditionalFormatting>
  <conditionalFormatting sqref="T152:U152 C152:R152">
    <cfRule type="cellIs" dxfId="3900" priority="140" operator="equal">
      <formula>0</formula>
    </cfRule>
  </conditionalFormatting>
  <conditionalFormatting sqref="C139:C140">
    <cfRule type="cellIs" dxfId="3899" priority="144" operator="equal">
      <formula>0</formula>
    </cfRule>
  </conditionalFormatting>
  <conditionalFormatting sqref="T164:U164 C164:R164">
    <cfRule type="cellIs" dxfId="3898" priority="143" operator="equal">
      <formula>0</formula>
    </cfRule>
  </conditionalFormatting>
  <conditionalFormatting sqref="N181:O181">
    <cfRule type="cellIs" dxfId="3897" priority="115" operator="equal">
      <formula>0</formula>
    </cfRule>
  </conditionalFormatting>
  <conditionalFormatting sqref="N164:O164">
    <cfRule type="cellIs" dxfId="3896" priority="141" operator="equal">
      <formula>0</formula>
    </cfRule>
  </conditionalFormatting>
  <conditionalFormatting sqref="S186">
    <cfRule type="cellIs" dxfId="3895" priority="120" operator="equal">
      <formula>0</formula>
    </cfRule>
  </conditionalFormatting>
  <conditionalFormatting sqref="N186:O186">
    <cfRule type="cellIs" dxfId="3894" priority="119" operator="equal">
      <formula>0</formula>
    </cfRule>
  </conditionalFormatting>
  <conditionalFormatting sqref="N152:O152">
    <cfRule type="cellIs" dxfId="3893" priority="138" operator="equal">
      <formula>0</formula>
    </cfRule>
  </conditionalFormatting>
  <conditionalFormatting sqref="C192">
    <cfRule type="cellIs" dxfId="3892" priority="134" operator="equal">
      <formula>0</formula>
    </cfRule>
  </conditionalFormatting>
  <conditionalFormatting sqref="E192:R192 T192:U192">
    <cfRule type="cellIs" dxfId="3891" priority="137" operator="equal">
      <formula>0</formula>
    </cfRule>
  </conditionalFormatting>
  <conditionalFormatting sqref="E189:R189 T189:U189 T192:U193 E192:R193">
    <cfRule type="cellIs" dxfId="3890" priority="133" operator="equal">
      <formula>0</formula>
    </cfRule>
  </conditionalFormatting>
  <conditionalFormatting sqref="S192">
    <cfRule type="cellIs" dxfId="3889" priority="136" operator="equal">
      <formula>0</formula>
    </cfRule>
  </conditionalFormatting>
  <conditionalFormatting sqref="S188">
    <cfRule type="cellIs" dxfId="3888" priority="128" operator="equal">
      <formula>0</formula>
    </cfRule>
  </conditionalFormatting>
  <conditionalFormatting sqref="S189 S192:S193">
    <cfRule type="cellIs" dxfId="3887" priority="132" operator="equal">
      <formula>0</formula>
    </cfRule>
  </conditionalFormatting>
  <conditionalFormatting sqref="N189:O189 N192:O193">
    <cfRule type="cellIs" dxfId="3886" priority="131" operator="equal">
      <formula>0</formula>
    </cfRule>
  </conditionalFormatting>
  <conditionalFormatting sqref="C189 C192:C193">
    <cfRule type="cellIs" dxfId="3885" priority="130" operator="equal">
      <formula>0</formula>
    </cfRule>
  </conditionalFormatting>
  <conditionalFormatting sqref="T188:U188 E188:R188">
    <cfRule type="cellIs" dxfId="3884" priority="129" operator="equal">
      <formula>0</formula>
    </cfRule>
  </conditionalFormatting>
  <conditionalFormatting sqref="T156:U156 C156:R156">
    <cfRule type="cellIs" dxfId="3883" priority="111" operator="equal">
      <formula>0</formula>
    </cfRule>
  </conditionalFormatting>
  <conditionalFormatting sqref="N188:O188">
    <cfRule type="cellIs" dxfId="3882" priority="127" operator="equal">
      <formula>0</formula>
    </cfRule>
  </conditionalFormatting>
  <conditionalFormatting sqref="C188">
    <cfRule type="cellIs" dxfId="3881" priority="126" operator="equal">
      <formula>0</formula>
    </cfRule>
  </conditionalFormatting>
  <conditionalFormatting sqref="E187:R187 T187:U187">
    <cfRule type="cellIs" dxfId="3880" priority="125" operator="equal">
      <formula>0</formula>
    </cfRule>
  </conditionalFormatting>
  <conditionalFormatting sqref="S187">
    <cfRule type="cellIs" dxfId="3879" priority="124" operator="equal">
      <formula>0</formula>
    </cfRule>
  </conditionalFormatting>
  <conditionalFormatting sqref="N187:O187">
    <cfRule type="cellIs" dxfId="3878" priority="123" operator="equal">
      <formula>0</formula>
    </cfRule>
  </conditionalFormatting>
  <conditionalFormatting sqref="C187">
    <cfRule type="cellIs" dxfId="3877" priority="122" operator="equal">
      <formula>0</formula>
    </cfRule>
  </conditionalFormatting>
  <conditionalFormatting sqref="T186:U186 E186:R186">
    <cfRule type="cellIs" dxfId="3876" priority="121" operator="equal">
      <formula>0</formula>
    </cfRule>
  </conditionalFormatting>
  <conditionalFormatting sqref="S181">
    <cfRule type="cellIs" dxfId="3875" priority="116" operator="equal">
      <formula>0</formula>
    </cfRule>
  </conditionalFormatting>
  <conditionalFormatting sqref="C186">
    <cfRule type="cellIs" dxfId="3874" priority="118" operator="equal">
      <formula>0</formula>
    </cfRule>
  </conditionalFormatting>
  <conditionalFormatting sqref="T181:U181 C181:R181">
    <cfRule type="cellIs" dxfId="3873" priority="117" operator="equal">
      <formula>0</formula>
    </cfRule>
  </conditionalFormatting>
  <conditionalFormatting sqref="T163:U163 C163:R163">
    <cfRule type="cellIs" dxfId="3872" priority="114" operator="equal">
      <formula>0</formula>
    </cfRule>
  </conditionalFormatting>
  <conditionalFormatting sqref="S163">
    <cfRule type="cellIs" dxfId="3871" priority="113" operator="equal">
      <formula>0</formula>
    </cfRule>
  </conditionalFormatting>
  <conditionalFormatting sqref="N163:O163">
    <cfRule type="cellIs" dxfId="3870" priority="112" operator="equal">
      <formula>0</formula>
    </cfRule>
  </conditionalFormatting>
  <conditionalFormatting sqref="S156">
    <cfRule type="cellIs" dxfId="3869" priority="110" operator="equal">
      <formula>0</formula>
    </cfRule>
  </conditionalFormatting>
  <conditionalFormatting sqref="N156:O156">
    <cfRule type="cellIs" dxfId="3868" priority="109" operator="equal">
      <formula>0</formula>
    </cfRule>
  </conditionalFormatting>
  <conditionalFormatting sqref="C157">
    <cfRule type="cellIs" dxfId="3867" priority="105" operator="equal">
      <formula>0</formula>
    </cfRule>
  </conditionalFormatting>
  <conditionalFormatting sqref="E157:R157 T157:U157">
    <cfRule type="cellIs" dxfId="3866" priority="108" operator="equal">
      <formula>0</formula>
    </cfRule>
  </conditionalFormatting>
  <conditionalFormatting sqref="S157">
    <cfRule type="cellIs" dxfId="3865" priority="107" operator="equal">
      <formula>0</formula>
    </cfRule>
  </conditionalFormatting>
  <conditionalFormatting sqref="N157:O157">
    <cfRule type="cellIs" dxfId="3864" priority="106" operator="equal">
      <formula>0</formula>
    </cfRule>
  </conditionalFormatting>
  <conditionalFormatting sqref="E158:R162 T158:U162">
    <cfRule type="cellIs" dxfId="3863" priority="104" operator="equal">
      <formula>0</formula>
    </cfRule>
  </conditionalFormatting>
  <conditionalFormatting sqref="S158:S162">
    <cfRule type="cellIs" dxfId="3862" priority="103" operator="equal">
      <formula>0</formula>
    </cfRule>
  </conditionalFormatting>
  <conditionalFormatting sqref="N158:O162">
    <cfRule type="cellIs" dxfId="3861" priority="102" operator="equal">
      <formula>0</formula>
    </cfRule>
  </conditionalFormatting>
  <conditionalFormatting sqref="C158:C162">
    <cfRule type="cellIs" dxfId="3860" priority="101" operator="equal">
      <formula>0</formula>
    </cfRule>
  </conditionalFormatting>
  <conditionalFormatting sqref="T110:U110 C110:R110">
    <cfRule type="cellIs" dxfId="3859" priority="100" operator="equal">
      <formula>0</formula>
    </cfRule>
  </conditionalFormatting>
  <conditionalFormatting sqref="S110">
    <cfRule type="cellIs" dxfId="3858" priority="99" operator="equal">
      <formula>0</formula>
    </cfRule>
  </conditionalFormatting>
  <conditionalFormatting sqref="N110:O110">
    <cfRule type="cellIs" dxfId="3857" priority="98" operator="equal">
      <formula>0</formula>
    </cfRule>
  </conditionalFormatting>
  <conditionalFormatting sqref="T119:U119 C119:R119">
    <cfRule type="cellIs" dxfId="3856" priority="97" operator="equal">
      <formula>0</formula>
    </cfRule>
  </conditionalFormatting>
  <conditionalFormatting sqref="S119">
    <cfRule type="cellIs" dxfId="3855" priority="96" operator="equal">
      <formula>0</formula>
    </cfRule>
  </conditionalFormatting>
  <conditionalFormatting sqref="N119:O119">
    <cfRule type="cellIs" dxfId="3854" priority="95" operator="equal">
      <formula>0</formula>
    </cfRule>
  </conditionalFormatting>
  <conditionalFormatting sqref="C142 T142:U142 E142:R142">
    <cfRule type="cellIs" dxfId="3853" priority="94" operator="equal">
      <formula>0</formula>
    </cfRule>
  </conditionalFormatting>
  <conditionalFormatting sqref="S142">
    <cfRule type="cellIs" dxfId="3852" priority="93" operator="equal">
      <formula>0</formula>
    </cfRule>
  </conditionalFormatting>
  <conditionalFormatting sqref="N142:O142">
    <cfRule type="cellIs" dxfId="3851" priority="92" operator="equal">
      <formula>0</formula>
    </cfRule>
  </conditionalFormatting>
  <conditionalFormatting sqref="G108:Q109">
    <cfRule type="cellIs" dxfId="3850" priority="91" operator="equal">
      <formula>0</formula>
    </cfRule>
  </conditionalFormatting>
  <conditionalFormatting sqref="G117:Q118">
    <cfRule type="cellIs" dxfId="3849" priority="90" operator="equal">
      <formula>0</formula>
    </cfRule>
  </conditionalFormatting>
  <conditionalFormatting sqref="G117:Q118">
    <cfRule type="cellIs" dxfId="3848" priority="89" operator="equal">
      <formula>0</formula>
    </cfRule>
  </conditionalFormatting>
  <conditionalFormatting sqref="N117:O118">
    <cfRule type="cellIs" dxfId="3847" priority="88" operator="equal">
      <formula>0</formula>
    </cfRule>
  </conditionalFormatting>
  <conditionalFormatting sqref="G120:Q120">
    <cfRule type="cellIs" dxfId="3846" priority="87" operator="equal">
      <formula>0</formula>
    </cfRule>
  </conditionalFormatting>
  <conditionalFormatting sqref="N120:O120">
    <cfRule type="cellIs" dxfId="3845" priority="86" operator="equal">
      <formula>0</formula>
    </cfRule>
  </conditionalFormatting>
  <conditionalFormatting sqref="G124:Q125">
    <cfRule type="cellIs" dxfId="3844" priority="85" operator="equal">
      <formula>0</formula>
    </cfRule>
  </conditionalFormatting>
  <conditionalFormatting sqref="G124:Q125">
    <cfRule type="cellIs" dxfId="3843" priority="84" operator="equal">
      <formula>0</formula>
    </cfRule>
  </conditionalFormatting>
  <conditionalFormatting sqref="N124:O125">
    <cfRule type="cellIs" dxfId="3842" priority="83" operator="equal">
      <formula>0</formula>
    </cfRule>
  </conditionalFormatting>
  <conditionalFormatting sqref="G127:Q136">
    <cfRule type="cellIs" dxfId="3841" priority="82" operator="equal">
      <formula>0</formula>
    </cfRule>
  </conditionalFormatting>
  <conditionalFormatting sqref="G127:Q136">
    <cfRule type="cellIs" dxfId="3840" priority="81" operator="equal">
      <formula>0</formula>
    </cfRule>
  </conditionalFormatting>
  <conditionalFormatting sqref="N127:O136">
    <cfRule type="cellIs" dxfId="3839" priority="80" operator="equal">
      <formula>0</formula>
    </cfRule>
  </conditionalFormatting>
  <conditionalFormatting sqref="G138:Q141">
    <cfRule type="cellIs" dxfId="3838" priority="79" operator="equal">
      <formula>0</formula>
    </cfRule>
  </conditionalFormatting>
  <conditionalFormatting sqref="G138:Q141">
    <cfRule type="cellIs" dxfId="3837" priority="78" operator="equal">
      <formula>0</formula>
    </cfRule>
  </conditionalFormatting>
  <conditionalFormatting sqref="N138:O141">
    <cfRule type="cellIs" dxfId="3836" priority="77" operator="equal">
      <formula>0</formula>
    </cfRule>
  </conditionalFormatting>
  <conditionalFormatting sqref="G143:Q145">
    <cfRule type="cellIs" dxfId="3835" priority="76" operator="equal">
      <formula>0</formula>
    </cfRule>
  </conditionalFormatting>
  <conditionalFormatting sqref="N143:O145">
    <cfRule type="cellIs" dxfId="3834" priority="75" operator="equal">
      <formula>0</formula>
    </cfRule>
  </conditionalFormatting>
  <conditionalFormatting sqref="G150:Q151">
    <cfRule type="cellIs" dxfId="3833" priority="74" operator="equal">
      <formula>0</formula>
    </cfRule>
  </conditionalFormatting>
  <conditionalFormatting sqref="G150:Q151">
    <cfRule type="cellIs" dxfId="3832" priority="73" operator="equal">
      <formula>0</formula>
    </cfRule>
  </conditionalFormatting>
  <conditionalFormatting sqref="N150:O151">
    <cfRule type="cellIs" dxfId="3831" priority="72" operator="equal">
      <formula>0</formula>
    </cfRule>
  </conditionalFormatting>
  <conditionalFormatting sqref="G153:Q154">
    <cfRule type="cellIs" dxfId="3830" priority="71" operator="equal">
      <formula>0</formula>
    </cfRule>
  </conditionalFormatting>
  <conditionalFormatting sqref="N153:O154">
    <cfRule type="cellIs" dxfId="3829" priority="70" operator="equal">
      <formula>0</formula>
    </cfRule>
  </conditionalFormatting>
  <conditionalFormatting sqref="C190:U190">
    <cfRule type="cellIs" dxfId="3828" priority="69" operator="equal">
      <formula>0</formula>
    </cfRule>
  </conditionalFormatting>
  <conditionalFormatting sqref="S191">
    <cfRule type="cellIs" dxfId="3827" priority="67" operator="equal">
      <formula>0</formula>
    </cfRule>
  </conditionalFormatting>
  <conditionalFormatting sqref="T191:U191 C191:R191">
    <cfRule type="cellIs" dxfId="3826" priority="68" operator="equal">
      <formula>0</formula>
    </cfRule>
  </conditionalFormatting>
  <conditionalFormatting sqref="N191:O191">
    <cfRule type="cellIs" dxfId="3825" priority="66" operator="equal">
      <formula>0</formula>
    </cfRule>
  </conditionalFormatting>
  <conditionalFormatting sqref="T190:U190 C190:R190">
    <cfRule type="cellIs" dxfId="3824" priority="65" operator="equal">
      <formula>0</formula>
    </cfRule>
  </conditionalFormatting>
  <conditionalFormatting sqref="S190">
    <cfRule type="cellIs" dxfId="3823" priority="64" operator="equal">
      <formula>0</formula>
    </cfRule>
  </conditionalFormatting>
  <conditionalFormatting sqref="N190:O190">
    <cfRule type="cellIs" dxfId="3822" priority="63" operator="equal">
      <formula>0</formula>
    </cfRule>
  </conditionalFormatting>
  <conditionalFormatting sqref="C166:C168 C178 E178:U178 E166:U168">
    <cfRule type="cellIs" dxfId="3821" priority="62" operator="equal">
      <formula>0</formula>
    </cfRule>
  </conditionalFormatting>
  <conditionalFormatting sqref="E180:R180 T180:U180">
    <cfRule type="cellIs" dxfId="3820" priority="61" operator="equal">
      <formula>0</formula>
    </cfRule>
  </conditionalFormatting>
  <conditionalFormatting sqref="S179">
    <cfRule type="cellIs" dxfId="3819" priority="56" operator="equal">
      <formula>0</formula>
    </cfRule>
  </conditionalFormatting>
  <conditionalFormatting sqref="S180">
    <cfRule type="cellIs" dxfId="3818" priority="60" operator="equal">
      <formula>0</formula>
    </cfRule>
  </conditionalFormatting>
  <conditionalFormatting sqref="N180:O180">
    <cfRule type="cellIs" dxfId="3817" priority="59" operator="equal">
      <formula>0</formula>
    </cfRule>
  </conditionalFormatting>
  <conditionalFormatting sqref="C180">
    <cfRule type="cellIs" dxfId="3816" priority="58" operator="equal">
      <formula>0</formula>
    </cfRule>
  </conditionalFormatting>
  <conditionalFormatting sqref="T179:U179 E179:R179">
    <cfRule type="cellIs" dxfId="3815" priority="57" operator="equal">
      <formula>0</formula>
    </cfRule>
  </conditionalFormatting>
  <conditionalFormatting sqref="N179:O179">
    <cfRule type="cellIs" dxfId="3814" priority="55" operator="equal">
      <formula>0</formula>
    </cfRule>
  </conditionalFormatting>
  <conditionalFormatting sqref="C179">
    <cfRule type="cellIs" dxfId="3813" priority="54" operator="equal">
      <formula>0</formula>
    </cfRule>
  </conditionalFormatting>
  <conditionalFormatting sqref="T165:U165 C165:R165">
    <cfRule type="cellIs" dxfId="3812" priority="53" operator="equal">
      <formula>0</formula>
    </cfRule>
  </conditionalFormatting>
  <conditionalFormatting sqref="S165">
    <cfRule type="cellIs" dxfId="3811" priority="52" operator="equal">
      <formula>0</formula>
    </cfRule>
  </conditionalFormatting>
  <conditionalFormatting sqref="N165:O165">
    <cfRule type="cellIs" dxfId="3810" priority="51" operator="equal">
      <formula>0</formula>
    </cfRule>
  </conditionalFormatting>
  <conditionalFormatting sqref="C198:U198 C197 E197:U197">
    <cfRule type="cellIs" dxfId="3809" priority="50" operator="equal">
      <formula>0</formula>
    </cfRule>
  </conditionalFormatting>
  <conditionalFormatting sqref="N196:O196">
    <cfRule type="cellIs" dxfId="3808" priority="47" operator="equal">
      <formula>0</formula>
    </cfRule>
  </conditionalFormatting>
  <conditionalFormatting sqref="C196">
    <cfRule type="cellIs" dxfId="3807" priority="46" operator="equal">
      <formula>0</formula>
    </cfRule>
  </conditionalFormatting>
  <conditionalFormatting sqref="E196:R196 T196:U196">
    <cfRule type="cellIs" dxfId="3806" priority="49" operator="equal">
      <formula>0</formula>
    </cfRule>
  </conditionalFormatting>
  <conditionalFormatting sqref="T196:U198 D198:R198 E196:R197">
    <cfRule type="cellIs" dxfId="3805" priority="45" operator="equal">
      <formula>0</formula>
    </cfRule>
  </conditionalFormatting>
  <conditionalFormatting sqref="S196">
    <cfRule type="cellIs" dxfId="3804" priority="48" operator="equal">
      <formula>0</formula>
    </cfRule>
  </conditionalFormatting>
  <conditionalFormatting sqref="S196:S198">
    <cfRule type="cellIs" dxfId="3803" priority="44" operator="equal">
      <formula>0</formula>
    </cfRule>
  </conditionalFormatting>
  <conditionalFormatting sqref="N196:O198">
    <cfRule type="cellIs" dxfId="3802" priority="43" operator="equal">
      <formula>0</formula>
    </cfRule>
  </conditionalFormatting>
  <conditionalFormatting sqref="C196:C198">
    <cfRule type="cellIs" dxfId="3801" priority="42" operator="equal">
      <formula>0</formula>
    </cfRule>
  </conditionalFormatting>
  <conditionalFormatting sqref="G195:Q195">
    <cfRule type="cellIs" dxfId="3800" priority="41" operator="equal">
      <formula>0</formula>
    </cfRule>
  </conditionalFormatting>
  <conditionalFormatting sqref="N195:O195">
    <cfRule type="cellIs" dxfId="3799" priority="40" operator="equal">
      <formula>0</formula>
    </cfRule>
  </conditionalFormatting>
  <conditionalFormatting sqref="C203 E203:U203">
    <cfRule type="cellIs" dxfId="3798" priority="39" operator="equal">
      <formula>0</formula>
    </cfRule>
  </conditionalFormatting>
  <conditionalFormatting sqref="N202:O202">
    <cfRule type="cellIs" dxfId="3797" priority="36" operator="equal">
      <formula>0</formula>
    </cfRule>
  </conditionalFormatting>
  <conditionalFormatting sqref="C202">
    <cfRule type="cellIs" dxfId="3796" priority="35" operator="equal">
      <formula>0</formula>
    </cfRule>
  </conditionalFormatting>
  <conditionalFormatting sqref="E202:R202 T202:U202">
    <cfRule type="cellIs" dxfId="3795" priority="38" operator="equal">
      <formula>0</formula>
    </cfRule>
  </conditionalFormatting>
  <conditionalFormatting sqref="T202:U203 E202:R203">
    <cfRule type="cellIs" dxfId="3794" priority="34" operator="equal">
      <formula>0</formula>
    </cfRule>
  </conditionalFormatting>
  <conditionalFormatting sqref="S202">
    <cfRule type="cellIs" dxfId="3793" priority="37" operator="equal">
      <formula>0</formula>
    </cfRule>
  </conditionalFormatting>
  <conditionalFormatting sqref="S202:S203">
    <cfRule type="cellIs" dxfId="3792" priority="33" operator="equal">
      <formula>0</formula>
    </cfRule>
  </conditionalFormatting>
  <conditionalFormatting sqref="N202:O203">
    <cfRule type="cellIs" dxfId="3791" priority="32" operator="equal">
      <formula>0</formula>
    </cfRule>
  </conditionalFormatting>
  <conditionalFormatting sqref="C202:C203">
    <cfRule type="cellIs" dxfId="3790" priority="31" operator="equal">
      <formula>0</formula>
    </cfRule>
  </conditionalFormatting>
  <conditionalFormatting sqref="S201">
    <cfRule type="cellIs" dxfId="3789" priority="29" operator="equal">
      <formula>0</formula>
    </cfRule>
  </conditionalFormatting>
  <conditionalFormatting sqref="T201:U201 C201:R201">
    <cfRule type="cellIs" dxfId="3788" priority="30" operator="equal">
      <formula>0</formula>
    </cfRule>
  </conditionalFormatting>
  <conditionalFormatting sqref="N201:O201">
    <cfRule type="cellIs" dxfId="3787" priority="28" operator="equal">
      <formula>0</formula>
    </cfRule>
  </conditionalFormatting>
  <conditionalFormatting sqref="S53:U53">
    <cfRule type="cellIs" dxfId="3786" priority="27" operator="equal">
      <formula>0</formula>
    </cfRule>
  </conditionalFormatting>
  <conditionalFormatting sqref="E53:F53 C53 R53">
    <cfRule type="cellIs" dxfId="3785" priority="26" operator="equal">
      <formula>0</formula>
    </cfRule>
  </conditionalFormatting>
  <conditionalFormatting sqref="G53:Q53">
    <cfRule type="cellIs" dxfId="3784" priority="25" operator="equal">
      <formula>0</formula>
    </cfRule>
  </conditionalFormatting>
  <conditionalFormatting sqref="N53:O53">
    <cfRule type="cellIs" dxfId="3783" priority="24" operator="equal">
      <formula>0</formula>
    </cfRule>
  </conditionalFormatting>
  <conditionalFormatting sqref="D53">
    <cfRule type="cellIs" dxfId="3782" priority="23" operator="equal">
      <formula>0</formula>
    </cfRule>
  </conditionalFormatting>
  <conditionalFormatting sqref="S51:U51">
    <cfRule type="cellIs" dxfId="3781" priority="22" operator="equal">
      <formula>0</formula>
    </cfRule>
  </conditionalFormatting>
  <conditionalFormatting sqref="R51 C51 F51">
    <cfRule type="cellIs" dxfId="3780" priority="21" operator="equal">
      <formula>0</formula>
    </cfRule>
  </conditionalFormatting>
  <conditionalFormatting sqref="D127:D136">
    <cfRule type="cellIs" dxfId="3779" priority="20" operator="equal">
      <formula>0</formula>
    </cfRule>
  </conditionalFormatting>
  <conditionalFormatting sqref="D143:D145">
    <cfRule type="cellIs" dxfId="3778" priority="18" operator="equal">
      <formula>0</formula>
    </cfRule>
  </conditionalFormatting>
  <conditionalFormatting sqref="D138:D141">
    <cfRule type="cellIs" dxfId="3777" priority="19" operator="equal">
      <formula>0</formula>
    </cfRule>
  </conditionalFormatting>
  <conditionalFormatting sqref="D150:D151">
    <cfRule type="cellIs" dxfId="3776" priority="17" operator="equal">
      <formula>0</formula>
    </cfRule>
  </conditionalFormatting>
  <conditionalFormatting sqref="D153:D154">
    <cfRule type="cellIs" dxfId="3775" priority="16" operator="equal">
      <formula>0</formula>
    </cfRule>
  </conditionalFormatting>
  <conditionalFormatting sqref="D157:D162">
    <cfRule type="cellIs" dxfId="3774" priority="15" operator="equal">
      <formula>0</formula>
    </cfRule>
  </conditionalFormatting>
  <conditionalFormatting sqref="D166:D180">
    <cfRule type="cellIs" dxfId="3773" priority="14" operator="equal">
      <formula>0</formula>
    </cfRule>
  </conditionalFormatting>
  <conditionalFormatting sqref="D182:D189">
    <cfRule type="cellIs" dxfId="3772" priority="13" operator="equal">
      <formula>0</formula>
    </cfRule>
  </conditionalFormatting>
  <conditionalFormatting sqref="D192:D193">
    <cfRule type="cellIs" dxfId="3771" priority="12" operator="equal">
      <formula>0</formula>
    </cfRule>
  </conditionalFormatting>
  <conditionalFormatting sqref="D196:D197">
    <cfRule type="cellIs" dxfId="3770" priority="11" operator="equal">
      <formula>0</formula>
    </cfRule>
  </conditionalFormatting>
  <conditionalFormatting sqref="D202:D203">
    <cfRule type="cellIs" dxfId="3769" priority="10" operator="equal">
      <formula>0</formula>
    </cfRule>
  </conditionalFormatting>
  <conditionalFormatting sqref="D108:D109">
    <cfRule type="cellIs" dxfId="3768" priority="9" operator="equal">
      <formula>0</formula>
    </cfRule>
  </conditionalFormatting>
  <conditionalFormatting sqref="D111:D112">
    <cfRule type="cellIs" dxfId="3767" priority="8" operator="equal">
      <formula>0</formula>
    </cfRule>
  </conditionalFormatting>
  <conditionalFormatting sqref="D142">
    <cfRule type="cellIs" dxfId="3766" priority="7" operator="equal">
      <formula>0</formula>
    </cfRule>
  </conditionalFormatting>
  <conditionalFormatting sqref="D124:D125">
    <cfRule type="cellIs" dxfId="3765" priority="6" operator="equal">
      <formula>0</formula>
    </cfRule>
  </conditionalFormatting>
  <conditionalFormatting sqref="D152">
    <cfRule type="cellIs" dxfId="3764" priority="5" operator="equal">
      <formula>0</formula>
    </cfRule>
  </conditionalFormatting>
  <conditionalFormatting sqref="D199">
    <cfRule type="cellIs" dxfId="3763" priority="4" operator="equal">
      <formula>0</formula>
    </cfRule>
  </conditionalFormatting>
  <conditionalFormatting sqref="C98:U98">
    <cfRule type="cellIs" dxfId="3762" priority="3" operator="equal">
      <formula>0</formula>
    </cfRule>
  </conditionalFormatting>
  <conditionalFormatting sqref="E50:E51">
    <cfRule type="cellIs" dxfId="3761" priority="2" operator="equal">
      <formula>0</formula>
    </cfRule>
  </conditionalFormatting>
  <conditionalFormatting sqref="D50:D51">
    <cfRule type="cellIs" dxfId="376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29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69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21</v>
      </c>
      <c r="E7" s="27">
        <v>0.30434782608695654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35</v>
      </c>
      <c r="E8" s="27">
        <v>0.50724637681159424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28</v>
      </c>
      <c r="E9" s="27">
        <v>0.40579710144927539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6</v>
      </c>
      <c r="E10" s="27">
        <v>8.6956521739130432E-2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28</v>
      </c>
      <c r="E16" s="27">
        <v>0.40579710144927539</v>
      </c>
      <c r="F16" s="28"/>
      <c r="G16" s="38">
        <v>2.0681069999999999</v>
      </c>
      <c r="H16" s="38">
        <v>1.923597</v>
      </c>
      <c r="I16" s="38">
        <v>2.8203309999999999</v>
      </c>
      <c r="J16" s="38">
        <v>2.416982</v>
      </c>
      <c r="K16" s="38">
        <v>2.3163559999999999</v>
      </c>
      <c r="L16" s="38">
        <v>2.2906610000000001</v>
      </c>
      <c r="M16" s="38">
        <v>2.4460440000000001</v>
      </c>
      <c r="N16" s="38">
        <v>2.5046599999999999</v>
      </c>
      <c r="O16" s="38">
        <v>2.5059930000000001</v>
      </c>
      <c r="P16" s="38">
        <v>2.567669</v>
      </c>
      <c r="Q16" s="38">
        <v>2.421319</v>
      </c>
      <c r="R16" s="28"/>
      <c r="S16" s="39">
        <v>26.281718999999999</v>
      </c>
      <c r="T16" s="40">
        <v>0.17079000264493094</v>
      </c>
      <c r="U16" s="40">
        <v>1.9905363501844686E-2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6</v>
      </c>
      <c r="E17" s="27">
        <v>8.6956521739130432E-2</v>
      </c>
      <c r="F17" s="28"/>
      <c r="G17" s="38">
        <v>0</v>
      </c>
      <c r="H17" s="38">
        <v>4.5807E-2</v>
      </c>
      <c r="I17" s="38">
        <v>0</v>
      </c>
      <c r="J17" s="38">
        <v>5.2963999999999997E-2</v>
      </c>
      <c r="K17" s="38">
        <v>5.3161E-2</v>
      </c>
      <c r="L17" s="38">
        <v>5.4441999999999997E-2</v>
      </c>
      <c r="M17" s="38">
        <v>5.5456999999999999E-2</v>
      </c>
      <c r="N17" s="38">
        <v>5.5649999999999998E-2</v>
      </c>
      <c r="O17" s="38">
        <v>5.5786000000000002E-2</v>
      </c>
      <c r="P17" s="38">
        <v>7.8399999999999997E-4</v>
      </c>
      <c r="Q17" s="38">
        <v>0.293375</v>
      </c>
      <c r="R17" s="28"/>
      <c r="S17" s="39">
        <v>0.66742599999999996</v>
      </c>
      <c r="T17" s="40" t="s">
        <v>191</v>
      </c>
      <c r="U17" s="40" t="s">
        <v>191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0</v>
      </c>
      <c r="E18" s="27">
        <v>0</v>
      </c>
      <c r="F18" s="28"/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28"/>
      <c r="S18" s="39">
        <v>0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16</v>
      </c>
      <c r="E19" s="27">
        <v>0.2318840579710145</v>
      </c>
      <c r="F19" s="28"/>
      <c r="G19" s="38">
        <v>0.42841000000000001</v>
      </c>
      <c r="H19" s="38">
        <v>0.427062</v>
      </c>
      <c r="I19" s="38">
        <v>0.452372</v>
      </c>
      <c r="J19" s="38">
        <v>0.97956399999999999</v>
      </c>
      <c r="K19" s="38">
        <v>1.691557</v>
      </c>
      <c r="L19" s="38">
        <v>2.7066140000000001</v>
      </c>
      <c r="M19" s="38">
        <v>1.9312469999999999</v>
      </c>
      <c r="N19" s="38">
        <v>1.928631</v>
      </c>
      <c r="O19" s="38">
        <v>1.491716</v>
      </c>
      <c r="P19" s="38">
        <v>1.6177109999999999</v>
      </c>
      <c r="Q19" s="38">
        <v>1.686531</v>
      </c>
      <c r="R19" s="28"/>
      <c r="S19" s="39">
        <v>15.341415</v>
      </c>
      <c r="T19" s="40">
        <v>2.9367218318900119</v>
      </c>
      <c r="U19" s="40">
        <v>0.18683908777527014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0.27536231884057971</v>
      </c>
      <c r="F20" s="28"/>
      <c r="G20" s="38">
        <v>1.6278999999999998E-2</v>
      </c>
      <c r="H20" s="38">
        <v>1.5403E-2</v>
      </c>
      <c r="I20" s="38">
        <v>7.2519999999999998E-3</v>
      </c>
      <c r="J20" s="38">
        <v>5.8700000000000002E-3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28"/>
      <c r="S20" s="39">
        <v>4.4804000000000004E-2</v>
      </c>
      <c r="T20" s="40">
        <v>-1</v>
      </c>
      <c r="U20" s="40">
        <v>-1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69</v>
      </c>
      <c r="E22" s="41">
        <v>1</v>
      </c>
      <c r="F22" s="42"/>
      <c r="G22" s="43">
        <v>2.5127959999999998</v>
      </c>
      <c r="H22" s="43">
        <v>2.4118689999999998</v>
      </c>
      <c r="I22" s="43">
        <v>3.2799549999999997</v>
      </c>
      <c r="J22" s="43">
        <v>3.4553799999999995</v>
      </c>
      <c r="K22" s="43">
        <v>4.0610739999999996</v>
      </c>
      <c r="L22" s="43">
        <v>5.051717</v>
      </c>
      <c r="M22" s="43">
        <v>4.4327480000000001</v>
      </c>
      <c r="N22" s="43">
        <v>4.4889409999999996</v>
      </c>
      <c r="O22" s="43">
        <v>4.0534949999999998</v>
      </c>
      <c r="P22" s="43">
        <v>4.1861639999999998</v>
      </c>
      <c r="Q22" s="43">
        <v>4.4012250000000002</v>
      </c>
      <c r="R22" s="42"/>
      <c r="S22" s="44">
        <v>42.335363999999998</v>
      </c>
      <c r="T22" s="45">
        <v>0.75152499446831356</v>
      </c>
      <c r="U22" s="45">
        <v>7.2573449904391518E-2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23</v>
      </c>
      <c r="E50" s="27">
        <v>0.33333333333333331</v>
      </c>
      <c r="F50" s="28"/>
      <c r="G50" s="38">
        <v>1.405699</v>
      </c>
      <c r="H50" s="38">
        <v>1.2805880000000001</v>
      </c>
      <c r="I50" s="38">
        <v>2.1887029999999998</v>
      </c>
      <c r="J50" s="38">
        <v>1.8123100000000001</v>
      </c>
      <c r="K50" s="38">
        <v>1.820365</v>
      </c>
      <c r="L50" s="38">
        <v>1.673098</v>
      </c>
      <c r="M50" s="38">
        <v>1.6578079999999999</v>
      </c>
      <c r="N50" s="38">
        <v>1.73706</v>
      </c>
      <c r="O50" s="38">
        <v>1.7964340000000001</v>
      </c>
      <c r="P50" s="38">
        <v>1.777728</v>
      </c>
      <c r="Q50" s="38">
        <v>1.784348</v>
      </c>
      <c r="R50" s="28"/>
      <c r="S50" s="39">
        <v>18.934141</v>
      </c>
      <c r="T50" s="40">
        <v>0.26936705510923753</v>
      </c>
      <c r="U50" s="40">
        <v>3.0263710727637116E-2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9</v>
      </c>
      <c r="E52" s="27">
        <v>0.13043478260869565</v>
      </c>
      <c r="F52" s="28"/>
      <c r="G52" s="38">
        <v>6.522E-3</v>
      </c>
      <c r="H52" s="38">
        <v>5.4512999999999999E-2</v>
      </c>
      <c r="I52" s="38">
        <v>6.012E-3</v>
      </c>
      <c r="J52" s="38">
        <v>5.7827000000000003E-2</v>
      </c>
      <c r="K52" s="38">
        <v>6.4075999999999994E-2</v>
      </c>
      <c r="L52" s="38">
        <v>0.202042</v>
      </c>
      <c r="M52" s="38">
        <v>0.28395100000000001</v>
      </c>
      <c r="N52" s="38">
        <v>0.26620899999999997</v>
      </c>
      <c r="O52" s="38">
        <v>0.17414499999999999</v>
      </c>
      <c r="P52" s="38">
        <v>0.14069400000000001</v>
      </c>
      <c r="Q52" s="38">
        <v>0.36672300000000002</v>
      </c>
      <c r="R52" s="28"/>
      <c r="S52" s="39">
        <v>1.6227140000000002</v>
      </c>
      <c r="T52" s="40">
        <v>55.228610855565783</v>
      </c>
      <c r="U52" s="40">
        <v>0.6547967881341672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18</v>
      </c>
      <c r="E53" s="27">
        <v>0.2608695652173913</v>
      </c>
      <c r="F53" s="28"/>
      <c r="G53" s="38">
        <v>1.0842959999999999</v>
      </c>
      <c r="H53" s="38">
        <v>1.0613649999999999</v>
      </c>
      <c r="I53" s="38">
        <v>1.0779879999999999</v>
      </c>
      <c r="J53" s="38">
        <v>1.5793729999999999</v>
      </c>
      <c r="K53" s="38">
        <v>2.1766329999999998</v>
      </c>
      <c r="L53" s="38">
        <v>3.176577</v>
      </c>
      <c r="M53" s="38">
        <v>2.4909889999999999</v>
      </c>
      <c r="N53" s="38">
        <v>2.4856720000000001</v>
      </c>
      <c r="O53" s="38">
        <v>2.082916</v>
      </c>
      <c r="P53" s="38">
        <v>2.2677420000000001</v>
      </c>
      <c r="Q53" s="38">
        <v>2.2501540000000002</v>
      </c>
      <c r="R53" s="28"/>
      <c r="S53" s="39">
        <v>21.733705</v>
      </c>
      <c r="T53" s="40">
        <v>1.0752211573223551</v>
      </c>
      <c r="U53" s="40">
        <v>9.555213189758005E-2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0.27536231884057971</v>
      </c>
      <c r="F54" s="28"/>
      <c r="G54" s="38">
        <v>1.6278999999999998E-2</v>
      </c>
      <c r="H54" s="38">
        <v>1.5403E-2</v>
      </c>
      <c r="I54" s="38">
        <v>7.2519999999999998E-3</v>
      </c>
      <c r="J54" s="38">
        <v>5.8700000000000002E-3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28"/>
      <c r="S54" s="39">
        <v>4.4804000000000004E-2</v>
      </c>
      <c r="T54" s="40">
        <v>-1</v>
      </c>
      <c r="U54" s="40">
        <v>-1</v>
      </c>
    </row>
    <row r="55" spans="1:21" s="18" customFormat="1" x14ac:dyDescent="0.3">
      <c r="A55" s="106"/>
      <c r="B55" s="16"/>
      <c r="C55" s="26" t="s">
        <v>373</v>
      </c>
      <c r="D55" s="142">
        <v>69</v>
      </c>
      <c r="E55" s="41">
        <v>0.99999999999999989</v>
      </c>
      <c r="F55" s="42"/>
      <c r="G55" s="43">
        <v>2.5127959999999998</v>
      </c>
      <c r="H55" s="43">
        <v>2.4118690000000003</v>
      </c>
      <c r="I55" s="43">
        <v>3.2799549999999997</v>
      </c>
      <c r="J55" s="43">
        <v>3.4553799999999999</v>
      </c>
      <c r="K55" s="43">
        <v>4.0610739999999996</v>
      </c>
      <c r="L55" s="43">
        <v>5.051717</v>
      </c>
      <c r="M55" s="43">
        <v>4.4327480000000001</v>
      </c>
      <c r="N55" s="43">
        <v>4.4889410000000005</v>
      </c>
      <c r="O55" s="43">
        <v>4.0534949999999998</v>
      </c>
      <c r="P55" s="43">
        <v>4.1861639999999998</v>
      </c>
      <c r="Q55" s="43">
        <v>4.4012250000000002</v>
      </c>
      <c r="R55" s="42"/>
      <c r="S55" s="44">
        <v>42.335363999999998</v>
      </c>
      <c r="T55" s="45">
        <v>0.75152499446831356</v>
      </c>
      <c r="U55" s="45">
        <v>7.2573449904391518E-2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6</v>
      </c>
      <c r="E83" s="27">
        <v>8.6956521739130432E-2</v>
      </c>
      <c r="F83" s="28"/>
      <c r="G83" s="67">
        <v>1.6278999999999998E-2</v>
      </c>
      <c r="H83" s="67">
        <v>1.5403E-2</v>
      </c>
      <c r="I83" s="67">
        <v>4.15E-3</v>
      </c>
      <c r="J83" s="67">
        <v>5.5827000000000002E-2</v>
      </c>
      <c r="K83" s="67">
        <v>5.3161E-2</v>
      </c>
      <c r="L83" s="67">
        <v>5.4441999999999997E-2</v>
      </c>
      <c r="M83" s="67">
        <v>5.5456999999999999E-2</v>
      </c>
      <c r="N83" s="67">
        <v>5.5649999999999998E-2</v>
      </c>
      <c r="O83" s="67">
        <v>5.5786000000000002E-2</v>
      </c>
      <c r="P83" s="67">
        <v>7.8399999999999997E-4</v>
      </c>
      <c r="Q83" s="67">
        <v>0.292958</v>
      </c>
      <c r="R83" s="28"/>
      <c r="S83" s="39">
        <v>0.65989699999999996</v>
      </c>
      <c r="T83" s="40">
        <v>16.996068554579523</v>
      </c>
      <c r="U83" s="40">
        <v>0.43514970103715478</v>
      </c>
    </row>
    <row r="84" spans="1:21" s="18" customFormat="1" x14ac:dyDescent="0.3">
      <c r="A84" s="106"/>
      <c r="B84" s="16"/>
      <c r="C84" s="29" t="s">
        <v>257</v>
      </c>
      <c r="D84" s="30">
        <v>31</v>
      </c>
      <c r="E84" s="27">
        <v>0.44927536231884058</v>
      </c>
      <c r="F84" s="28"/>
      <c r="G84" s="38">
        <v>1.6155050000000002</v>
      </c>
      <c r="H84" s="38">
        <v>1.4506619999999999</v>
      </c>
      <c r="I84" s="38">
        <v>2.2865129999999998</v>
      </c>
      <c r="J84" s="38">
        <v>2.3160810000000001</v>
      </c>
      <c r="K84" s="38">
        <v>2.4739839999999997</v>
      </c>
      <c r="L84" s="38">
        <v>2.5261020000000003</v>
      </c>
      <c r="M84" s="38">
        <v>2.2195670000000001</v>
      </c>
      <c r="N84" s="38">
        <v>2.1994419999999999</v>
      </c>
      <c r="O84" s="38">
        <v>1.6681329999999999</v>
      </c>
      <c r="P84" s="38">
        <v>1.8221679999999996</v>
      </c>
      <c r="Q84" s="38">
        <v>1.8542570000000003</v>
      </c>
      <c r="R84" s="28"/>
      <c r="S84" s="39">
        <v>22.432413999999998</v>
      </c>
      <c r="T84" s="40">
        <v>0.14778784342976348</v>
      </c>
      <c r="U84" s="40">
        <v>1.7378844428742823E-2</v>
      </c>
    </row>
    <row r="85" spans="1:21" s="55" customFormat="1" x14ac:dyDescent="0.3">
      <c r="A85" s="108"/>
      <c r="B85" s="16"/>
      <c r="C85" s="51" t="s">
        <v>173</v>
      </c>
      <c r="D85" s="52">
        <v>3</v>
      </c>
      <c r="E85" s="27">
        <v>4.3478260869565216E-2</v>
      </c>
      <c r="F85" s="28"/>
      <c r="G85" s="67">
        <v>0</v>
      </c>
      <c r="H85" s="67">
        <v>0</v>
      </c>
      <c r="I85" s="67">
        <v>0.28134900000000002</v>
      </c>
      <c r="J85" s="67">
        <v>0.24543400000000001</v>
      </c>
      <c r="K85" s="67">
        <v>0.25090299999999999</v>
      </c>
      <c r="L85" s="67">
        <v>0.267702</v>
      </c>
      <c r="M85" s="67">
        <v>0.26769900000000002</v>
      </c>
      <c r="N85" s="67">
        <v>0.255716</v>
      </c>
      <c r="O85" s="67">
        <v>0.22883000000000001</v>
      </c>
      <c r="P85" s="67">
        <v>0.16833400000000001</v>
      </c>
      <c r="Q85" s="67">
        <v>0.167041</v>
      </c>
      <c r="R85" s="28"/>
      <c r="S85" s="53">
        <v>2.1330080000000002</v>
      </c>
      <c r="T85" s="54" t="s">
        <v>191</v>
      </c>
      <c r="U85" s="54" t="s">
        <v>191</v>
      </c>
    </row>
    <row r="86" spans="1:21" s="55" customFormat="1" x14ac:dyDescent="0.3">
      <c r="A86" s="108"/>
      <c r="B86" s="16"/>
      <c r="C86" s="51" t="s">
        <v>388</v>
      </c>
      <c r="D86" s="52">
        <v>7</v>
      </c>
      <c r="E86" s="27">
        <v>0.10144927536231885</v>
      </c>
      <c r="F86" s="28"/>
      <c r="G86" s="67">
        <v>1.7240999999999999E-2</v>
      </c>
      <c r="H86" s="67">
        <v>1.8719E-2</v>
      </c>
      <c r="I86" s="67">
        <v>2.5454999999999998E-2</v>
      </c>
      <c r="J86" s="67">
        <v>0.30326499999999995</v>
      </c>
      <c r="K86" s="67">
        <v>0.64368500000000006</v>
      </c>
      <c r="L86" s="67">
        <v>0.71299699999999999</v>
      </c>
      <c r="M86" s="67">
        <v>0.15861899999999998</v>
      </c>
      <c r="N86" s="67">
        <v>0.13145699999999999</v>
      </c>
      <c r="O86" s="67">
        <v>0.118003</v>
      </c>
      <c r="P86" s="67">
        <v>0.11097399999999999</v>
      </c>
      <c r="Q86" s="67">
        <v>9.0461E-2</v>
      </c>
      <c r="R86" s="28"/>
      <c r="S86" s="53">
        <v>2.3308759999999999</v>
      </c>
      <c r="T86" s="54">
        <v>4.2468534307754773</v>
      </c>
      <c r="U86" s="54">
        <v>0.23023298334475273</v>
      </c>
    </row>
    <row r="87" spans="1:21" s="55" customFormat="1" x14ac:dyDescent="0.3">
      <c r="A87" s="108"/>
      <c r="B87" s="16"/>
      <c r="C87" s="51" t="s">
        <v>150</v>
      </c>
      <c r="D87" s="52">
        <v>15</v>
      </c>
      <c r="E87" s="27">
        <v>0.21739130434782608</v>
      </c>
      <c r="F87" s="28"/>
      <c r="G87" s="67">
        <v>1.2006130000000002</v>
      </c>
      <c r="H87" s="67">
        <v>1.0775509999999999</v>
      </c>
      <c r="I87" s="67">
        <v>1.6482239999999999</v>
      </c>
      <c r="J87" s="67">
        <v>1.3425069999999999</v>
      </c>
      <c r="K87" s="67">
        <v>1.1504049999999999</v>
      </c>
      <c r="L87" s="67">
        <v>1.1069530000000001</v>
      </c>
      <c r="M87" s="67">
        <v>1.219956</v>
      </c>
      <c r="N87" s="67">
        <v>1.260508</v>
      </c>
      <c r="O87" s="67">
        <v>1.311043</v>
      </c>
      <c r="P87" s="67">
        <v>1.4168789999999998</v>
      </c>
      <c r="Q87" s="67">
        <v>1.3838080000000001</v>
      </c>
      <c r="R87" s="28"/>
      <c r="S87" s="53">
        <v>14.118447</v>
      </c>
      <c r="T87" s="54">
        <v>0.15258455472329557</v>
      </c>
      <c r="U87" s="54">
        <v>1.7909340260489293E-2</v>
      </c>
    </row>
    <row r="88" spans="1:21" s="18" customFormat="1" x14ac:dyDescent="0.3">
      <c r="A88" s="106"/>
      <c r="B88" s="16"/>
      <c r="C88" s="29" t="s">
        <v>389</v>
      </c>
      <c r="D88" s="30">
        <v>1</v>
      </c>
      <c r="E88" s="27">
        <v>1.4492753623188406E-2</v>
      </c>
      <c r="F88" s="28"/>
      <c r="G88" s="38">
        <v>0</v>
      </c>
      <c r="H88" s="38">
        <v>4.5807E-2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28"/>
      <c r="S88" s="39">
        <v>4.5807E-2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1.4492753623188406E-2</v>
      </c>
      <c r="F89" s="28"/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28"/>
      <c r="S89" s="39">
        <v>0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10</v>
      </c>
      <c r="E90" s="27">
        <v>0.14492753623188406</v>
      </c>
      <c r="F90" s="28"/>
      <c r="G90" s="38">
        <v>0.85025300000000004</v>
      </c>
      <c r="H90" s="38">
        <v>0.82732700000000003</v>
      </c>
      <c r="I90" s="38">
        <v>0.866035</v>
      </c>
      <c r="J90" s="38">
        <v>0.79988700000000001</v>
      </c>
      <c r="K90" s="38">
        <v>0.87977700000000003</v>
      </c>
      <c r="L90" s="38">
        <v>0.88113799999999998</v>
      </c>
      <c r="M90" s="38">
        <v>0.91532599999999997</v>
      </c>
      <c r="N90" s="38">
        <v>0.92866499999999996</v>
      </c>
      <c r="O90" s="38">
        <v>0.91621299999999994</v>
      </c>
      <c r="P90" s="38">
        <v>0.9204</v>
      </c>
      <c r="Q90" s="38">
        <v>0.81171700000000002</v>
      </c>
      <c r="R90" s="28"/>
      <c r="S90" s="39">
        <v>9.5967380000000002</v>
      </c>
      <c r="T90" s="40">
        <v>-4.5322980336440999E-2</v>
      </c>
      <c r="U90" s="40">
        <v>-5.7809997164706139E-3</v>
      </c>
    </row>
    <row r="91" spans="1:21" s="18" customFormat="1" x14ac:dyDescent="0.3">
      <c r="A91" s="106"/>
      <c r="B91" s="16"/>
      <c r="C91" s="29" t="s">
        <v>164</v>
      </c>
      <c r="D91" s="30">
        <v>4</v>
      </c>
      <c r="E91" s="27">
        <v>5.7971014492753624E-2</v>
      </c>
      <c r="F91" s="28"/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28"/>
      <c r="S91" s="39">
        <v>0</v>
      </c>
      <c r="T91" s="40" t="s">
        <v>191</v>
      </c>
      <c r="U91" s="40" t="s">
        <v>191</v>
      </c>
    </row>
    <row r="92" spans="1:21" s="18" customFormat="1" x14ac:dyDescent="0.3">
      <c r="A92" s="106"/>
      <c r="B92" s="16"/>
      <c r="C92" s="29" t="s">
        <v>0</v>
      </c>
      <c r="D92" s="30">
        <v>14</v>
      </c>
      <c r="E92" s="27">
        <v>0.20289855072463769</v>
      </c>
      <c r="F92" s="28"/>
      <c r="G92" s="38">
        <v>3.0758999999999998E-2</v>
      </c>
      <c r="H92" s="38">
        <v>7.2669999999999998E-2</v>
      </c>
      <c r="I92" s="38">
        <v>0.12325699999999999</v>
      </c>
      <c r="J92" s="38">
        <v>0.28358499999999998</v>
      </c>
      <c r="K92" s="38">
        <v>0.65415200000000007</v>
      </c>
      <c r="L92" s="38">
        <v>1.5900350000000001</v>
      </c>
      <c r="M92" s="38">
        <v>1.2423980000000001</v>
      </c>
      <c r="N92" s="38">
        <v>1.3051840000000001</v>
      </c>
      <c r="O92" s="38">
        <v>1.4133629999999999</v>
      </c>
      <c r="P92" s="38">
        <v>1.442812</v>
      </c>
      <c r="Q92" s="38">
        <v>1.442293</v>
      </c>
      <c r="R92" s="28"/>
      <c r="S92" s="39">
        <v>9.6005079999999996</v>
      </c>
      <c r="T92" s="40">
        <v>45.890113462726362</v>
      </c>
      <c r="U92" s="40">
        <v>0.61765222881802662</v>
      </c>
    </row>
    <row r="93" spans="1:21" s="55" customFormat="1" x14ac:dyDescent="0.3">
      <c r="A93" s="108"/>
      <c r="B93" s="16"/>
      <c r="C93" s="51" t="s">
        <v>231</v>
      </c>
      <c r="D93" s="52">
        <v>1</v>
      </c>
      <c r="E93" s="27">
        <v>1.4492753623188406E-2</v>
      </c>
      <c r="F93" s="28"/>
      <c r="G93" s="67">
        <v>3.1670000000000001E-3</v>
      </c>
      <c r="H93" s="67">
        <v>3.349E-3</v>
      </c>
      <c r="I93" s="67">
        <v>3.676E-3</v>
      </c>
      <c r="J93" s="67">
        <v>3.1440000000000001E-3</v>
      </c>
      <c r="K93" s="67">
        <v>2.418E-3</v>
      </c>
      <c r="L93" s="67">
        <v>1.2222999999999999E-2</v>
      </c>
      <c r="M93" s="67">
        <v>9.554E-3</v>
      </c>
      <c r="N93" s="67">
        <v>1.2555999999999999E-2</v>
      </c>
      <c r="O93" s="67">
        <v>1.8714999999999999E-2</v>
      </c>
      <c r="P93" s="67">
        <v>2.5204000000000001E-2</v>
      </c>
      <c r="Q93" s="67">
        <v>2.9166999999999998E-2</v>
      </c>
      <c r="R93" s="28"/>
      <c r="S93" s="53">
        <v>0.123173</v>
      </c>
      <c r="T93" s="54">
        <v>8.2096621408272803</v>
      </c>
      <c r="U93" s="54">
        <v>0.31986788663349186</v>
      </c>
    </row>
    <row r="94" spans="1:21" s="55" customFormat="1" x14ac:dyDescent="0.3">
      <c r="A94" s="108"/>
      <c r="B94" s="16"/>
      <c r="C94" s="51" t="s">
        <v>390</v>
      </c>
      <c r="D94" s="52">
        <v>2</v>
      </c>
      <c r="E94" s="27">
        <v>2.8985507246376812E-2</v>
      </c>
      <c r="F94" s="28"/>
      <c r="G94" s="67">
        <v>3.803E-3</v>
      </c>
      <c r="H94" s="67">
        <v>1.7079E-2</v>
      </c>
      <c r="I94" s="67">
        <v>1.9918999999999999E-2</v>
      </c>
      <c r="J94" s="67">
        <v>1.0137999999999999E-2</v>
      </c>
      <c r="K94" s="67">
        <v>1.0683E-2</v>
      </c>
      <c r="L94" s="67">
        <v>3.7412000000000001E-2</v>
      </c>
      <c r="M94" s="67">
        <v>3.1522000000000001E-2</v>
      </c>
      <c r="N94" s="67">
        <v>3.0263000000000002E-2</v>
      </c>
      <c r="O94" s="67">
        <v>3.0491999999999998E-2</v>
      </c>
      <c r="P94" s="67">
        <v>2.6565999999999999E-2</v>
      </c>
      <c r="Q94" s="67">
        <v>3.1802999999999998E-2</v>
      </c>
      <c r="R94" s="28"/>
      <c r="S94" s="53">
        <v>0.24968000000000001</v>
      </c>
      <c r="T94" s="54">
        <v>7.3626084669997365</v>
      </c>
      <c r="U94" s="54">
        <v>0.30404542693153469</v>
      </c>
    </row>
    <row r="95" spans="1:21" s="55" customFormat="1" x14ac:dyDescent="0.3">
      <c r="A95" s="108"/>
      <c r="B95" s="50"/>
      <c r="C95" s="51" t="s">
        <v>371</v>
      </c>
      <c r="D95" s="52">
        <v>3</v>
      </c>
      <c r="E95" s="27">
        <v>4.3478260869565216E-2</v>
      </c>
      <c r="F95" s="28"/>
      <c r="G95" s="67">
        <v>1.47E-3</v>
      </c>
      <c r="H95" s="67">
        <v>1.7394E-2</v>
      </c>
      <c r="I95" s="67">
        <v>5.7071999999999998E-2</v>
      </c>
      <c r="J95" s="67">
        <v>0.211618</v>
      </c>
      <c r="K95" s="67">
        <v>0.57503199999999999</v>
      </c>
      <c r="L95" s="67">
        <v>1.356452</v>
      </c>
      <c r="M95" s="67">
        <v>1.079766</v>
      </c>
      <c r="N95" s="67">
        <v>1.042189</v>
      </c>
      <c r="O95" s="67">
        <v>1.079485</v>
      </c>
      <c r="P95" s="67">
        <v>1.0951420000000001</v>
      </c>
      <c r="Q95" s="67">
        <v>1.016081</v>
      </c>
      <c r="R95" s="28"/>
      <c r="S95" s="53">
        <v>7.5317009999999991</v>
      </c>
      <c r="T95" s="54">
        <v>690.21156462585031</v>
      </c>
      <c r="U95" s="54">
        <v>1.2643907621546204</v>
      </c>
    </row>
    <row r="96" spans="1:21" s="55" customFormat="1" x14ac:dyDescent="0.3">
      <c r="A96" s="108"/>
      <c r="B96" s="50"/>
      <c r="C96" s="51" t="s">
        <v>391</v>
      </c>
      <c r="D96" s="52">
        <v>3</v>
      </c>
      <c r="E96" s="27">
        <v>4.3478260869565216E-2</v>
      </c>
      <c r="F96" s="28"/>
      <c r="G96" s="67">
        <v>2.2318999999999999E-2</v>
      </c>
      <c r="H96" s="67">
        <v>3.4847999999999997E-2</v>
      </c>
      <c r="I96" s="67">
        <v>4.0226999999999999E-2</v>
      </c>
      <c r="J96" s="67">
        <v>5.6625000000000002E-2</v>
      </c>
      <c r="K96" s="67">
        <v>6.6018999999999994E-2</v>
      </c>
      <c r="L96" s="67">
        <v>0.183948</v>
      </c>
      <c r="M96" s="67">
        <v>0.121556</v>
      </c>
      <c r="N96" s="67">
        <v>0.19006600000000001</v>
      </c>
      <c r="O96" s="67">
        <v>0.24857000000000001</v>
      </c>
      <c r="P96" s="67">
        <v>0.27376699999999998</v>
      </c>
      <c r="Q96" s="67">
        <v>0.31032799999999999</v>
      </c>
      <c r="R96" s="28"/>
      <c r="S96" s="53">
        <v>1.5482729999999998</v>
      </c>
      <c r="T96" s="54">
        <v>12.904207177740938</v>
      </c>
      <c r="U96" s="54">
        <v>0.3896111136204774</v>
      </c>
    </row>
    <row r="97" spans="1:22" s="55" customFormat="1" x14ac:dyDescent="0.3">
      <c r="A97" s="108"/>
      <c r="B97" s="50"/>
      <c r="C97" s="51" t="s">
        <v>392</v>
      </c>
      <c r="D97" s="52">
        <v>5</v>
      </c>
      <c r="E97" s="27">
        <v>7.2463768115942032E-2</v>
      </c>
      <c r="F97" s="28"/>
      <c r="G97" s="67">
        <v>0</v>
      </c>
      <c r="H97" s="67">
        <v>0</v>
      </c>
      <c r="I97" s="67">
        <v>2.363000000000004E-3</v>
      </c>
      <c r="J97" s="67">
        <v>2.0600000000000063E-3</v>
      </c>
      <c r="K97" s="67">
        <v>0</v>
      </c>
      <c r="L97" s="67">
        <v>0</v>
      </c>
      <c r="M97" s="67">
        <v>0</v>
      </c>
      <c r="N97" s="67">
        <v>3.0110000000000081E-2</v>
      </c>
      <c r="O97" s="67">
        <v>3.6100999999999939E-2</v>
      </c>
      <c r="P97" s="67">
        <v>2.2132999999999736E-2</v>
      </c>
      <c r="Q97" s="67">
        <v>5.4914000000000129E-2</v>
      </c>
      <c r="R97" s="28"/>
      <c r="S97" s="53">
        <v>0.1476809999999999</v>
      </c>
      <c r="T97" s="54" t="s">
        <v>191</v>
      </c>
      <c r="U97" s="54" t="s">
        <v>191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2.8985507246376812E-2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69</v>
      </c>
      <c r="E99" s="41">
        <v>1</v>
      </c>
      <c r="F99" s="42"/>
      <c r="G99" s="43">
        <v>2.5127960000000003</v>
      </c>
      <c r="H99" s="43">
        <v>2.4118690000000003</v>
      </c>
      <c r="I99" s="43">
        <v>3.2799549999999997</v>
      </c>
      <c r="J99" s="43">
        <v>3.4553799999999999</v>
      </c>
      <c r="K99" s="43">
        <v>4.0610739999999996</v>
      </c>
      <c r="L99" s="43">
        <v>5.051717</v>
      </c>
      <c r="M99" s="43">
        <v>4.4327480000000001</v>
      </c>
      <c r="N99" s="43">
        <v>4.4889410000000005</v>
      </c>
      <c r="O99" s="43">
        <v>4.0534949999999998</v>
      </c>
      <c r="P99" s="43">
        <v>4.1861639999999998</v>
      </c>
      <c r="Q99" s="43">
        <v>4.4012250000000002</v>
      </c>
      <c r="R99" s="42"/>
      <c r="S99" s="44">
        <v>42.335363999999998</v>
      </c>
      <c r="T99" s="45">
        <v>0.75152499446831333</v>
      </c>
      <c r="U99" s="45">
        <v>7.2573449904391518E-2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6</v>
      </c>
      <c r="E103" s="90">
        <v>8.6956521739130432E-2</v>
      </c>
      <c r="F103" s="95"/>
      <c r="G103" s="97">
        <v>1.6278999999999998E-2</v>
      </c>
      <c r="H103" s="97">
        <v>1.5403E-2</v>
      </c>
      <c r="I103" s="97">
        <v>4.15E-3</v>
      </c>
      <c r="J103" s="97">
        <v>5.5827000000000002E-2</v>
      </c>
      <c r="K103" s="97">
        <v>5.3161E-2</v>
      </c>
      <c r="L103" s="97">
        <v>5.4441999999999997E-2</v>
      </c>
      <c r="M103" s="97">
        <v>5.5456999999999999E-2</v>
      </c>
      <c r="N103" s="97">
        <v>5.5649999999999998E-2</v>
      </c>
      <c r="O103" s="97">
        <v>5.5786000000000002E-2</v>
      </c>
      <c r="P103" s="97">
        <v>7.8399999999999997E-4</v>
      </c>
      <c r="Q103" s="138">
        <v>0.292958</v>
      </c>
      <c r="R103" s="95"/>
      <c r="S103" s="93">
        <v>0.65989699999999996</v>
      </c>
      <c r="T103" s="94">
        <v>16.996068554579523</v>
      </c>
      <c r="U103" s="94">
        <v>0.43514970103715478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3</v>
      </c>
      <c r="E105" s="90">
        <v>4.3478260869565216E-2</v>
      </c>
      <c r="F105" s="95"/>
      <c r="G105" s="92">
        <v>0</v>
      </c>
      <c r="H105" s="92">
        <v>0</v>
      </c>
      <c r="I105" s="92">
        <v>0.28134900000000002</v>
      </c>
      <c r="J105" s="92">
        <v>0.24543400000000001</v>
      </c>
      <c r="K105" s="92">
        <v>0.25090299999999999</v>
      </c>
      <c r="L105" s="92">
        <v>0.267702</v>
      </c>
      <c r="M105" s="92">
        <v>0.26769900000000002</v>
      </c>
      <c r="N105" s="92">
        <v>0.255716</v>
      </c>
      <c r="O105" s="92">
        <v>0.22883000000000001</v>
      </c>
      <c r="P105" s="92">
        <v>0.16833400000000001</v>
      </c>
      <c r="Q105" s="92">
        <v>0.167041</v>
      </c>
      <c r="R105" s="95"/>
      <c r="S105" s="93">
        <v>2.1330080000000002</v>
      </c>
      <c r="T105" s="94" t="s">
        <v>191</v>
      </c>
      <c r="U105" s="94" t="s">
        <v>191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1</v>
      </c>
      <c r="E106" s="90">
        <v>1.4492753623188406E-2</v>
      </c>
      <c r="F106" s="77"/>
      <c r="G106" s="82">
        <v>0</v>
      </c>
      <c r="H106" s="82">
        <v>0</v>
      </c>
      <c r="I106" s="82">
        <v>0</v>
      </c>
      <c r="J106" s="82">
        <v>0</v>
      </c>
      <c r="K106" s="82">
        <v>0</v>
      </c>
      <c r="L106" s="82">
        <v>0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77"/>
      <c r="S106" s="79">
        <v>0</v>
      </c>
      <c r="T106" s="80" t="s">
        <v>191</v>
      </c>
      <c r="U106" s="80" t="s">
        <v>191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2</v>
      </c>
      <c r="E107" s="90">
        <v>2.8985507246376812E-2</v>
      </c>
      <c r="F107" s="77"/>
      <c r="G107" s="78">
        <v>0</v>
      </c>
      <c r="H107" s="78">
        <v>0</v>
      </c>
      <c r="I107" s="78">
        <v>0.28134900000000002</v>
      </c>
      <c r="J107" s="78">
        <v>0.24543400000000001</v>
      </c>
      <c r="K107" s="78">
        <v>0.25090299999999999</v>
      </c>
      <c r="L107" s="78">
        <v>0.267702</v>
      </c>
      <c r="M107" s="78">
        <v>0.26769900000000002</v>
      </c>
      <c r="N107" s="78">
        <v>0.255716</v>
      </c>
      <c r="O107" s="78">
        <v>0.22883000000000001</v>
      </c>
      <c r="P107" s="78">
        <v>0.16833400000000001</v>
      </c>
      <c r="Q107" s="78">
        <v>0.167041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2</v>
      </c>
      <c r="E108" s="99">
        <v>2.8985507246376812E-2</v>
      </c>
      <c r="F108" s="100"/>
      <c r="G108" s="78">
        <v>0</v>
      </c>
      <c r="H108" s="78">
        <v>0</v>
      </c>
      <c r="I108" s="78">
        <v>0.28134900000000002</v>
      </c>
      <c r="J108" s="78">
        <v>0.24543400000000001</v>
      </c>
      <c r="K108" s="78">
        <v>0.25090299999999999</v>
      </c>
      <c r="L108" s="78">
        <v>0.267702</v>
      </c>
      <c r="M108" s="78">
        <v>0.26769900000000002</v>
      </c>
      <c r="N108" s="78">
        <v>0.255716</v>
      </c>
      <c r="O108" s="78">
        <v>0.22883000000000001</v>
      </c>
      <c r="P108" s="78">
        <v>0.16833400000000001</v>
      </c>
      <c r="Q108" s="78">
        <v>0.167041</v>
      </c>
      <c r="R108" s="100"/>
      <c r="S108" s="101">
        <v>2.1330080000000002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7</v>
      </c>
      <c r="E114" s="90">
        <v>0.10144927536231885</v>
      </c>
      <c r="F114" s="95"/>
      <c r="G114" s="92">
        <v>1.7240999999999999E-2</v>
      </c>
      <c r="H114" s="92">
        <v>1.8719E-2</v>
      </c>
      <c r="I114" s="92">
        <v>2.5454999999999998E-2</v>
      </c>
      <c r="J114" s="92">
        <v>0.30326499999999995</v>
      </c>
      <c r="K114" s="92">
        <v>0.64368500000000006</v>
      </c>
      <c r="L114" s="92">
        <v>0.71299699999999999</v>
      </c>
      <c r="M114" s="92">
        <v>0.15861899999999998</v>
      </c>
      <c r="N114" s="92">
        <v>0.13145699999999999</v>
      </c>
      <c r="O114" s="92">
        <v>0.118003</v>
      </c>
      <c r="P114" s="92">
        <v>0.11097399999999999</v>
      </c>
      <c r="Q114" s="92">
        <v>9.0461E-2</v>
      </c>
      <c r="R114" s="95"/>
      <c r="S114" s="93">
        <v>2.3308759999999999</v>
      </c>
      <c r="T114" s="94">
        <v>4.2468534307754773</v>
      </c>
      <c r="U114" s="94">
        <v>0.23023298334475273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4</v>
      </c>
      <c r="E115" s="76">
        <v>5.7971014492753624E-2</v>
      </c>
      <c r="F115" s="77"/>
      <c r="G115" s="82">
        <v>1.7240999999999999E-2</v>
      </c>
      <c r="H115" s="82">
        <v>1.8719E-2</v>
      </c>
      <c r="I115" s="82">
        <v>2.5454999999999998E-2</v>
      </c>
      <c r="J115" s="82">
        <v>2.9423000000000001E-2</v>
      </c>
      <c r="K115" s="82">
        <v>3.5270999999999997E-2</v>
      </c>
      <c r="L115" s="82">
        <v>2.9822000000000001E-2</v>
      </c>
      <c r="M115" s="82">
        <v>2.8551E-2</v>
      </c>
      <c r="N115" s="82">
        <v>4.1605999999999997E-2</v>
      </c>
      <c r="O115" s="82">
        <v>3.9649999999999998E-2</v>
      </c>
      <c r="P115" s="82">
        <v>4.9515999999999998E-2</v>
      </c>
      <c r="Q115" s="140">
        <v>4.2405999999999999E-2</v>
      </c>
      <c r="R115" s="77"/>
      <c r="S115" s="79">
        <v>0.35765999999999998</v>
      </c>
      <c r="T115" s="80">
        <v>1.4596021112464475</v>
      </c>
      <c r="U115" s="80">
        <v>0.11907220004525709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3</v>
      </c>
      <c r="E116" s="90">
        <v>4.3478260869565216E-2</v>
      </c>
      <c r="F116" s="77"/>
      <c r="G116" s="78">
        <v>0</v>
      </c>
      <c r="H116" s="78">
        <v>0</v>
      </c>
      <c r="I116" s="78">
        <v>0</v>
      </c>
      <c r="J116" s="78">
        <v>0.27384199999999997</v>
      </c>
      <c r="K116" s="78">
        <v>0.60841400000000001</v>
      </c>
      <c r="L116" s="78">
        <v>0.68317499999999998</v>
      </c>
      <c r="M116" s="78">
        <v>0.13006799999999999</v>
      </c>
      <c r="N116" s="78">
        <v>8.9851E-2</v>
      </c>
      <c r="O116" s="78">
        <v>7.8353000000000006E-2</v>
      </c>
      <c r="P116" s="78">
        <v>6.1457999999999999E-2</v>
      </c>
      <c r="Q116" s="78">
        <v>4.8055E-2</v>
      </c>
      <c r="R116" s="77"/>
      <c r="S116" s="85">
        <v>1.9732159999999996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3</v>
      </c>
      <c r="E117" s="99">
        <v>4.3478260869565216E-2</v>
      </c>
      <c r="F117" s="100"/>
      <c r="G117" s="78">
        <v>0</v>
      </c>
      <c r="H117" s="78">
        <v>0</v>
      </c>
      <c r="I117" s="78">
        <v>0</v>
      </c>
      <c r="J117" s="78">
        <v>0.27384199999999997</v>
      </c>
      <c r="K117" s="78">
        <v>0.60841400000000001</v>
      </c>
      <c r="L117" s="78">
        <v>0.68317499999999998</v>
      </c>
      <c r="M117" s="78">
        <v>0.13006799999999999</v>
      </c>
      <c r="N117" s="78">
        <v>8.9851E-2</v>
      </c>
      <c r="O117" s="78">
        <v>7.8353000000000006E-2</v>
      </c>
      <c r="P117" s="78">
        <v>6.1457999999999999E-2</v>
      </c>
      <c r="Q117" s="139">
        <v>4.8055E-2</v>
      </c>
      <c r="R117" s="100"/>
      <c r="S117" s="101">
        <v>1.9732159999999996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15</v>
      </c>
      <c r="E122" s="90">
        <v>0.21739130434782608</v>
      </c>
      <c r="F122" s="95"/>
      <c r="G122" s="92">
        <v>1.2006130000000002</v>
      </c>
      <c r="H122" s="92">
        <v>1.0775509999999999</v>
      </c>
      <c r="I122" s="92">
        <v>1.6482239999999999</v>
      </c>
      <c r="J122" s="92">
        <v>1.3425069999999999</v>
      </c>
      <c r="K122" s="92">
        <v>1.1504049999999999</v>
      </c>
      <c r="L122" s="92">
        <v>1.1069530000000001</v>
      </c>
      <c r="M122" s="92">
        <v>1.219956</v>
      </c>
      <c r="N122" s="92">
        <v>1.260508</v>
      </c>
      <c r="O122" s="92">
        <v>1.311043</v>
      </c>
      <c r="P122" s="92">
        <v>1.4168789999999998</v>
      </c>
      <c r="Q122" s="92">
        <v>1.3838080000000001</v>
      </c>
      <c r="R122" s="95"/>
      <c r="S122" s="93">
        <v>14.118447</v>
      </c>
      <c r="T122" s="94">
        <v>0.15258455472329557</v>
      </c>
      <c r="U122" s="94">
        <v>1.7909340260489293E-2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12</v>
      </c>
      <c r="E123" s="90">
        <v>0.17391304347826086</v>
      </c>
      <c r="F123" s="77"/>
      <c r="G123" s="78">
        <v>1.2006130000000002</v>
      </c>
      <c r="H123" s="78">
        <v>1.0775509999999999</v>
      </c>
      <c r="I123" s="78">
        <v>1.6482239999999999</v>
      </c>
      <c r="J123" s="78">
        <v>1.3425069999999999</v>
      </c>
      <c r="K123" s="78">
        <v>1.1441949999999999</v>
      </c>
      <c r="L123" s="78">
        <v>0.969171</v>
      </c>
      <c r="M123" s="78">
        <v>1.011857</v>
      </c>
      <c r="N123" s="78">
        <v>0.956125</v>
      </c>
      <c r="O123" s="78">
        <v>1.0350349999999999</v>
      </c>
      <c r="P123" s="78">
        <v>1.1421459999999999</v>
      </c>
      <c r="Q123" s="78">
        <v>1.1805760000000001</v>
      </c>
      <c r="R123" s="77"/>
      <c r="S123" s="85">
        <v>12.708000000000002</v>
      </c>
      <c r="T123" s="86">
        <v>-1.6688974715416305E-2</v>
      </c>
      <c r="U123" s="86">
        <v>-2.1015143108568113E-3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1.4492753623188406E-2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0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11</v>
      </c>
      <c r="E126" s="90">
        <v>0.15942028985507245</v>
      </c>
      <c r="F126" s="77"/>
      <c r="G126" s="78">
        <v>1.2006130000000002</v>
      </c>
      <c r="H126" s="78">
        <v>1.0775509999999999</v>
      </c>
      <c r="I126" s="78">
        <v>1.6482239999999999</v>
      </c>
      <c r="J126" s="78">
        <v>1.3425069999999999</v>
      </c>
      <c r="K126" s="78">
        <v>1.1441949999999999</v>
      </c>
      <c r="L126" s="78">
        <v>0.969171</v>
      </c>
      <c r="M126" s="78">
        <v>1.011857</v>
      </c>
      <c r="N126" s="78">
        <v>0.956125</v>
      </c>
      <c r="O126" s="78">
        <v>1.0350349999999999</v>
      </c>
      <c r="P126" s="78">
        <v>1.1421459999999999</v>
      </c>
      <c r="Q126" s="78">
        <v>1.1805760000000001</v>
      </c>
      <c r="R126" s="77"/>
      <c r="S126" s="85">
        <v>12.708000000000002</v>
      </c>
      <c r="T126" s="86">
        <v>-1.6688974715416305E-2</v>
      </c>
      <c r="U126" s="86">
        <v>-2.1015143108568113E-3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6</v>
      </c>
      <c r="E127" s="76">
        <v>8.6956521739130432E-2</v>
      </c>
      <c r="F127" s="77"/>
      <c r="G127" s="78">
        <v>0.14571500000000001</v>
      </c>
      <c r="H127" s="78">
        <v>0.15065799999999999</v>
      </c>
      <c r="I127" s="78">
        <v>0.437255</v>
      </c>
      <c r="J127" s="78">
        <v>0.17056199999999999</v>
      </c>
      <c r="K127" s="78">
        <v>0.13772499999999999</v>
      </c>
      <c r="L127" s="78">
        <v>3.9357999999999997E-2</v>
      </c>
      <c r="M127" s="78">
        <v>0.11176700000000001</v>
      </c>
      <c r="N127" s="78">
        <v>0.119065</v>
      </c>
      <c r="O127" s="78">
        <v>0.139566</v>
      </c>
      <c r="P127" s="78">
        <v>0.15514600000000001</v>
      </c>
      <c r="Q127" s="136">
        <v>0.166157</v>
      </c>
      <c r="R127" s="77"/>
      <c r="S127" s="85">
        <v>1.772974</v>
      </c>
      <c r="T127" s="86">
        <v>0.14028754761006068</v>
      </c>
      <c r="U127" s="86">
        <v>1.6545442715098391E-2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4</v>
      </c>
      <c r="E131" s="76">
        <v>5.7971014492753624E-2</v>
      </c>
      <c r="F131" s="77"/>
      <c r="G131" s="78">
        <v>0.11620900000000001</v>
      </c>
      <c r="H131" s="78">
        <v>0.117205</v>
      </c>
      <c r="I131" s="78">
        <v>0.31356099999999998</v>
      </c>
      <c r="J131" s="78">
        <v>0.37404399999999999</v>
      </c>
      <c r="K131" s="78">
        <v>0.31283499999999997</v>
      </c>
      <c r="L131" s="78">
        <v>0.297626</v>
      </c>
      <c r="M131" s="78">
        <v>0.217809</v>
      </c>
      <c r="N131" s="78">
        <v>9.6785999999999997E-2</v>
      </c>
      <c r="O131" s="78">
        <v>8.7487999999999996E-2</v>
      </c>
      <c r="P131" s="78">
        <v>0.114297</v>
      </c>
      <c r="Q131" s="136">
        <v>0.11341900000000001</v>
      </c>
      <c r="R131" s="77"/>
      <c r="S131" s="85">
        <v>2.161279</v>
      </c>
      <c r="T131" s="86">
        <v>-2.4008467502517061E-2</v>
      </c>
      <c r="U131" s="86">
        <v>-3.033061986244423E-3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1.4492753623188406E-2</v>
      </c>
      <c r="F133" s="77"/>
      <c r="G133" s="78">
        <v>0.938689</v>
      </c>
      <c r="H133" s="78">
        <v>0.80968799999999996</v>
      </c>
      <c r="I133" s="78">
        <v>0.89740799999999998</v>
      </c>
      <c r="J133" s="78">
        <v>0.79790099999999997</v>
      </c>
      <c r="K133" s="78">
        <v>0.693635</v>
      </c>
      <c r="L133" s="78">
        <v>0.63218700000000005</v>
      </c>
      <c r="M133" s="78">
        <v>0.68228100000000003</v>
      </c>
      <c r="N133" s="78">
        <v>0.74027399999999999</v>
      </c>
      <c r="O133" s="78">
        <v>0.80798099999999995</v>
      </c>
      <c r="P133" s="78">
        <v>0.87270300000000001</v>
      </c>
      <c r="Q133" s="78">
        <v>0.90100000000000002</v>
      </c>
      <c r="R133" s="77"/>
      <c r="S133" s="85">
        <v>8.7737470000000002</v>
      </c>
      <c r="T133" s="86">
        <v>-4.015067823315277E-2</v>
      </c>
      <c r="U133" s="86">
        <v>-5.1092734492167446E-3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3</v>
      </c>
      <c r="E142" s="90">
        <v>4.3478260869565216E-2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6.2100000000000002E-3</v>
      </c>
      <c r="L142" s="78">
        <v>0.13778199999999999</v>
      </c>
      <c r="M142" s="78">
        <v>0.20809900000000001</v>
      </c>
      <c r="N142" s="78">
        <v>0.30438299999999996</v>
      </c>
      <c r="O142" s="78">
        <v>0.27600800000000003</v>
      </c>
      <c r="P142" s="78">
        <v>0.274733</v>
      </c>
      <c r="Q142" s="78">
        <v>0.203232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2</v>
      </c>
      <c r="E144" s="76">
        <v>2.8985507246376812E-2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6.2100000000000002E-3</v>
      </c>
      <c r="L144" s="78">
        <v>0.13778199999999999</v>
      </c>
      <c r="M144" s="78">
        <v>0.20809900000000001</v>
      </c>
      <c r="N144" s="78">
        <v>0.30387799999999998</v>
      </c>
      <c r="O144" s="78">
        <v>0.27546100000000001</v>
      </c>
      <c r="P144" s="78">
        <v>0.27432200000000001</v>
      </c>
      <c r="Q144" s="78">
        <v>0.202824</v>
      </c>
      <c r="R144" s="77"/>
      <c r="S144" s="85">
        <v>1.4085760000000001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1</v>
      </c>
      <c r="E145" s="76">
        <v>1.4492753623188406E-2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5.0500000000000002E-4</v>
      </c>
      <c r="O145" s="78">
        <v>5.4699999999999996E-4</v>
      </c>
      <c r="P145" s="78">
        <v>4.1100000000000002E-4</v>
      </c>
      <c r="Q145" s="78">
        <v>4.08E-4</v>
      </c>
      <c r="R145" s="77"/>
      <c r="S145" s="85">
        <v>1.8709999999999998E-3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6</v>
      </c>
      <c r="E147" s="90">
        <v>8.6956521739130432E-2</v>
      </c>
      <c r="F147" s="95"/>
      <c r="G147" s="92">
        <v>0.39765099999999998</v>
      </c>
      <c r="H147" s="92">
        <v>0.35439199999999998</v>
      </c>
      <c r="I147" s="92">
        <v>0.33148499999999997</v>
      </c>
      <c r="J147" s="92">
        <v>0.424875</v>
      </c>
      <c r="K147" s="92">
        <v>0.42899100000000001</v>
      </c>
      <c r="L147" s="92">
        <v>0.43845000000000001</v>
      </c>
      <c r="M147" s="92">
        <v>0.57329300000000005</v>
      </c>
      <c r="N147" s="92">
        <v>0.55176099999999995</v>
      </c>
      <c r="O147" s="92">
        <v>1.0257E-2</v>
      </c>
      <c r="P147" s="92">
        <v>0.12598100000000001</v>
      </c>
      <c r="Q147" s="92">
        <v>0.212947</v>
      </c>
      <c r="R147" s="95"/>
      <c r="S147" s="93">
        <v>3.8500829999999997</v>
      </c>
      <c r="T147" s="94">
        <v>-0.46448770404198658</v>
      </c>
      <c r="U147" s="94">
        <v>-7.5097015382533994E-2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1.4492753623188406E-2</v>
      </c>
      <c r="F148" s="77"/>
      <c r="G148" s="78">
        <v>0</v>
      </c>
      <c r="H148" s="78">
        <v>0</v>
      </c>
      <c r="I148" s="78">
        <v>6.9999999999999999E-6</v>
      </c>
      <c r="J148" s="78">
        <v>6.78E-4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6.8499999999999995E-4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5</v>
      </c>
      <c r="E149" s="90">
        <v>7.2463768115942032E-2</v>
      </c>
      <c r="F149" s="77"/>
      <c r="G149" s="78">
        <v>0.39765099999999998</v>
      </c>
      <c r="H149" s="78">
        <v>0.35439199999999998</v>
      </c>
      <c r="I149" s="78">
        <v>0.33147799999999999</v>
      </c>
      <c r="J149" s="78">
        <v>0.42419699999999999</v>
      </c>
      <c r="K149" s="78">
        <v>0.42899100000000001</v>
      </c>
      <c r="L149" s="78">
        <v>0.43845000000000001</v>
      </c>
      <c r="M149" s="78">
        <v>0.57329300000000005</v>
      </c>
      <c r="N149" s="78">
        <v>0.55176099999999995</v>
      </c>
      <c r="O149" s="78">
        <v>1.0257E-2</v>
      </c>
      <c r="P149" s="78">
        <v>0.12598100000000001</v>
      </c>
      <c r="Q149" s="136">
        <v>0.212947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5</v>
      </c>
      <c r="E151" s="99">
        <v>7.2463768115942032E-2</v>
      </c>
      <c r="F151" s="100"/>
      <c r="G151" s="78">
        <v>0.39765099999999998</v>
      </c>
      <c r="H151" s="78">
        <v>0.35439199999999998</v>
      </c>
      <c r="I151" s="78">
        <v>0.33147799999999999</v>
      </c>
      <c r="J151" s="78">
        <v>0.42419699999999999</v>
      </c>
      <c r="K151" s="78">
        <v>0.42899100000000001</v>
      </c>
      <c r="L151" s="78">
        <v>0.43845000000000001</v>
      </c>
      <c r="M151" s="78">
        <v>0.57329300000000005</v>
      </c>
      <c r="N151" s="78">
        <v>0.55176099999999995</v>
      </c>
      <c r="O151" s="78">
        <v>1.0257E-2</v>
      </c>
      <c r="P151" s="78">
        <v>0.12598100000000001</v>
      </c>
      <c r="Q151" s="136">
        <v>0.212947</v>
      </c>
      <c r="R151" s="100"/>
      <c r="S151" s="101">
        <v>3.8493979999999999</v>
      </c>
      <c r="T151" s="102">
        <v>-0.46448770404198658</v>
      </c>
      <c r="U151" s="102">
        <v>-7.5097015382533994E-2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4</v>
      </c>
      <c r="E156" s="90">
        <v>5.7971014492753624E-2</v>
      </c>
      <c r="F156" s="95"/>
      <c r="G156" s="92">
        <v>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2">
        <v>0</v>
      </c>
      <c r="N156" s="92">
        <v>0</v>
      </c>
      <c r="O156" s="92">
        <v>0</v>
      </c>
      <c r="P156" s="92">
        <v>0</v>
      </c>
      <c r="Q156" s="92">
        <v>0</v>
      </c>
      <c r="R156" s="95"/>
      <c r="S156" s="93">
        <v>0</v>
      </c>
      <c r="T156" s="94" t="s">
        <v>191</v>
      </c>
      <c r="U156" s="94" t="s">
        <v>191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1.4492753623188406E-2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0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1.4492753623188406E-2</v>
      </c>
      <c r="F158" s="77"/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136">
        <v>0</v>
      </c>
      <c r="R158" s="77"/>
      <c r="S158" s="85">
        <v>0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1.4492753623188406E-2</v>
      </c>
      <c r="F159" s="77"/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136">
        <v>0</v>
      </c>
      <c r="R159" s="77"/>
      <c r="S159" s="85">
        <v>0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1</v>
      </c>
      <c r="E160" s="76">
        <v>1.4492753623188406E-2</v>
      </c>
      <c r="F160" s="77"/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0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14</v>
      </c>
      <c r="E164" s="90">
        <v>0.20289855072463769</v>
      </c>
      <c r="F164" s="95"/>
      <c r="G164" s="92">
        <v>3.0758999999999998E-2</v>
      </c>
      <c r="H164" s="92">
        <v>7.2669999999999998E-2</v>
      </c>
      <c r="I164" s="92">
        <v>0.12325699999999999</v>
      </c>
      <c r="J164" s="92">
        <v>0.28358499999999998</v>
      </c>
      <c r="K164" s="92">
        <v>0.65415200000000007</v>
      </c>
      <c r="L164" s="92">
        <v>1.5900350000000001</v>
      </c>
      <c r="M164" s="92">
        <v>1.2423980000000001</v>
      </c>
      <c r="N164" s="92">
        <v>1.3051840000000001</v>
      </c>
      <c r="O164" s="92">
        <v>1.4133629999999999</v>
      </c>
      <c r="P164" s="92">
        <v>1.442812</v>
      </c>
      <c r="Q164" s="92">
        <v>1.442293</v>
      </c>
      <c r="R164" s="95"/>
      <c r="S164" s="93">
        <v>9.6005079999999996</v>
      </c>
      <c r="T164" s="94">
        <v>45.890113462726362</v>
      </c>
      <c r="U164" s="94">
        <v>0.61765222881802662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14</v>
      </c>
      <c r="E165" s="90">
        <v>0.20289855072463769</v>
      </c>
      <c r="F165" s="77"/>
      <c r="G165" s="78">
        <v>3.0758999999999998E-2</v>
      </c>
      <c r="H165" s="78">
        <v>7.2669999999999998E-2</v>
      </c>
      <c r="I165" s="78">
        <v>0.12325699999999999</v>
      </c>
      <c r="J165" s="78">
        <v>0.28358499999999998</v>
      </c>
      <c r="K165" s="78">
        <v>0.65415200000000007</v>
      </c>
      <c r="L165" s="78">
        <v>1.5900350000000001</v>
      </c>
      <c r="M165" s="78">
        <v>1.2423980000000001</v>
      </c>
      <c r="N165" s="78">
        <v>1.3051840000000001</v>
      </c>
      <c r="O165" s="78">
        <v>1.4133629999999999</v>
      </c>
      <c r="P165" s="78">
        <v>1.442812</v>
      </c>
      <c r="Q165" s="78">
        <v>1.442293</v>
      </c>
      <c r="R165" s="77"/>
      <c r="S165" s="85">
        <v>9.6005079999999996</v>
      </c>
      <c r="T165" s="86">
        <v>45.890113462726362</v>
      </c>
      <c r="U165" s="86">
        <v>0.61765222881802662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3</v>
      </c>
      <c r="E166" s="76">
        <v>4.3478260869565216E-2</v>
      </c>
      <c r="F166" s="77"/>
      <c r="G166" s="78">
        <v>0</v>
      </c>
      <c r="H166" s="78">
        <v>0</v>
      </c>
      <c r="I166" s="78">
        <v>2.3630000000000001E-3</v>
      </c>
      <c r="J166" s="78">
        <v>2.0600000000000002E-3</v>
      </c>
      <c r="K166" s="78">
        <v>0</v>
      </c>
      <c r="L166" s="78">
        <v>0</v>
      </c>
      <c r="M166" s="78">
        <v>0</v>
      </c>
      <c r="N166" s="78">
        <v>3.0110000000000001E-2</v>
      </c>
      <c r="O166" s="78">
        <v>3.6101000000000001E-2</v>
      </c>
      <c r="P166" s="78">
        <v>2.2133E-2</v>
      </c>
      <c r="Q166" s="136">
        <v>5.4913999999999998E-2</v>
      </c>
      <c r="R166" s="77"/>
      <c r="S166" s="85">
        <v>0.14768100000000001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0</v>
      </c>
      <c r="E167" s="76">
        <v>0</v>
      </c>
      <c r="F167" s="77"/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7"/>
      <c r="S167" s="85">
        <v>0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1</v>
      </c>
      <c r="E168" s="76">
        <v>1.4492753623188406E-2</v>
      </c>
      <c r="F168" s="77"/>
      <c r="G168" s="78">
        <v>3.1670000000000001E-3</v>
      </c>
      <c r="H168" s="78">
        <v>3.349E-3</v>
      </c>
      <c r="I168" s="78">
        <v>3.676E-3</v>
      </c>
      <c r="J168" s="78">
        <v>3.1440000000000001E-3</v>
      </c>
      <c r="K168" s="78">
        <v>2.418E-3</v>
      </c>
      <c r="L168" s="78">
        <v>1.2222999999999999E-2</v>
      </c>
      <c r="M168" s="78">
        <v>9.554E-3</v>
      </c>
      <c r="N168" s="78">
        <v>1.2555999999999999E-2</v>
      </c>
      <c r="O168" s="78">
        <v>1.8714999999999999E-2</v>
      </c>
      <c r="P168" s="78">
        <v>2.5204000000000001E-2</v>
      </c>
      <c r="Q168" s="136">
        <v>2.9166999999999998E-2</v>
      </c>
      <c r="R168" s="77"/>
      <c r="S168" s="85">
        <v>0.123173</v>
      </c>
      <c r="T168" s="86">
        <v>8.2096621408272803</v>
      </c>
      <c r="U168" s="86">
        <v>0.31986788663349186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0</v>
      </c>
      <c r="E169" s="76">
        <v>0</v>
      </c>
      <c r="F169" s="77"/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7"/>
      <c r="S169" s="85">
        <v>0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1.4492753623188406E-2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2</v>
      </c>
      <c r="E173" s="76">
        <v>2.8985507246376812E-2</v>
      </c>
      <c r="F173" s="77"/>
      <c r="G173" s="78">
        <v>3.803E-3</v>
      </c>
      <c r="H173" s="78">
        <v>1.7079E-2</v>
      </c>
      <c r="I173" s="78">
        <v>1.9918999999999999E-2</v>
      </c>
      <c r="J173" s="78">
        <v>1.0137999999999999E-2</v>
      </c>
      <c r="K173" s="78">
        <v>1.0683E-2</v>
      </c>
      <c r="L173" s="78">
        <v>3.7412000000000001E-2</v>
      </c>
      <c r="M173" s="78">
        <v>3.1522000000000001E-2</v>
      </c>
      <c r="N173" s="78">
        <v>3.0263000000000002E-2</v>
      </c>
      <c r="O173" s="78">
        <v>3.0491999999999998E-2</v>
      </c>
      <c r="P173" s="78">
        <v>2.6565999999999999E-2</v>
      </c>
      <c r="Q173" s="136">
        <v>3.1802999999999998E-2</v>
      </c>
      <c r="R173" s="77"/>
      <c r="S173" s="85">
        <v>0.24968000000000001</v>
      </c>
      <c r="T173" s="86">
        <v>7.3626084669997365</v>
      </c>
      <c r="U173" s="86">
        <v>0.30404542693153469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1.4492753623188406E-2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3</v>
      </c>
      <c r="E177" s="76">
        <v>4.3478260869565216E-2</v>
      </c>
      <c r="F177" s="77"/>
      <c r="G177" s="78">
        <v>1.47E-3</v>
      </c>
      <c r="H177" s="78">
        <v>1.7394E-2</v>
      </c>
      <c r="I177" s="78">
        <v>5.7071999999999998E-2</v>
      </c>
      <c r="J177" s="78">
        <v>0.211618</v>
      </c>
      <c r="K177" s="78">
        <v>0.57503199999999999</v>
      </c>
      <c r="L177" s="78">
        <v>1.356452</v>
      </c>
      <c r="M177" s="78">
        <v>1.079766</v>
      </c>
      <c r="N177" s="78">
        <v>1.042189</v>
      </c>
      <c r="O177" s="78">
        <v>1.079485</v>
      </c>
      <c r="P177" s="78">
        <v>1.0951420000000001</v>
      </c>
      <c r="Q177" s="136">
        <v>1.016081</v>
      </c>
      <c r="R177" s="77"/>
      <c r="S177" s="85">
        <v>7.5317009999999991</v>
      </c>
      <c r="T177" s="86">
        <v>690.21156462585031</v>
      </c>
      <c r="U177" s="86">
        <v>1.2643907621546204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3</v>
      </c>
      <c r="E180" s="76">
        <v>4.3478260869565216E-2</v>
      </c>
      <c r="F180" s="77"/>
      <c r="G180" s="78">
        <v>2.2318999999999999E-2</v>
      </c>
      <c r="H180" s="78">
        <v>3.4847999999999997E-2</v>
      </c>
      <c r="I180" s="78">
        <v>4.0226999999999999E-2</v>
      </c>
      <c r="J180" s="78">
        <v>5.6625000000000002E-2</v>
      </c>
      <c r="K180" s="78">
        <v>6.6018999999999994E-2</v>
      </c>
      <c r="L180" s="78">
        <v>0.183948</v>
      </c>
      <c r="M180" s="78">
        <v>0.121556</v>
      </c>
      <c r="N180" s="78">
        <v>0.19006600000000001</v>
      </c>
      <c r="O180" s="78">
        <v>0.24857000000000001</v>
      </c>
      <c r="P180" s="78">
        <v>0.27376699999999998</v>
      </c>
      <c r="Q180" s="136">
        <v>0.31032799999999999</v>
      </c>
      <c r="R180" s="77"/>
      <c r="S180" s="85">
        <v>1.5482729999999998</v>
      </c>
      <c r="T180" s="86">
        <v>12.904207177740938</v>
      </c>
      <c r="U180" s="86">
        <v>0.3896111136204774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0</v>
      </c>
      <c r="E181" s="90">
        <v>0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7"/>
      <c r="S181" s="85">
        <v>0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1</v>
      </c>
      <c r="E191" s="90">
        <v>1.4492753623188406E-2</v>
      </c>
      <c r="F191" s="95"/>
      <c r="G191" s="92">
        <v>0</v>
      </c>
      <c r="H191" s="92">
        <v>4.5807E-2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5"/>
      <c r="S191" s="93">
        <v>4.5807E-2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1</v>
      </c>
      <c r="E192" s="76">
        <v>1.4492753623188406E-2</v>
      </c>
      <c r="F192" s="77"/>
      <c r="G192" s="78">
        <v>0</v>
      </c>
      <c r="H192" s="78">
        <v>4.5807E-2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7"/>
      <c r="S192" s="85">
        <v>4.5807E-2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10</v>
      </c>
      <c r="E195" s="90">
        <v>0.14492753623188406</v>
      </c>
      <c r="F195" s="77"/>
      <c r="G195" s="92">
        <v>0.85025300000000004</v>
      </c>
      <c r="H195" s="92">
        <v>0.82732700000000003</v>
      </c>
      <c r="I195" s="92">
        <v>0.866035</v>
      </c>
      <c r="J195" s="92">
        <v>0.79988700000000001</v>
      </c>
      <c r="K195" s="92">
        <v>0.87977700000000003</v>
      </c>
      <c r="L195" s="92">
        <v>0.88113799999999998</v>
      </c>
      <c r="M195" s="92">
        <v>0.91532599999999997</v>
      </c>
      <c r="N195" s="92">
        <v>0.92866499999999996</v>
      </c>
      <c r="O195" s="92">
        <v>0.91621299999999994</v>
      </c>
      <c r="P195" s="92">
        <v>0.9204</v>
      </c>
      <c r="Q195" s="92">
        <v>0.81171700000000002</v>
      </c>
      <c r="R195" s="77"/>
      <c r="S195" s="79">
        <v>9.5967380000000002</v>
      </c>
      <c r="T195" s="80">
        <v>-4.5322980336440999E-2</v>
      </c>
      <c r="U195" s="80">
        <v>-5.7809997164706139E-3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1</v>
      </c>
      <c r="E196" s="76">
        <v>1.4492753623188406E-2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1.0630000000000001E-2</v>
      </c>
      <c r="M196" s="78">
        <v>1.1495999999999999E-2</v>
      </c>
      <c r="N196" s="78">
        <v>9.3539999999999995E-3</v>
      </c>
      <c r="O196" s="78">
        <v>9.1149999999999998E-3</v>
      </c>
      <c r="P196" s="78">
        <v>0</v>
      </c>
      <c r="Q196" s="136">
        <v>0</v>
      </c>
      <c r="R196" s="77"/>
      <c r="S196" s="85">
        <v>4.0594999999999999E-2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9</v>
      </c>
      <c r="E197" s="76">
        <v>0.13043478260869565</v>
      </c>
      <c r="F197" s="77"/>
      <c r="G197" s="78">
        <v>0.85025300000000004</v>
      </c>
      <c r="H197" s="78">
        <v>0.82732700000000003</v>
      </c>
      <c r="I197" s="78">
        <v>0.866035</v>
      </c>
      <c r="J197" s="78">
        <v>0.79988700000000001</v>
      </c>
      <c r="K197" s="78">
        <v>0.87977700000000003</v>
      </c>
      <c r="L197" s="78">
        <v>0.87050799999999995</v>
      </c>
      <c r="M197" s="78">
        <v>0.90383000000000002</v>
      </c>
      <c r="N197" s="78">
        <v>0.91931099999999999</v>
      </c>
      <c r="O197" s="78">
        <v>0.90709799999999996</v>
      </c>
      <c r="P197" s="78">
        <v>0.9204</v>
      </c>
      <c r="Q197" s="136">
        <v>0.81171700000000002</v>
      </c>
      <c r="R197" s="77"/>
      <c r="S197" s="85">
        <v>9.5561430000000005</v>
      </c>
      <c r="T197" s="86">
        <v>-4.5322980336440999E-2</v>
      </c>
      <c r="U197" s="86">
        <v>-5.7809997164706139E-3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1.4492753623188406E-2</v>
      </c>
      <c r="F199" s="77"/>
      <c r="G199" s="82">
        <v>0</v>
      </c>
      <c r="H199" s="82">
        <v>0</v>
      </c>
      <c r="I199" s="82">
        <v>0</v>
      </c>
      <c r="J199" s="82">
        <v>0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137">
        <v>0</v>
      </c>
      <c r="R199" s="77"/>
      <c r="S199" s="79">
        <v>0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2.8985507246376812E-2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1.4492753623188406E-2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1.4492753623188406E-2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69</v>
      </c>
      <c r="E204" s="90">
        <v>1</v>
      </c>
      <c r="F204" s="91"/>
      <c r="G204" s="92">
        <v>2.5127960000000003</v>
      </c>
      <c r="H204" s="92">
        <v>2.4118689999999998</v>
      </c>
      <c r="I204" s="92">
        <v>3.2799550000000002</v>
      </c>
      <c r="J204" s="92">
        <v>3.4553799999999999</v>
      </c>
      <c r="K204" s="92">
        <v>4.0610739999999996</v>
      </c>
      <c r="L204" s="92">
        <v>5.051717</v>
      </c>
      <c r="M204" s="92">
        <v>4.4327480000000001</v>
      </c>
      <c r="N204" s="92">
        <v>4.4889409999999996</v>
      </c>
      <c r="O204" s="92">
        <v>4.0534949999999998</v>
      </c>
      <c r="P204" s="92">
        <v>4.1861639999999998</v>
      </c>
      <c r="Q204" s="92">
        <v>4.4012250000000002</v>
      </c>
      <c r="R204" s="91"/>
      <c r="S204" s="93">
        <v>42.335363999999998</v>
      </c>
      <c r="T204" s="94">
        <v>0.75152499446831333</v>
      </c>
      <c r="U204" s="94">
        <v>7.2573449904391518E-2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37</v>
      </c>
      <c r="E247" s="27">
        <v>0.53623188405797106</v>
      </c>
      <c r="F247" s="28"/>
      <c r="G247" s="38">
        <v>0.44670599999999999</v>
      </c>
      <c r="H247" s="38">
        <v>0.44555800000000001</v>
      </c>
      <c r="I247" s="38">
        <v>0.75805299999999998</v>
      </c>
      <c r="J247" s="38">
        <v>1.231841</v>
      </c>
      <c r="K247" s="38">
        <v>1.93167</v>
      </c>
      <c r="L247" s="38">
        <v>2.9422090000000001</v>
      </c>
      <c r="M247" s="38">
        <v>2.1746180000000002</v>
      </c>
      <c r="N247" s="38">
        <v>2.1579450000000002</v>
      </c>
      <c r="O247" s="38">
        <v>1.6953790000000002</v>
      </c>
      <c r="P247" s="38">
        <v>1.7617260000000001</v>
      </c>
      <c r="Q247" s="38">
        <v>1.8290319999999998</v>
      </c>
      <c r="R247" s="28"/>
      <c r="S247" s="39">
        <v>17.374737</v>
      </c>
      <c r="T247" s="40">
        <v>3.0944872018732674</v>
      </c>
      <c r="U247" s="40">
        <v>0.19268275475849261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21</v>
      </c>
      <c r="E248" s="27">
        <v>0.30434782608695654</v>
      </c>
      <c r="F248" s="28"/>
      <c r="G248" s="67">
        <v>1.8296E-2</v>
      </c>
      <c r="H248" s="67">
        <v>1.8495999999999999E-2</v>
      </c>
      <c r="I248" s="67">
        <v>2.4929E-2</v>
      </c>
      <c r="J248" s="67">
        <v>1.2244E-2</v>
      </c>
      <c r="K248" s="67">
        <v>5.4279999999999997E-3</v>
      </c>
      <c r="L248" s="67">
        <v>7.4009999999999996E-3</v>
      </c>
      <c r="M248" s="67">
        <v>7.1209999999999997E-3</v>
      </c>
      <c r="N248" s="67">
        <v>3.9529999999999999E-3</v>
      </c>
      <c r="O248" s="67">
        <v>5.7670000000000004E-3</v>
      </c>
      <c r="P248" s="67">
        <v>6.4310000000000001E-3</v>
      </c>
      <c r="Q248" s="67">
        <v>5.9740000000000001E-3</v>
      </c>
      <c r="R248" s="28"/>
      <c r="S248" s="53">
        <v>0.11604</v>
      </c>
      <c r="T248" s="54">
        <v>-0.6734805421950153</v>
      </c>
      <c r="U248" s="54">
        <v>-0.13056196873307246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0</v>
      </c>
      <c r="E254" s="27">
        <v>0</v>
      </c>
      <c r="F254" s="28"/>
      <c r="G254" s="67">
        <v>0</v>
      </c>
      <c r="H254" s="67">
        <v>0</v>
      </c>
      <c r="I254" s="67">
        <v>0</v>
      </c>
      <c r="J254" s="67">
        <v>0</v>
      </c>
      <c r="K254" s="67">
        <v>0</v>
      </c>
      <c r="L254" s="67">
        <v>0</v>
      </c>
      <c r="M254" s="67">
        <v>0</v>
      </c>
      <c r="N254" s="67">
        <v>0</v>
      </c>
      <c r="O254" s="67">
        <v>0</v>
      </c>
      <c r="P254" s="67">
        <v>0</v>
      </c>
      <c r="Q254" s="67">
        <v>0</v>
      </c>
      <c r="R254" s="28"/>
      <c r="S254" s="53">
        <v>0</v>
      </c>
      <c r="T254" s="54" t="s">
        <v>191</v>
      </c>
      <c r="U254" s="54" t="s">
        <v>191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14</v>
      </c>
      <c r="E255" s="27">
        <v>0.20289855072463769</v>
      </c>
      <c r="F255" s="28"/>
      <c r="G255" s="67">
        <v>0.42841000000000001</v>
      </c>
      <c r="H255" s="67">
        <v>0.427062</v>
      </c>
      <c r="I255" s="67">
        <v>0.733124</v>
      </c>
      <c r="J255" s="67">
        <v>1.219597</v>
      </c>
      <c r="K255" s="67">
        <v>1.926242</v>
      </c>
      <c r="L255" s="67">
        <v>2.9348079999999999</v>
      </c>
      <c r="M255" s="67">
        <v>2.167497</v>
      </c>
      <c r="N255" s="67">
        <v>2.1539920000000001</v>
      </c>
      <c r="O255" s="67">
        <v>1.6891050000000001</v>
      </c>
      <c r="P255" s="67">
        <v>1.754791</v>
      </c>
      <c r="Q255" s="67">
        <v>1.8225579999999999</v>
      </c>
      <c r="R255" s="28"/>
      <c r="S255" s="53">
        <v>17.257186000000001</v>
      </c>
      <c r="T255" s="54">
        <v>3.2542377628906882</v>
      </c>
      <c r="U255" s="54">
        <v>0.19840253710167066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2</v>
      </c>
      <c r="E263" s="27">
        <v>2.8985507246376812E-2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5.0699999999999996E-4</v>
      </c>
      <c r="P263" s="67">
        <v>5.04E-4</v>
      </c>
      <c r="Q263" s="67">
        <v>5.0000000000000001E-4</v>
      </c>
      <c r="R263" s="28"/>
      <c r="S263" s="53">
        <v>1.511E-3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4</v>
      </c>
      <c r="E268" s="27">
        <v>5.7971014492753624E-2</v>
      </c>
      <c r="F268" s="28"/>
      <c r="G268" s="38">
        <v>0.12812999999999999</v>
      </c>
      <c r="H268" s="38">
        <v>0.126777</v>
      </c>
      <c r="I268" s="38">
        <v>0.31870399999999999</v>
      </c>
      <c r="J268" s="38">
        <v>0.37881500000000001</v>
      </c>
      <c r="K268" s="38">
        <v>0.31964500000000001</v>
      </c>
      <c r="L268" s="38">
        <v>0.31529000000000001</v>
      </c>
      <c r="M268" s="38">
        <v>0.23616899999999999</v>
      </c>
      <c r="N268" s="38">
        <v>0.111858</v>
      </c>
      <c r="O268" s="38">
        <v>0.10233</v>
      </c>
      <c r="P268" s="38">
        <v>0.11984599999999999</v>
      </c>
      <c r="Q268" s="38">
        <v>0.118505</v>
      </c>
      <c r="R268" s="28"/>
      <c r="S268" s="39">
        <v>2.2760689999999997</v>
      </c>
      <c r="T268" s="40">
        <v>-7.5119019745570892E-2</v>
      </c>
      <c r="U268" s="40">
        <v>-9.7137908347194601E-3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4</v>
      </c>
      <c r="E269" s="27">
        <v>5.7971014492753624E-2</v>
      </c>
      <c r="F269" s="28"/>
      <c r="G269" s="67">
        <v>0.12812999999999999</v>
      </c>
      <c r="H269" s="67">
        <v>0.126777</v>
      </c>
      <c r="I269" s="67">
        <v>0.31870399999999999</v>
      </c>
      <c r="J269" s="67">
        <v>0.37881500000000001</v>
      </c>
      <c r="K269" s="67">
        <v>0.31964500000000001</v>
      </c>
      <c r="L269" s="67">
        <v>0.31529000000000001</v>
      </c>
      <c r="M269" s="67">
        <v>0.23616899999999999</v>
      </c>
      <c r="N269" s="67">
        <v>0.111858</v>
      </c>
      <c r="O269" s="67">
        <v>0.10233</v>
      </c>
      <c r="P269" s="67">
        <v>0.11984599999999999</v>
      </c>
      <c r="Q269" s="67">
        <v>0.118505</v>
      </c>
      <c r="R269" s="28"/>
      <c r="S269" s="53">
        <v>2.2760689999999997</v>
      </c>
      <c r="T269" s="54">
        <v>-7.5119019745570892E-2</v>
      </c>
      <c r="U269" s="54">
        <v>-9.7137908347194601E-3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4</v>
      </c>
      <c r="E275" s="27">
        <v>5.7971014492753624E-2</v>
      </c>
      <c r="F275" s="28"/>
      <c r="G275" s="38">
        <v>7.4483999999999995E-2</v>
      </c>
      <c r="H275" s="38">
        <v>6.6944000000000004E-2</v>
      </c>
      <c r="I275" s="38">
        <v>6.7475999999999994E-2</v>
      </c>
      <c r="J275" s="38">
        <v>6.9193000000000005E-2</v>
      </c>
      <c r="K275" s="38">
        <v>5.6911000000000003E-2</v>
      </c>
      <c r="L275" s="38">
        <v>6.1963000000000004E-2</v>
      </c>
      <c r="M275" s="38">
        <v>7.9413999999999998E-2</v>
      </c>
      <c r="N275" s="38">
        <v>7.8276999999999999E-2</v>
      </c>
      <c r="O275" s="38">
        <v>9.7866999999999996E-2</v>
      </c>
      <c r="P275" s="38">
        <v>0.10897</v>
      </c>
      <c r="Q275" s="38">
        <v>0.110821</v>
      </c>
      <c r="R275" s="28"/>
      <c r="S275" s="39">
        <v>0.87231999999999998</v>
      </c>
      <c r="T275" s="40">
        <v>0.48784973954137811</v>
      </c>
      <c r="U275" s="40">
        <v>5.0920549329473763E-2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2</v>
      </c>
      <c r="E276" s="27">
        <v>2.8985507246376812E-2</v>
      </c>
      <c r="F276" s="28"/>
      <c r="G276" s="67">
        <v>7.4483999999999995E-2</v>
      </c>
      <c r="H276" s="67">
        <v>6.6944000000000004E-2</v>
      </c>
      <c r="I276" s="67">
        <v>6.7475999999999994E-2</v>
      </c>
      <c r="J276" s="67">
        <v>6.9193000000000005E-2</v>
      </c>
      <c r="K276" s="67">
        <v>5.6911000000000003E-2</v>
      </c>
      <c r="L276" s="67">
        <v>5.6917000000000002E-2</v>
      </c>
      <c r="M276" s="67">
        <v>6.4902000000000001E-2</v>
      </c>
      <c r="N276" s="67">
        <v>6.0111999999999999E-2</v>
      </c>
      <c r="O276" s="67">
        <v>5.0201999999999997E-2</v>
      </c>
      <c r="P276" s="67">
        <v>4.8461999999999998E-2</v>
      </c>
      <c r="Q276" s="67">
        <v>4.6890000000000001E-2</v>
      </c>
      <c r="R276" s="28"/>
      <c r="S276" s="53">
        <v>0.662493</v>
      </c>
      <c r="T276" s="54">
        <v>-0.37046882551957461</v>
      </c>
      <c r="U276" s="54">
        <v>-5.6206123661177054E-2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2</v>
      </c>
      <c r="E277" s="27">
        <v>2.8985507246376812E-2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5.0460000000000001E-3</v>
      </c>
      <c r="M277" s="67">
        <v>1.4512000000000001E-2</v>
      </c>
      <c r="N277" s="67">
        <v>1.8165000000000001E-2</v>
      </c>
      <c r="O277" s="67">
        <v>4.7664999999999999E-2</v>
      </c>
      <c r="P277" s="67">
        <v>6.0507999999999999E-2</v>
      </c>
      <c r="Q277" s="67">
        <v>6.3931000000000002E-2</v>
      </c>
      <c r="R277" s="28"/>
      <c r="S277" s="53">
        <v>0.20982699999999999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3</v>
      </c>
      <c r="E281" s="27">
        <v>4.3478260869565216E-2</v>
      </c>
      <c r="F281" s="28"/>
      <c r="G281" s="38">
        <v>1.051893</v>
      </c>
      <c r="H281" s="38">
        <v>0.92591599999999996</v>
      </c>
      <c r="I281" s="38">
        <v>1.0332319999999999</v>
      </c>
      <c r="J281" s="38">
        <v>0.92206199999999994</v>
      </c>
      <c r="K281" s="38">
        <v>0.79893599999999998</v>
      </c>
      <c r="L281" s="38">
        <v>0.64304600000000012</v>
      </c>
      <c r="M281" s="38">
        <v>0.76757300000000006</v>
      </c>
      <c r="N281" s="38">
        <v>0.84110200000000002</v>
      </c>
      <c r="O281" s="38">
        <v>0.91916699999999996</v>
      </c>
      <c r="P281" s="38">
        <v>1.0094460000000001</v>
      </c>
      <c r="Q281" s="38">
        <v>1.0466929999999999</v>
      </c>
      <c r="R281" s="28"/>
      <c r="S281" s="39">
        <v>9.9590659999999982</v>
      </c>
      <c r="T281" s="40">
        <v>-4.9434685847326021E-3</v>
      </c>
      <c r="U281" s="40">
        <v>-6.1927416364837562E-4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1.4492753623188406E-2</v>
      </c>
      <c r="F283" s="28"/>
      <c r="G283" s="67">
        <v>0.938689</v>
      </c>
      <c r="H283" s="67">
        <v>0.80968799999999996</v>
      </c>
      <c r="I283" s="67">
        <v>0.89740799999999998</v>
      </c>
      <c r="J283" s="67">
        <v>0.79790099999999997</v>
      </c>
      <c r="K283" s="67">
        <v>0.693635</v>
      </c>
      <c r="L283" s="67">
        <v>0.63218700000000005</v>
      </c>
      <c r="M283" s="67">
        <v>0.68228100000000003</v>
      </c>
      <c r="N283" s="67">
        <v>0.74027399999999999</v>
      </c>
      <c r="O283" s="67">
        <v>0.80798099999999995</v>
      </c>
      <c r="P283" s="67">
        <v>0.87270300000000001</v>
      </c>
      <c r="Q283" s="67">
        <v>0.90100000000000002</v>
      </c>
      <c r="R283" s="28"/>
      <c r="S283" s="53">
        <v>8.7737470000000002</v>
      </c>
      <c r="T283" s="54">
        <v>-4.015067823315277E-2</v>
      </c>
      <c r="U283" s="54">
        <v>-5.1092734492167446E-3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1</v>
      </c>
      <c r="E285" s="27">
        <v>1.4492753623188406E-2</v>
      </c>
      <c r="F285" s="28"/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9.6599999999999995E-4</v>
      </c>
      <c r="M285" s="67">
        <v>1.645E-3</v>
      </c>
      <c r="N285" s="67">
        <v>1.72E-3</v>
      </c>
      <c r="O285" s="67">
        <v>1.6980000000000001E-3</v>
      </c>
      <c r="P285" s="67">
        <v>1.7060000000000001E-3</v>
      </c>
      <c r="Q285" s="67">
        <v>1.6930000000000001E-3</v>
      </c>
      <c r="R285" s="28"/>
      <c r="S285" s="53">
        <v>9.4279999999999989E-3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1.4492753623188406E-2</v>
      </c>
      <c r="F286" s="28"/>
      <c r="G286" s="67">
        <v>0.113204</v>
      </c>
      <c r="H286" s="67">
        <v>0.116228</v>
      </c>
      <c r="I286" s="67">
        <v>0.135824</v>
      </c>
      <c r="J286" s="67">
        <v>0.12416099999999999</v>
      </c>
      <c r="K286" s="67">
        <v>0.10530100000000001</v>
      </c>
      <c r="L286" s="67">
        <v>9.8930000000000008E-3</v>
      </c>
      <c r="M286" s="67">
        <v>8.3646999999999999E-2</v>
      </c>
      <c r="N286" s="67">
        <v>9.9108000000000002E-2</v>
      </c>
      <c r="O286" s="67">
        <v>0.109488</v>
      </c>
      <c r="P286" s="67">
        <v>0.13503699999999999</v>
      </c>
      <c r="Q286" s="67">
        <v>0.14399999999999999</v>
      </c>
      <c r="R286" s="28"/>
      <c r="S286" s="53">
        <v>1.175891</v>
      </c>
      <c r="T286" s="54">
        <v>0.27203985724886048</v>
      </c>
      <c r="U286" s="54">
        <v>3.0534628982796796E-2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2</v>
      </c>
      <c r="E288" s="27">
        <v>2.8985507246376812E-2</v>
      </c>
      <c r="F288" s="28"/>
      <c r="G288" s="38">
        <v>7.5595999999999997E-2</v>
      </c>
      <c r="H288" s="38">
        <v>7.5255000000000002E-2</v>
      </c>
      <c r="I288" s="38">
        <v>7.0957999999999993E-2</v>
      </c>
      <c r="J288" s="38">
        <v>6.6012000000000001E-2</v>
      </c>
      <c r="K288" s="38">
        <v>7.4852000000000002E-2</v>
      </c>
      <c r="L288" s="38">
        <v>6.9625999999999993E-2</v>
      </c>
      <c r="M288" s="38">
        <v>6.8746000000000002E-2</v>
      </c>
      <c r="N288" s="38">
        <v>6.9781999999999997E-2</v>
      </c>
      <c r="O288" s="38">
        <v>6.6094E-2</v>
      </c>
      <c r="P288" s="38">
        <v>5.8228000000000002E-2</v>
      </c>
      <c r="Q288" s="38">
        <v>5.4701E-2</v>
      </c>
      <c r="R288" s="28"/>
      <c r="S288" s="39">
        <v>0.74985000000000002</v>
      </c>
      <c r="T288" s="40">
        <v>-0.27640351341340808</v>
      </c>
      <c r="U288" s="40">
        <v>-3.9633380985781619E-2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0</v>
      </c>
      <c r="E289" s="27">
        <v>0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0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14</v>
      </c>
      <c r="E290" s="27">
        <v>0.20289855072463769</v>
      </c>
      <c r="F290" s="28"/>
      <c r="G290" s="38">
        <v>0.70549300000000004</v>
      </c>
      <c r="H290" s="38">
        <v>0.74008200000000002</v>
      </c>
      <c r="I290" s="38">
        <v>0.74397000000000002</v>
      </c>
      <c r="J290" s="38">
        <v>0.73926800000000004</v>
      </c>
      <c r="K290" s="38">
        <v>0.83329600000000004</v>
      </c>
      <c r="L290" s="38">
        <v>0.95557300000000001</v>
      </c>
      <c r="M290" s="38">
        <v>1.052495</v>
      </c>
      <c r="N290" s="38">
        <v>1.1820970000000002</v>
      </c>
      <c r="O290" s="38">
        <v>1.115543</v>
      </c>
      <c r="P290" s="38">
        <v>1.0817839999999999</v>
      </c>
      <c r="Q290" s="38">
        <v>1.1930529999999999</v>
      </c>
      <c r="R290" s="28"/>
      <c r="S290" s="39">
        <v>10.342654</v>
      </c>
      <c r="T290" s="40">
        <v>0.69109119438463584</v>
      </c>
      <c r="U290" s="40">
        <v>6.7876128985902451E-2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13</v>
      </c>
      <c r="E291" s="27">
        <v>0.18840579710144928</v>
      </c>
      <c r="F291" s="28"/>
      <c r="G291" s="67">
        <v>0.69555900000000004</v>
      </c>
      <c r="H291" s="67">
        <v>0.72950300000000001</v>
      </c>
      <c r="I291" s="67">
        <v>0.73331199999999996</v>
      </c>
      <c r="J291" s="67">
        <v>0.72897100000000004</v>
      </c>
      <c r="K291" s="67">
        <v>0.80761400000000005</v>
      </c>
      <c r="L291" s="67">
        <v>0.91151099999999996</v>
      </c>
      <c r="M291" s="67">
        <v>0.98745300000000003</v>
      </c>
      <c r="N291" s="67">
        <v>1.1101380000000001</v>
      </c>
      <c r="O291" s="67">
        <v>1.0345899999999999</v>
      </c>
      <c r="P291" s="67">
        <v>1.0013129999999999</v>
      </c>
      <c r="Q291" s="67">
        <v>1.1132</v>
      </c>
      <c r="R291" s="28"/>
      <c r="S291" s="53">
        <v>9.8531639999999996</v>
      </c>
      <c r="T291" s="54">
        <v>0.60043935884662547</v>
      </c>
      <c r="U291" s="54">
        <v>6.0546958739985612E-2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1</v>
      </c>
      <c r="E292" s="27">
        <v>1.4492753623188406E-2</v>
      </c>
      <c r="F292" s="28"/>
      <c r="G292" s="67">
        <v>9.9340000000000001E-3</v>
      </c>
      <c r="H292" s="67">
        <v>1.0579E-2</v>
      </c>
      <c r="I292" s="67">
        <v>1.0658000000000001E-2</v>
      </c>
      <c r="J292" s="67">
        <v>1.0297000000000001E-2</v>
      </c>
      <c r="K292" s="67">
        <v>2.5682E-2</v>
      </c>
      <c r="L292" s="67">
        <v>4.4061999999999997E-2</v>
      </c>
      <c r="M292" s="67">
        <v>6.5042000000000003E-2</v>
      </c>
      <c r="N292" s="67">
        <v>7.1958999999999995E-2</v>
      </c>
      <c r="O292" s="67">
        <v>8.0952999999999997E-2</v>
      </c>
      <c r="P292" s="67">
        <v>8.0471000000000001E-2</v>
      </c>
      <c r="Q292" s="67">
        <v>7.9852999999999993E-2</v>
      </c>
      <c r="R292" s="28"/>
      <c r="S292" s="53">
        <v>0.48949000000000004</v>
      </c>
      <c r="T292" s="54">
        <v>7.0383531306623706</v>
      </c>
      <c r="U292" s="54">
        <v>0.29761508350078403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1</v>
      </c>
      <c r="E293" s="27">
        <v>1.4492753623188406E-2</v>
      </c>
      <c r="F293" s="28"/>
      <c r="G293" s="38">
        <v>2.3972E-2</v>
      </c>
      <c r="H293" s="38">
        <v>2.2630999999999998E-2</v>
      </c>
      <c r="I293" s="38">
        <v>1.4880000000000001E-2</v>
      </c>
      <c r="J293" s="38">
        <v>1.9458E-2</v>
      </c>
      <c r="K293" s="38">
        <v>2.2279E-2</v>
      </c>
      <c r="L293" s="38">
        <v>1.7285999999999999E-2</v>
      </c>
      <c r="M293" s="38">
        <v>1.1844E-2</v>
      </c>
      <c r="N293" s="38">
        <v>1.1650000000000001E-2</v>
      </c>
      <c r="O293" s="38">
        <v>2.4306999999999999E-2</v>
      </c>
      <c r="P293" s="38">
        <v>1.3677E-2</v>
      </c>
      <c r="Q293" s="38">
        <v>1.6163E-2</v>
      </c>
      <c r="R293" s="28"/>
      <c r="S293" s="39">
        <v>0.19814699999999999</v>
      </c>
      <c r="T293" s="40">
        <v>-0.32575504755548135</v>
      </c>
      <c r="U293" s="40">
        <v>-4.8076139062521506E-2</v>
      </c>
    </row>
    <row r="294" spans="1:21" s="18" customFormat="1" x14ac:dyDescent="0.3">
      <c r="A294" s="106"/>
      <c r="B294" s="16"/>
      <c r="C294" s="29" t="s">
        <v>126</v>
      </c>
      <c r="D294" s="30">
        <v>4</v>
      </c>
      <c r="E294" s="27">
        <v>5.7971014492753624E-2</v>
      </c>
      <c r="F294" s="28"/>
      <c r="G294" s="38">
        <v>6.522E-3</v>
      </c>
      <c r="H294" s="38">
        <v>8.7060000000000002E-3</v>
      </c>
      <c r="I294" s="38">
        <v>0.27268199999999998</v>
      </c>
      <c r="J294" s="38">
        <v>2.8731E-2</v>
      </c>
      <c r="K294" s="38">
        <v>2.3484999999999999E-2</v>
      </c>
      <c r="L294" s="38">
        <v>4.6724000000000002E-2</v>
      </c>
      <c r="M294" s="38">
        <v>4.1889000000000003E-2</v>
      </c>
      <c r="N294" s="38">
        <v>3.6229999999999998E-2</v>
      </c>
      <c r="O294" s="38">
        <v>3.2807999999999997E-2</v>
      </c>
      <c r="P294" s="38">
        <v>3.2487000000000002E-2</v>
      </c>
      <c r="Q294" s="38">
        <v>3.2257000000000001E-2</v>
      </c>
      <c r="R294" s="28"/>
      <c r="S294" s="39">
        <v>0.56252099999999994</v>
      </c>
      <c r="T294" s="40">
        <v>3.9458754983134012</v>
      </c>
      <c r="U294" s="40">
        <v>0.2211820090411496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4</v>
      </c>
      <c r="E296" s="27">
        <v>5.7971014492753624E-2</v>
      </c>
      <c r="F296" s="28"/>
      <c r="G296" s="59">
        <v>6.522E-3</v>
      </c>
      <c r="H296" s="59">
        <v>8.7060000000000002E-3</v>
      </c>
      <c r="I296" s="59">
        <v>0.27268199999999998</v>
      </c>
      <c r="J296" s="59">
        <v>2.8731E-2</v>
      </c>
      <c r="K296" s="59">
        <v>2.3484999999999999E-2</v>
      </c>
      <c r="L296" s="59">
        <v>4.6724000000000002E-2</v>
      </c>
      <c r="M296" s="59">
        <v>4.1889000000000003E-2</v>
      </c>
      <c r="N296" s="59">
        <v>3.6229999999999998E-2</v>
      </c>
      <c r="O296" s="59">
        <v>3.2807999999999997E-2</v>
      </c>
      <c r="P296" s="59">
        <v>3.2487000000000002E-2</v>
      </c>
      <c r="Q296" s="59">
        <v>3.2257000000000001E-2</v>
      </c>
      <c r="R296" s="28"/>
      <c r="S296" s="53">
        <v>0.56252099999999994</v>
      </c>
      <c r="T296" s="54">
        <v>3.9458754983134012</v>
      </c>
      <c r="U296" s="54">
        <v>0.2211820090411496</v>
      </c>
    </row>
    <row r="297" spans="1:21" s="18" customFormat="1" collapsed="1" x14ac:dyDescent="0.3">
      <c r="A297" s="106"/>
      <c r="B297" s="16"/>
      <c r="C297" s="26" t="s">
        <v>373</v>
      </c>
      <c r="D297" s="142">
        <v>135</v>
      </c>
      <c r="E297" s="41">
        <v>1.956521739130435</v>
      </c>
      <c r="F297" s="42"/>
      <c r="G297" s="43">
        <v>2.5127959999999998</v>
      </c>
      <c r="H297" s="43">
        <v>2.4118689999999998</v>
      </c>
      <c r="I297" s="43">
        <v>3.2799549999999997</v>
      </c>
      <c r="J297" s="43">
        <v>3.4553799999999999</v>
      </c>
      <c r="K297" s="43">
        <v>4.0610740000000005</v>
      </c>
      <c r="L297" s="43">
        <v>5.051717</v>
      </c>
      <c r="M297" s="43">
        <v>4.4327480000000001</v>
      </c>
      <c r="N297" s="43">
        <v>4.4889410000000005</v>
      </c>
      <c r="O297" s="43">
        <v>4.0534949999999998</v>
      </c>
      <c r="P297" s="43">
        <v>4.1861639999999998</v>
      </c>
      <c r="Q297" s="43">
        <v>4.4012249999999993</v>
      </c>
      <c r="R297" s="42"/>
      <c r="S297" s="44">
        <v>42.335363999999991</v>
      </c>
      <c r="T297" s="45">
        <v>0.75152499446831333</v>
      </c>
      <c r="U297" s="45">
        <v>7.2573449904391518E-2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2</v>
      </c>
      <c r="E337" s="41" t="e">
        <v>#VALUE!</v>
      </c>
      <c r="F337" s="42"/>
      <c r="G337" s="43">
        <v>7.5595999999999997E-2</v>
      </c>
      <c r="H337" s="43">
        <v>7.5255000000000002E-2</v>
      </c>
      <c r="I337" s="43">
        <v>7.0957999999999993E-2</v>
      </c>
      <c r="J337" s="43">
        <v>6.6012000000000001E-2</v>
      </c>
      <c r="K337" s="43">
        <v>7.4852000000000002E-2</v>
      </c>
      <c r="L337" s="43">
        <v>6.9625999999999993E-2</v>
      </c>
      <c r="M337" s="43">
        <v>6.8746000000000002E-2</v>
      </c>
      <c r="N337" s="43">
        <v>6.9781999999999997E-2</v>
      </c>
      <c r="O337" s="43">
        <v>6.6094E-2</v>
      </c>
      <c r="P337" s="43">
        <v>5.8228000000000002E-2</v>
      </c>
      <c r="Q337" s="43">
        <v>5.4701E-2</v>
      </c>
      <c r="R337" s="42"/>
      <c r="S337" s="44">
        <v>0.74985000000000002</v>
      </c>
      <c r="T337" s="45">
        <v>-0.27640351341340808</v>
      </c>
      <c r="U337" s="45">
        <v>-3.9633380985781619E-2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3759" priority="235" operator="equal">
      <formula>0</formula>
    </cfRule>
  </conditionalFormatting>
  <conditionalFormatting sqref="R50 C50 C83:F83 F50 E54:F54 C54 R54 E52:F52 C52 R52">
    <cfRule type="cellIs" dxfId="3758" priority="234" operator="equal">
      <formula>0</formula>
    </cfRule>
  </conditionalFormatting>
  <conditionalFormatting sqref="S16:S19 S21">
    <cfRule type="cellIs" dxfId="3757" priority="233" operator="equal">
      <formula>0</formula>
    </cfRule>
  </conditionalFormatting>
  <conditionalFormatting sqref="G54:Q54 G50:Q52">
    <cfRule type="cellIs" dxfId="3756" priority="232" operator="equal">
      <formula>0</formula>
    </cfRule>
  </conditionalFormatting>
  <conditionalFormatting sqref="T96:U96 C96:R96">
    <cfRule type="cellIs" dxfId="3755" priority="231" operator="equal">
      <formula>0</formula>
    </cfRule>
  </conditionalFormatting>
  <conditionalFormatting sqref="S96">
    <cfRule type="cellIs" dxfId="3754" priority="230" operator="equal">
      <formula>0</formula>
    </cfRule>
  </conditionalFormatting>
  <conditionalFormatting sqref="N54:O54 N50:O52">
    <cfRule type="cellIs" dxfId="3753" priority="228" operator="equal">
      <formula>0</formula>
    </cfRule>
  </conditionalFormatting>
  <conditionalFormatting sqref="N325:O337 N55:O55 N16:O19 N21:O21">
    <cfRule type="cellIs" dxfId="3752" priority="229" operator="equal">
      <formula>0</formula>
    </cfRule>
  </conditionalFormatting>
  <conditionalFormatting sqref="N20:O20">
    <cfRule type="cellIs" dxfId="3751" priority="225" operator="equal">
      <formula>0</formula>
    </cfRule>
  </conditionalFormatting>
  <conditionalFormatting sqref="P20:R20 T20:U20 C20:F20 H20:M20">
    <cfRule type="cellIs" dxfId="3750" priority="227" operator="equal">
      <formula>0</formula>
    </cfRule>
  </conditionalFormatting>
  <conditionalFormatting sqref="S20">
    <cfRule type="cellIs" dxfId="3749" priority="226" operator="equal">
      <formula>0</formula>
    </cfRule>
  </conditionalFormatting>
  <conditionalFormatting sqref="C269:U269">
    <cfRule type="cellIs" dxfId="3748" priority="224" operator="equal">
      <formula>0</formula>
    </cfRule>
  </conditionalFormatting>
  <conditionalFormatting sqref="C282:F282 H282:U282">
    <cfRule type="cellIs" dxfId="3747" priority="223" operator="equal">
      <formula>0</formula>
    </cfRule>
  </conditionalFormatting>
  <conditionalFormatting sqref="C276:F276 H276:U276">
    <cfRule type="cellIs" dxfId="3746" priority="222" operator="equal">
      <formula>0</formula>
    </cfRule>
  </conditionalFormatting>
  <conditionalFormatting sqref="C248 H248:U248 E248:F248">
    <cfRule type="cellIs" dxfId="3745" priority="221" operator="equal">
      <formula>0</formula>
    </cfRule>
  </conditionalFormatting>
  <conditionalFormatting sqref="G248:Q248">
    <cfRule type="cellIs" dxfId="3744" priority="220" operator="equal">
      <formula>0</formula>
    </cfRule>
  </conditionalFormatting>
  <conditionalFormatting sqref="G276:Q280">
    <cfRule type="cellIs" dxfId="3743" priority="219" operator="equal">
      <formula>0</formula>
    </cfRule>
  </conditionalFormatting>
  <conditionalFormatting sqref="G282:Q289">
    <cfRule type="cellIs" dxfId="3742" priority="218" operator="equal">
      <formula>0</formula>
    </cfRule>
  </conditionalFormatting>
  <conditionalFormatting sqref="G83:Q83">
    <cfRule type="cellIs" dxfId="3741" priority="215" operator="equal">
      <formula>0</formula>
    </cfRule>
  </conditionalFormatting>
  <conditionalFormatting sqref="D248">
    <cfRule type="cellIs" dxfId="3740" priority="212" operator="equal">
      <formula>0</formula>
    </cfRule>
  </conditionalFormatting>
  <conditionalFormatting sqref="T97:U97 C97:R97">
    <cfRule type="cellIs" dxfId="3739" priority="217" operator="equal">
      <formula>0</formula>
    </cfRule>
  </conditionalFormatting>
  <conditionalFormatting sqref="S97">
    <cfRule type="cellIs" dxfId="3738" priority="216" operator="equal">
      <formula>0</formula>
    </cfRule>
  </conditionalFormatting>
  <conditionalFormatting sqref="D7:D9">
    <cfRule type="cellIs" dxfId="3737" priority="214" operator="equal">
      <formula>0</formula>
    </cfRule>
  </conditionalFormatting>
  <conditionalFormatting sqref="D54 D52">
    <cfRule type="cellIs" dxfId="3736" priority="213" operator="equal">
      <formula>0</formula>
    </cfRule>
  </conditionalFormatting>
  <conditionalFormatting sqref="T103:U103 P103:R103 C103:F103 H103:M103 T147:U147 C147:R147">
    <cfRule type="cellIs" dxfId="3735" priority="211" operator="equal">
      <formula>0</formula>
    </cfRule>
  </conditionalFormatting>
  <conditionalFormatting sqref="S103 S147">
    <cfRule type="cellIs" dxfId="3734" priority="210" operator="equal">
      <formula>0</formula>
    </cfRule>
  </conditionalFormatting>
  <conditionalFormatting sqref="N103:O103 N147:O147">
    <cfRule type="cellIs" dxfId="3733" priority="209" operator="equal">
      <formula>0</formula>
    </cfRule>
  </conditionalFormatting>
  <conditionalFormatting sqref="S151:S154">
    <cfRule type="cellIs" dxfId="3732" priority="201" operator="equal">
      <formula>0</formula>
    </cfRule>
  </conditionalFormatting>
  <conditionalFormatting sqref="G103:Q103">
    <cfRule type="cellIs" dxfId="3731" priority="208" operator="equal">
      <formula>0</formula>
    </cfRule>
  </conditionalFormatting>
  <conditionalFormatting sqref="N148:O149 N104:O104">
    <cfRule type="cellIs" dxfId="3730" priority="205" operator="equal">
      <formula>0</formula>
    </cfRule>
  </conditionalFormatting>
  <conditionalFormatting sqref="C150 T150:U150 R150 E150:F150">
    <cfRule type="cellIs" dxfId="3729" priority="204" operator="equal">
      <formula>0</formula>
    </cfRule>
  </conditionalFormatting>
  <conditionalFormatting sqref="S150">
    <cfRule type="cellIs" dxfId="3728" priority="203" operator="equal">
      <formula>0</formula>
    </cfRule>
  </conditionalFormatting>
  <conditionalFormatting sqref="T151:U154 C151 R151 C152:R152 E151:F151 C153:C154 E153:R154">
    <cfRule type="cellIs" dxfId="3727" priority="202" operator="equal">
      <formula>0</formula>
    </cfRule>
  </conditionalFormatting>
  <conditionalFormatting sqref="N152:O154">
    <cfRule type="cellIs" dxfId="3726" priority="200" operator="equal">
      <formula>0</formula>
    </cfRule>
  </conditionalFormatting>
  <conditionalFormatting sqref="T148:U149 T104:U104 C104:R104 C148:R149">
    <cfRule type="cellIs" dxfId="3725" priority="207" operator="equal">
      <formula>0</formula>
    </cfRule>
  </conditionalFormatting>
  <conditionalFormatting sqref="S148:S149 S104">
    <cfRule type="cellIs" dxfId="3724" priority="206" operator="equal">
      <formula>0</formula>
    </cfRule>
  </conditionalFormatting>
  <conditionalFormatting sqref="S146">
    <cfRule type="cellIs" dxfId="3723" priority="177" operator="equal">
      <formula>0</formula>
    </cfRule>
  </conditionalFormatting>
  <conditionalFormatting sqref="T105:U105 C105:R105">
    <cfRule type="cellIs" dxfId="3722" priority="196" operator="equal">
      <formula>0</formula>
    </cfRule>
  </conditionalFormatting>
  <conditionalFormatting sqref="S105">
    <cfRule type="cellIs" dxfId="3721" priority="195" operator="equal">
      <formula>0</formula>
    </cfRule>
  </conditionalFormatting>
  <conditionalFormatting sqref="N105:O105">
    <cfRule type="cellIs" dxfId="3720" priority="194" operator="equal">
      <formula>0</formula>
    </cfRule>
  </conditionalFormatting>
  <conditionalFormatting sqref="T108:U109 T111:U112 C108:C109 C111:C112 E108:R109 E111:R112">
    <cfRule type="cellIs" dxfId="3719" priority="199" operator="equal">
      <formula>0</formula>
    </cfRule>
  </conditionalFormatting>
  <conditionalFormatting sqref="S108:S109 S111:S112">
    <cfRule type="cellIs" dxfId="3718" priority="198" operator="equal">
      <formula>0</formula>
    </cfRule>
  </conditionalFormatting>
  <conditionalFormatting sqref="N108:O109 N111:O112">
    <cfRule type="cellIs" dxfId="3717" priority="197" operator="equal">
      <formula>0</formula>
    </cfRule>
  </conditionalFormatting>
  <conditionalFormatting sqref="T106:U106 C106:R106">
    <cfRule type="cellIs" dxfId="3716" priority="193" operator="equal">
      <formula>0</formula>
    </cfRule>
  </conditionalFormatting>
  <conditionalFormatting sqref="S106">
    <cfRule type="cellIs" dxfId="3715" priority="192" operator="equal">
      <formula>0</formula>
    </cfRule>
  </conditionalFormatting>
  <conditionalFormatting sqref="N106:O106">
    <cfRule type="cellIs" dxfId="3714" priority="191" operator="equal">
      <formula>0</formula>
    </cfRule>
  </conditionalFormatting>
  <conditionalFormatting sqref="T114:U114 C114:R114">
    <cfRule type="cellIs" dxfId="3713" priority="184" operator="equal">
      <formula>0</formula>
    </cfRule>
  </conditionalFormatting>
  <conditionalFormatting sqref="S114">
    <cfRule type="cellIs" dxfId="3712" priority="183" operator="equal">
      <formula>0</formula>
    </cfRule>
  </conditionalFormatting>
  <conditionalFormatting sqref="N114:O114">
    <cfRule type="cellIs" dxfId="3711" priority="182" operator="equal">
      <formula>0</formula>
    </cfRule>
  </conditionalFormatting>
  <conditionalFormatting sqref="T115:U115 C115:R115">
    <cfRule type="cellIs" dxfId="3710" priority="181" operator="equal">
      <formula>0</formula>
    </cfRule>
  </conditionalFormatting>
  <conditionalFormatting sqref="S115">
    <cfRule type="cellIs" dxfId="3709" priority="180" operator="equal">
      <formula>0</formula>
    </cfRule>
  </conditionalFormatting>
  <conditionalFormatting sqref="N115:O115">
    <cfRule type="cellIs" dxfId="3708" priority="179" operator="equal">
      <formula>0</formula>
    </cfRule>
  </conditionalFormatting>
  <conditionalFormatting sqref="T113:U113 C113:R113">
    <cfRule type="cellIs" dxfId="3707" priority="190" operator="equal">
      <formula>0</formula>
    </cfRule>
  </conditionalFormatting>
  <conditionalFormatting sqref="S113">
    <cfRule type="cellIs" dxfId="3706" priority="189" operator="equal">
      <formula>0</formula>
    </cfRule>
  </conditionalFormatting>
  <conditionalFormatting sqref="N113:O113">
    <cfRule type="cellIs" dxfId="3705" priority="188" operator="equal">
      <formula>0</formula>
    </cfRule>
  </conditionalFormatting>
  <conditionalFormatting sqref="E138:F138 T138:U138 R138">
    <cfRule type="cellIs" dxfId="3704" priority="169" operator="equal">
      <formula>0</formula>
    </cfRule>
  </conditionalFormatting>
  <conditionalFormatting sqref="S138">
    <cfRule type="cellIs" dxfId="3703" priority="168" operator="equal">
      <formula>0</formula>
    </cfRule>
  </conditionalFormatting>
  <conditionalFormatting sqref="C138 C141 C143:C154">
    <cfRule type="cellIs" dxfId="3702" priority="161" operator="equal">
      <formula>0</formula>
    </cfRule>
  </conditionalFormatting>
  <conditionalFormatting sqref="T116:U118 C116:R116 T120:U121 R117:R118 C117:F118 C120:R121">
    <cfRule type="cellIs" dxfId="3701" priority="187" operator="equal">
      <formula>0</formula>
    </cfRule>
  </conditionalFormatting>
  <conditionalFormatting sqref="S116:S118 S120:S121">
    <cfRule type="cellIs" dxfId="3700" priority="186" operator="equal">
      <formula>0</formula>
    </cfRule>
  </conditionalFormatting>
  <conditionalFormatting sqref="N116:O116 N120:O121">
    <cfRule type="cellIs" dxfId="3699" priority="185" operator="equal">
      <formula>0</formula>
    </cfRule>
  </conditionalFormatting>
  <conditionalFormatting sqref="T146:U146 C146:R146">
    <cfRule type="cellIs" dxfId="3698" priority="178" operator="equal">
      <formula>0</formula>
    </cfRule>
  </conditionalFormatting>
  <conditionalFormatting sqref="N122:O122">
    <cfRule type="cellIs" dxfId="3697" priority="173" operator="equal">
      <formula>0</formula>
    </cfRule>
  </conditionalFormatting>
  <conditionalFormatting sqref="N146:O146">
    <cfRule type="cellIs" dxfId="3696" priority="176" operator="equal">
      <formula>0</formula>
    </cfRule>
  </conditionalFormatting>
  <conditionalFormatting sqref="N143:O149 N152:O154">
    <cfRule type="cellIs" dxfId="3695" priority="165" operator="equal">
      <formula>0</formula>
    </cfRule>
  </conditionalFormatting>
  <conditionalFormatting sqref="T107:U107 C107:R107">
    <cfRule type="cellIs" dxfId="3694" priority="164" operator="equal">
      <formula>0</formula>
    </cfRule>
  </conditionalFormatting>
  <conditionalFormatting sqref="E141:F141 T141:U141 T143:U154 R141 E150:F151 R150:R151 D146:R149 E143:R145 E153:R154 D152:R152">
    <cfRule type="cellIs" dxfId="3693" priority="167" operator="equal">
      <formula>0</formula>
    </cfRule>
  </conditionalFormatting>
  <conditionalFormatting sqref="T122:U122 C122:R122">
    <cfRule type="cellIs" dxfId="3692" priority="175" operator="equal">
      <formula>0</formula>
    </cfRule>
  </conditionalFormatting>
  <conditionalFormatting sqref="S122">
    <cfRule type="cellIs" dxfId="3691" priority="174" operator="equal">
      <formula>0</formula>
    </cfRule>
  </conditionalFormatting>
  <conditionalFormatting sqref="T123:U123 T155:U155 C155:R155 C137:R137 T137:U137 C123:R123">
    <cfRule type="cellIs" dxfId="3690" priority="172" operator="equal">
      <formula>0</formula>
    </cfRule>
  </conditionalFormatting>
  <conditionalFormatting sqref="S123 S155 S137">
    <cfRule type="cellIs" dxfId="3689" priority="171" operator="equal">
      <formula>0</formula>
    </cfRule>
  </conditionalFormatting>
  <conditionalFormatting sqref="N123:O123 N155:O155 N137:O137">
    <cfRule type="cellIs" dxfId="3688" priority="170" operator="equal">
      <formula>0</formula>
    </cfRule>
  </conditionalFormatting>
  <conditionalFormatting sqref="S107">
    <cfRule type="cellIs" dxfId="3687" priority="163" operator="equal">
      <formula>0</formula>
    </cfRule>
  </conditionalFormatting>
  <conditionalFormatting sqref="S141 S143:S154">
    <cfRule type="cellIs" dxfId="3686" priority="166" operator="equal">
      <formula>0</formula>
    </cfRule>
  </conditionalFormatting>
  <conditionalFormatting sqref="S152">
    <cfRule type="cellIs" dxfId="3685" priority="139" operator="equal">
      <formula>0</formula>
    </cfRule>
  </conditionalFormatting>
  <conditionalFormatting sqref="N107:O107">
    <cfRule type="cellIs" dxfId="3684" priority="162" operator="equal">
      <formula>0</formula>
    </cfRule>
  </conditionalFormatting>
  <conditionalFormatting sqref="C124">
    <cfRule type="cellIs" dxfId="3683" priority="158" operator="equal">
      <formula>0</formula>
    </cfRule>
  </conditionalFormatting>
  <conditionalFormatting sqref="E124:F124 T124:U124 R124">
    <cfRule type="cellIs" dxfId="3682" priority="160" operator="equal">
      <formula>0</formula>
    </cfRule>
  </conditionalFormatting>
  <conditionalFormatting sqref="E125:F125 T125:U125 T136:U136 E136:F136 T127:U134 E127:F134 R125 R127:R134 R136">
    <cfRule type="cellIs" dxfId="3681" priority="157" operator="equal">
      <formula>0</formula>
    </cfRule>
  </conditionalFormatting>
  <conditionalFormatting sqref="S124">
    <cfRule type="cellIs" dxfId="3680" priority="159" operator="equal">
      <formula>0</formula>
    </cfRule>
  </conditionalFormatting>
  <conditionalFormatting sqref="E139:F140 T139:U140 R139:R140">
    <cfRule type="cellIs" dxfId="3679" priority="146" operator="equal">
      <formula>0</formula>
    </cfRule>
  </conditionalFormatting>
  <conditionalFormatting sqref="S125 S136 S127:S134">
    <cfRule type="cellIs" dxfId="3678" priority="156" operator="equal">
      <formula>0</formula>
    </cfRule>
  </conditionalFormatting>
  <conditionalFormatting sqref="S139:S140">
    <cfRule type="cellIs" dxfId="3677" priority="145" operator="equal">
      <formula>0</formula>
    </cfRule>
  </conditionalFormatting>
  <conditionalFormatting sqref="S135">
    <cfRule type="cellIs" dxfId="3676" priority="153" operator="equal">
      <formula>0</formula>
    </cfRule>
  </conditionalFormatting>
  <conditionalFormatting sqref="C125 C136 C127:C134">
    <cfRule type="cellIs" dxfId="3675" priority="155" operator="equal">
      <formula>0</formula>
    </cfRule>
  </conditionalFormatting>
  <conditionalFormatting sqref="S164">
    <cfRule type="cellIs" dxfId="3674" priority="142" operator="equal">
      <formula>0</formula>
    </cfRule>
  </conditionalFormatting>
  <conditionalFormatting sqref="C135">
    <cfRule type="cellIs" dxfId="3673" priority="152" operator="equal">
      <formula>0</formula>
    </cfRule>
  </conditionalFormatting>
  <conditionalFormatting sqref="D126:R126">
    <cfRule type="cellIs" dxfId="3672" priority="151" operator="equal">
      <formula>0</formula>
    </cfRule>
  </conditionalFormatting>
  <conditionalFormatting sqref="S126">
    <cfRule type="cellIs" dxfId="3671" priority="147" operator="equal">
      <formula>0</formula>
    </cfRule>
  </conditionalFormatting>
  <conditionalFormatting sqref="T135:U135 E135:F135 R135">
    <cfRule type="cellIs" dxfId="3670" priority="154" operator="equal">
      <formula>0</formula>
    </cfRule>
  </conditionalFormatting>
  <conditionalFormatting sqref="N126:O126">
    <cfRule type="cellIs" dxfId="3669" priority="150" operator="equal">
      <formula>0</formula>
    </cfRule>
  </conditionalFormatting>
  <conditionalFormatting sqref="C126">
    <cfRule type="cellIs" dxfId="3668" priority="149" operator="equal">
      <formula>0</formula>
    </cfRule>
  </conditionalFormatting>
  <conditionalFormatting sqref="T126:U126">
    <cfRule type="cellIs" dxfId="3667" priority="148" operator="equal">
      <formula>0</formula>
    </cfRule>
  </conditionalFormatting>
  <conditionalFormatting sqref="N192:O192">
    <cfRule type="cellIs" dxfId="3666" priority="135" operator="equal">
      <formula>0</formula>
    </cfRule>
  </conditionalFormatting>
  <conditionalFormatting sqref="T152:U152 C152:R152">
    <cfRule type="cellIs" dxfId="3665" priority="140" operator="equal">
      <formula>0</formula>
    </cfRule>
  </conditionalFormatting>
  <conditionalFormatting sqref="C139:C140">
    <cfRule type="cellIs" dxfId="3664" priority="144" operator="equal">
      <formula>0</formula>
    </cfRule>
  </conditionalFormatting>
  <conditionalFormatting sqref="T164:U164 C164:R164">
    <cfRule type="cellIs" dxfId="3663" priority="143" operator="equal">
      <formula>0</formula>
    </cfRule>
  </conditionalFormatting>
  <conditionalFormatting sqref="N181:O181">
    <cfRule type="cellIs" dxfId="3662" priority="115" operator="equal">
      <formula>0</formula>
    </cfRule>
  </conditionalFormatting>
  <conditionalFormatting sqref="N164:O164">
    <cfRule type="cellIs" dxfId="3661" priority="141" operator="equal">
      <formula>0</formula>
    </cfRule>
  </conditionalFormatting>
  <conditionalFormatting sqref="S186">
    <cfRule type="cellIs" dxfId="3660" priority="120" operator="equal">
      <formula>0</formula>
    </cfRule>
  </conditionalFormatting>
  <conditionalFormatting sqref="N186:O186">
    <cfRule type="cellIs" dxfId="3659" priority="119" operator="equal">
      <formula>0</formula>
    </cfRule>
  </conditionalFormatting>
  <conditionalFormatting sqref="N152:O152">
    <cfRule type="cellIs" dxfId="3658" priority="138" operator="equal">
      <formula>0</formula>
    </cfRule>
  </conditionalFormatting>
  <conditionalFormatting sqref="C192">
    <cfRule type="cellIs" dxfId="3657" priority="134" operator="equal">
      <formula>0</formula>
    </cfRule>
  </conditionalFormatting>
  <conditionalFormatting sqref="E192:R192 T192:U192">
    <cfRule type="cellIs" dxfId="3656" priority="137" operator="equal">
      <formula>0</formula>
    </cfRule>
  </conditionalFormatting>
  <conditionalFormatting sqref="E189:R189 T189:U189 T192:U193 E192:R193">
    <cfRule type="cellIs" dxfId="3655" priority="133" operator="equal">
      <formula>0</formula>
    </cfRule>
  </conditionalFormatting>
  <conditionalFormatting sqref="S192">
    <cfRule type="cellIs" dxfId="3654" priority="136" operator="equal">
      <formula>0</formula>
    </cfRule>
  </conditionalFormatting>
  <conditionalFormatting sqref="S188">
    <cfRule type="cellIs" dxfId="3653" priority="128" operator="equal">
      <formula>0</formula>
    </cfRule>
  </conditionalFormatting>
  <conditionalFormatting sqref="S189 S192:S193">
    <cfRule type="cellIs" dxfId="3652" priority="132" operator="equal">
      <formula>0</formula>
    </cfRule>
  </conditionalFormatting>
  <conditionalFormatting sqref="N189:O189 N192:O193">
    <cfRule type="cellIs" dxfId="3651" priority="131" operator="equal">
      <formula>0</formula>
    </cfRule>
  </conditionalFormatting>
  <conditionalFormatting sqref="C189 C192:C193">
    <cfRule type="cellIs" dxfId="3650" priority="130" operator="equal">
      <formula>0</formula>
    </cfRule>
  </conditionalFormatting>
  <conditionalFormatting sqref="T188:U188 E188:R188">
    <cfRule type="cellIs" dxfId="3649" priority="129" operator="equal">
      <formula>0</formula>
    </cfRule>
  </conditionalFormatting>
  <conditionalFormatting sqref="T156:U156 C156:R156">
    <cfRule type="cellIs" dxfId="3648" priority="111" operator="equal">
      <formula>0</formula>
    </cfRule>
  </conditionalFormatting>
  <conditionalFormatting sqref="N188:O188">
    <cfRule type="cellIs" dxfId="3647" priority="127" operator="equal">
      <formula>0</formula>
    </cfRule>
  </conditionalFormatting>
  <conditionalFormatting sqref="C188">
    <cfRule type="cellIs" dxfId="3646" priority="126" operator="equal">
      <formula>0</formula>
    </cfRule>
  </conditionalFormatting>
  <conditionalFormatting sqref="E187:R187 T187:U187">
    <cfRule type="cellIs" dxfId="3645" priority="125" operator="equal">
      <formula>0</formula>
    </cfRule>
  </conditionalFormatting>
  <conditionalFormatting sqref="S187">
    <cfRule type="cellIs" dxfId="3644" priority="124" operator="equal">
      <formula>0</formula>
    </cfRule>
  </conditionalFormatting>
  <conditionalFormatting sqref="N187:O187">
    <cfRule type="cellIs" dxfId="3643" priority="123" operator="equal">
      <formula>0</formula>
    </cfRule>
  </conditionalFormatting>
  <conditionalFormatting sqref="C187">
    <cfRule type="cellIs" dxfId="3642" priority="122" operator="equal">
      <formula>0</formula>
    </cfRule>
  </conditionalFormatting>
  <conditionalFormatting sqref="T186:U186 E186:R186">
    <cfRule type="cellIs" dxfId="3641" priority="121" operator="equal">
      <formula>0</formula>
    </cfRule>
  </conditionalFormatting>
  <conditionalFormatting sqref="S181">
    <cfRule type="cellIs" dxfId="3640" priority="116" operator="equal">
      <formula>0</formula>
    </cfRule>
  </conditionalFormatting>
  <conditionalFormatting sqref="C186">
    <cfRule type="cellIs" dxfId="3639" priority="118" operator="equal">
      <formula>0</formula>
    </cfRule>
  </conditionalFormatting>
  <conditionalFormatting sqref="T181:U181 C181:R181">
    <cfRule type="cellIs" dxfId="3638" priority="117" operator="equal">
      <formula>0</formula>
    </cfRule>
  </conditionalFormatting>
  <conditionalFormatting sqref="T163:U163 C163:R163">
    <cfRule type="cellIs" dxfId="3637" priority="114" operator="equal">
      <formula>0</formula>
    </cfRule>
  </conditionalFormatting>
  <conditionalFormatting sqref="S163">
    <cfRule type="cellIs" dxfId="3636" priority="113" operator="equal">
      <formula>0</formula>
    </cfRule>
  </conditionalFormatting>
  <conditionalFormatting sqref="N163:O163">
    <cfRule type="cellIs" dxfId="3635" priority="112" operator="equal">
      <formula>0</formula>
    </cfRule>
  </conditionalFormatting>
  <conditionalFormatting sqref="S156">
    <cfRule type="cellIs" dxfId="3634" priority="110" operator="equal">
      <formula>0</formula>
    </cfRule>
  </conditionalFormatting>
  <conditionalFormatting sqref="N156:O156">
    <cfRule type="cellIs" dxfId="3633" priority="109" operator="equal">
      <formula>0</formula>
    </cfRule>
  </conditionalFormatting>
  <conditionalFormatting sqref="C157">
    <cfRule type="cellIs" dxfId="3632" priority="105" operator="equal">
      <formula>0</formula>
    </cfRule>
  </conditionalFormatting>
  <conditionalFormatting sqref="E157:R157 T157:U157">
    <cfRule type="cellIs" dxfId="3631" priority="108" operator="equal">
      <formula>0</formula>
    </cfRule>
  </conditionalFormatting>
  <conditionalFormatting sqref="S157">
    <cfRule type="cellIs" dxfId="3630" priority="107" operator="equal">
      <formula>0</formula>
    </cfRule>
  </conditionalFormatting>
  <conditionalFormatting sqref="N157:O157">
    <cfRule type="cellIs" dxfId="3629" priority="106" operator="equal">
      <formula>0</formula>
    </cfRule>
  </conditionalFormatting>
  <conditionalFormatting sqref="E158:R162 T158:U162">
    <cfRule type="cellIs" dxfId="3628" priority="104" operator="equal">
      <formula>0</formula>
    </cfRule>
  </conditionalFormatting>
  <conditionalFormatting sqref="S158:S162">
    <cfRule type="cellIs" dxfId="3627" priority="103" operator="equal">
      <formula>0</formula>
    </cfRule>
  </conditionalFormatting>
  <conditionalFormatting sqref="N158:O162">
    <cfRule type="cellIs" dxfId="3626" priority="102" operator="equal">
      <formula>0</formula>
    </cfRule>
  </conditionalFormatting>
  <conditionalFormatting sqref="C158:C162">
    <cfRule type="cellIs" dxfId="3625" priority="101" operator="equal">
      <formula>0</formula>
    </cfRule>
  </conditionalFormatting>
  <conditionalFormatting sqref="T110:U110 C110:R110">
    <cfRule type="cellIs" dxfId="3624" priority="100" operator="equal">
      <formula>0</formula>
    </cfRule>
  </conditionalFormatting>
  <conditionalFormatting sqref="S110">
    <cfRule type="cellIs" dxfId="3623" priority="99" operator="equal">
      <formula>0</formula>
    </cfRule>
  </conditionalFormatting>
  <conditionalFormatting sqref="N110:O110">
    <cfRule type="cellIs" dxfId="3622" priority="98" operator="equal">
      <formula>0</formula>
    </cfRule>
  </conditionalFormatting>
  <conditionalFormatting sqref="T119:U119 C119:R119">
    <cfRule type="cellIs" dxfId="3621" priority="97" operator="equal">
      <formula>0</formula>
    </cfRule>
  </conditionalFormatting>
  <conditionalFormatting sqref="S119">
    <cfRule type="cellIs" dxfId="3620" priority="96" operator="equal">
      <formula>0</formula>
    </cfRule>
  </conditionalFormatting>
  <conditionalFormatting sqref="N119:O119">
    <cfRule type="cellIs" dxfId="3619" priority="95" operator="equal">
      <formula>0</formula>
    </cfRule>
  </conditionalFormatting>
  <conditionalFormatting sqref="C142 T142:U142 E142:R142">
    <cfRule type="cellIs" dxfId="3618" priority="94" operator="equal">
      <formula>0</formula>
    </cfRule>
  </conditionalFormatting>
  <conditionalFormatting sqref="S142">
    <cfRule type="cellIs" dxfId="3617" priority="93" operator="equal">
      <formula>0</formula>
    </cfRule>
  </conditionalFormatting>
  <conditionalFormatting sqref="N142:O142">
    <cfRule type="cellIs" dxfId="3616" priority="92" operator="equal">
      <formula>0</formula>
    </cfRule>
  </conditionalFormatting>
  <conditionalFormatting sqref="G108:Q109">
    <cfRule type="cellIs" dxfId="3615" priority="91" operator="equal">
      <formula>0</formula>
    </cfRule>
  </conditionalFormatting>
  <conditionalFormatting sqref="G117:Q118">
    <cfRule type="cellIs" dxfId="3614" priority="90" operator="equal">
      <formula>0</formula>
    </cfRule>
  </conditionalFormatting>
  <conditionalFormatting sqref="G117:Q118">
    <cfRule type="cellIs" dxfId="3613" priority="89" operator="equal">
      <formula>0</formula>
    </cfRule>
  </conditionalFormatting>
  <conditionalFormatting sqref="N117:O118">
    <cfRule type="cellIs" dxfId="3612" priority="88" operator="equal">
      <formula>0</formula>
    </cfRule>
  </conditionalFormatting>
  <conditionalFormatting sqref="G120:Q120">
    <cfRule type="cellIs" dxfId="3611" priority="87" operator="equal">
      <formula>0</formula>
    </cfRule>
  </conditionalFormatting>
  <conditionalFormatting sqref="N120:O120">
    <cfRule type="cellIs" dxfId="3610" priority="86" operator="equal">
      <formula>0</formula>
    </cfRule>
  </conditionalFormatting>
  <conditionalFormatting sqref="G124:Q125">
    <cfRule type="cellIs" dxfId="3609" priority="85" operator="equal">
      <formula>0</formula>
    </cfRule>
  </conditionalFormatting>
  <conditionalFormatting sqref="G124:Q125">
    <cfRule type="cellIs" dxfId="3608" priority="84" operator="equal">
      <formula>0</formula>
    </cfRule>
  </conditionalFormatting>
  <conditionalFormatting sqref="N124:O125">
    <cfRule type="cellIs" dxfId="3607" priority="83" operator="equal">
      <formula>0</formula>
    </cfRule>
  </conditionalFormatting>
  <conditionalFormatting sqref="G127:Q136">
    <cfRule type="cellIs" dxfId="3606" priority="82" operator="equal">
      <formula>0</formula>
    </cfRule>
  </conditionalFormatting>
  <conditionalFormatting sqref="G127:Q136">
    <cfRule type="cellIs" dxfId="3605" priority="81" operator="equal">
      <formula>0</formula>
    </cfRule>
  </conditionalFormatting>
  <conditionalFormatting sqref="N127:O136">
    <cfRule type="cellIs" dxfId="3604" priority="80" operator="equal">
      <formula>0</formula>
    </cfRule>
  </conditionalFormatting>
  <conditionalFormatting sqref="G138:Q141">
    <cfRule type="cellIs" dxfId="3603" priority="79" operator="equal">
      <formula>0</formula>
    </cfRule>
  </conditionalFormatting>
  <conditionalFormatting sqref="G138:Q141">
    <cfRule type="cellIs" dxfId="3602" priority="78" operator="equal">
      <formula>0</formula>
    </cfRule>
  </conditionalFormatting>
  <conditionalFormatting sqref="N138:O141">
    <cfRule type="cellIs" dxfId="3601" priority="77" operator="equal">
      <formula>0</formula>
    </cfRule>
  </conditionalFormatting>
  <conditionalFormatting sqref="G143:Q145">
    <cfRule type="cellIs" dxfId="3600" priority="76" operator="equal">
      <formula>0</formula>
    </cfRule>
  </conditionalFormatting>
  <conditionalFormatting sqref="N143:O145">
    <cfRule type="cellIs" dxfId="3599" priority="75" operator="equal">
      <formula>0</formula>
    </cfRule>
  </conditionalFormatting>
  <conditionalFormatting sqref="G150:Q151">
    <cfRule type="cellIs" dxfId="3598" priority="74" operator="equal">
      <formula>0</formula>
    </cfRule>
  </conditionalFormatting>
  <conditionalFormatting sqref="G150:Q151">
    <cfRule type="cellIs" dxfId="3597" priority="73" operator="equal">
      <formula>0</formula>
    </cfRule>
  </conditionalFormatting>
  <conditionalFormatting sqref="N150:O151">
    <cfRule type="cellIs" dxfId="3596" priority="72" operator="equal">
      <formula>0</formula>
    </cfRule>
  </conditionalFormatting>
  <conditionalFormatting sqref="G153:Q154">
    <cfRule type="cellIs" dxfId="3595" priority="71" operator="equal">
      <formula>0</formula>
    </cfRule>
  </conditionalFormatting>
  <conditionalFormatting sqref="N153:O154">
    <cfRule type="cellIs" dxfId="3594" priority="70" operator="equal">
      <formula>0</formula>
    </cfRule>
  </conditionalFormatting>
  <conditionalFormatting sqref="C190:U190">
    <cfRule type="cellIs" dxfId="3593" priority="69" operator="equal">
      <formula>0</formula>
    </cfRule>
  </conditionalFormatting>
  <conditionalFormatting sqref="S191">
    <cfRule type="cellIs" dxfId="3592" priority="67" operator="equal">
      <formula>0</formula>
    </cfRule>
  </conditionalFormatting>
  <conditionalFormatting sqref="T191:U191 C191:R191">
    <cfRule type="cellIs" dxfId="3591" priority="68" operator="equal">
      <formula>0</formula>
    </cfRule>
  </conditionalFormatting>
  <conditionalFormatting sqref="N191:O191">
    <cfRule type="cellIs" dxfId="3590" priority="66" operator="equal">
      <formula>0</formula>
    </cfRule>
  </conditionalFormatting>
  <conditionalFormatting sqref="T190:U190 C190:R190">
    <cfRule type="cellIs" dxfId="3589" priority="65" operator="equal">
      <formula>0</formula>
    </cfRule>
  </conditionalFormatting>
  <conditionalFormatting sqref="S190">
    <cfRule type="cellIs" dxfId="3588" priority="64" operator="equal">
      <formula>0</formula>
    </cfRule>
  </conditionalFormatting>
  <conditionalFormatting sqref="N190:O190">
    <cfRule type="cellIs" dxfId="3587" priority="63" operator="equal">
      <formula>0</formula>
    </cfRule>
  </conditionalFormatting>
  <conditionalFormatting sqref="C166:C168 C178 E178:U178 E166:U168">
    <cfRule type="cellIs" dxfId="3586" priority="62" operator="equal">
      <formula>0</formula>
    </cfRule>
  </conditionalFormatting>
  <conditionalFormatting sqref="E180:R180 T180:U180">
    <cfRule type="cellIs" dxfId="3585" priority="61" operator="equal">
      <formula>0</formula>
    </cfRule>
  </conditionalFormatting>
  <conditionalFormatting sqref="S179">
    <cfRule type="cellIs" dxfId="3584" priority="56" operator="equal">
      <formula>0</formula>
    </cfRule>
  </conditionalFormatting>
  <conditionalFormatting sqref="S180">
    <cfRule type="cellIs" dxfId="3583" priority="60" operator="equal">
      <formula>0</formula>
    </cfRule>
  </conditionalFormatting>
  <conditionalFormatting sqref="N180:O180">
    <cfRule type="cellIs" dxfId="3582" priority="59" operator="equal">
      <formula>0</formula>
    </cfRule>
  </conditionalFormatting>
  <conditionalFormatting sqref="C180">
    <cfRule type="cellIs" dxfId="3581" priority="58" operator="equal">
      <formula>0</formula>
    </cfRule>
  </conditionalFormatting>
  <conditionalFormatting sqref="T179:U179 E179:R179">
    <cfRule type="cellIs" dxfId="3580" priority="57" operator="equal">
      <formula>0</formula>
    </cfRule>
  </conditionalFormatting>
  <conditionalFormatting sqref="N179:O179">
    <cfRule type="cellIs" dxfId="3579" priority="55" operator="equal">
      <formula>0</formula>
    </cfRule>
  </conditionalFormatting>
  <conditionalFormatting sqref="C179">
    <cfRule type="cellIs" dxfId="3578" priority="54" operator="equal">
      <formula>0</formula>
    </cfRule>
  </conditionalFormatting>
  <conditionalFormatting sqref="T165:U165 C165:R165">
    <cfRule type="cellIs" dxfId="3577" priority="53" operator="equal">
      <formula>0</formula>
    </cfRule>
  </conditionalFormatting>
  <conditionalFormatting sqref="S165">
    <cfRule type="cellIs" dxfId="3576" priority="52" operator="equal">
      <formula>0</formula>
    </cfRule>
  </conditionalFormatting>
  <conditionalFormatting sqref="N165:O165">
    <cfRule type="cellIs" dxfId="3575" priority="51" operator="equal">
      <formula>0</formula>
    </cfRule>
  </conditionalFormatting>
  <conditionalFormatting sqref="C198:U198 C197 E197:U197">
    <cfRule type="cellIs" dxfId="3574" priority="50" operator="equal">
      <formula>0</formula>
    </cfRule>
  </conditionalFormatting>
  <conditionalFormatting sqref="N196:O196">
    <cfRule type="cellIs" dxfId="3573" priority="47" operator="equal">
      <formula>0</formula>
    </cfRule>
  </conditionalFormatting>
  <conditionalFormatting sqref="C196">
    <cfRule type="cellIs" dxfId="3572" priority="46" operator="equal">
      <formula>0</formula>
    </cfRule>
  </conditionalFormatting>
  <conditionalFormatting sqref="E196:R196 T196:U196">
    <cfRule type="cellIs" dxfId="3571" priority="49" operator="equal">
      <formula>0</formula>
    </cfRule>
  </conditionalFormatting>
  <conditionalFormatting sqref="T196:U198 D198:R198 E196:R197">
    <cfRule type="cellIs" dxfId="3570" priority="45" operator="equal">
      <formula>0</formula>
    </cfRule>
  </conditionalFormatting>
  <conditionalFormatting sqref="S196">
    <cfRule type="cellIs" dxfId="3569" priority="48" operator="equal">
      <formula>0</formula>
    </cfRule>
  </conditionalFormatting>
  <conditionalFormatting sqref="S196:S198">
    <cfRule type="cellIs" dxfId="3568" priority="44" operator="equal">
      <formula>0</formula>
    </cfRule>
  </conditionalFormatting>
  <conditionalFormatting sqref="N196:O198">
    <cfRule type="cellIs" dxfId="3567" priority="43" operator="equal">
      <formula>0</formula>
    </cfRule>
  </conditionalFormatting>
  <conditionalFormatting sqref="C196:C198">
    <cfRule type="cellIs" dxfId="3566" priority="42" operator="equal">
      <formula>0</formula>
    </cfRule>
  </conditionalFormatting>
  <conditionalFormatting sqref="G195:Q195">
    <cfRule type="cellIs" dxfId="3565" priority="41" operator="equal">
      <formula>0</formula>
    </cfRule>
  </conditionalFormatting>
  <conditionalFormatting sqref="N195:O195">
    <cfRule type="cellIs" dxfId="3564" priority="40" operator="equal">
      <formula>0</formula>
    </cfRule>
  </conditionalFormatting>
  <conditionalFormatting sqref="C203 E203:U203">
    <cfRule type="cellIs" dxfId="3563" priority="39" operator="equal">
      <formula>0</formula>
    </cfRule>
  </conditionalFormatting>
  <conditionalFormatting sqref="N202:O202">
    <cfRule type="cellIs" dxfId="3562" priority="36" operator="equal">
      <formula>0</formula>
    </cfRule>
  </conditionalFormatting>
  <conditionalFormatting sqref="C202">
    <cfRule type="cellIs" dxfId="3561" priority="35" operator="equal">
      <formula>0</formula>
    </cfRule>
  </conditionalFormatting>
  <conditionalFormatting sqref="E202:R202 T202:U202">
    <cfRule type="cellIs" dxfId="3560" priority="38" operator="equal">
      <formula>0</formula>
    </cfRule>
  </conditionalFormatting>
  <conditionalFormatting sqref="T202:U203 E202:R203">
    <cfRule type="cellIs" dxfId="3559" priority="34" operator="equal">
      <formula>0</formula>
    </cfRule>
  </conditionalFormatting>
  <conditionalFormatting sqref="S202">
    <cfRule type="cellIs" dxfId="3558" priority="37" operator="equal">
      <formula>0</formula>
    </cfRule>
  </conditionalFormatting>
  <conditionalFormatting sqref="S202:S203">
    <cfRule type="cellIs" dxfId="3557" priority="33" operator="equal">
      <formula>0</formula>
    </cfRule>
  </conditionalFormatting>
  <conditionalFormatting sqref="N202:O203">
    <cfRule type="cellIs" dxfId="3556" priority="32" operator="equal">
      <formula>0</formula>
    </cfRule>
  </conditionalFormatting>
  <conditionalFormatting sqref="C202:C203">
    <cfRule type="cellIs" dxfId="3555" priority="31" operator="equal">
      <formula>0</formula>
    </cfRule>
  </conditionalFormatting>
  <conditionalFormatting sqref="S201">
    <cfRule type="cellIs" dxfId="3554" priority="29" operator="equal">
      <formula>0</formula>
    </cfRule>
  </conditionalFormatting>
  <conditionalFormatting sqref="T201:U201 C201:R201">
    <cfRule type="cellIs" dxfId="3553" priority="30" operator="equal">
      <formula>0</formula>
    </cfRule>
  </conditionalFormatting>
  <conditionalFormatting sqref="N201:O201">
    <cfRule type="cellIs" dxfId="3552" priority="28" operator="equal">
      <formula>0</formula>
    </cfRule>
  </conditionalFormatting>
  <conditionalFormatting sqref="S53:U53">
    <cfRule type="cellIs" dxfId="3551" priority="27" operator="equal">
      <formula>0</formula>
    </cfRule>
  </conditionalFormatting>
  <conditionalFormatting sqref="E53:F53 C53 R53">
    <cfRule type="cellIs" dxfId="3550" priority="26" operator="equal">
      <formula>0</formula>
    </cfRule>
  </conditionalFormatting>
  <conditionalFormatting sqref="G53:Q53">
    <cfRule type="cellIs" dxfId="3549" priority="25" operator="equal">
      <formula>0</formula>
    </cfRule>
  </conditionalFormatting>
  <conditionalFormatting sqref="N53:O53">
    <cfRule type="cellIs" dxfId="3548" priority="24" operator="equal">
      <formula>0</formula>
    </cfRule>
  </conditionalFormatting>
  <conditionalFormatting sqref="D53">
    <cfRule type="cellIs" dxfId="3547" priority="23" operator="equal">
      <formula>0</formula>
    </cfRule>
  </conditionalFormatting>
  <conditionalFormatting sqref="S51:U51">
    <cfRule type="cellIs" dxfId="3546" priority="22" operator="equal">
      <formula>0</formula>
    </cfRule>
  </conditionalFormatting>
  <conditionalFormatting sqref="R51 C51 F51">
    <cfRule type="cellIs" dxfId="3545" priority="21" operator="equal">
      <formula>0</formula>
    </cfRule>
  </conditionalFormatting>
  <conditionalFormatting sqref="D127:D136">
    <cfRule type="cellIs" dxfId="3544" priority="20" operator="equal">
      <formula>0</formula>
    </cfRule>
  </conditionalFormatting>
  <conditionalFormatting sqref="D143:D145">
    <cfRule type="cellIs" dxfId="3543" priority="18" operator="equal">
      <formula>0</formula>
    </cfRule>
  </conditionalFormatting>
  <conditionalFormatting sqref="D138:D141">
    <cfRule type="cellIs" dxfId="3542" priority="19" operator="equal">
      <formula>0</formula>
    </cfRule>
  </conditionalFormatting>
  <conditionalFormatting sqref="D150:D151">
    <cfRule type="cellIs" dxfId="3541" priority="17" operator="equal">
      <formula>0</formula>
    </cfRule>
  </conditionalFormatting>
  <conditionalFormatting sqref="D153:D154">
    <cfRule type="cellIs" dxfId="3540" priority="16" operator="equal">
      <formula>0</formula>
    </cfRule>
  </conditionalFormatting>
  <conditionalFormatting sqref="D157:D162">
    <cfRule type="cellIs" dxfId="3539" priority="15" operator="equal">
      <formula>0</formula>
    </cfRule>
  </conditionalFormatting>
  <conditionalFormatting sqref="D166:D180">
    <cfRule type="cellIs" dxfId="3538" priority="14" operator="equal">
      <formula>0</formula>
    </cfRule>
  </conditionalFormatting>
  <conditionalFormatting sqref="D182:D189">
    <cfRule type="cellIs" dxfId="3537" priority="13" operator="equal">
      <formula>0</formula>
    </cfRule>
  </conditionalFormatting>
  <conditionalFormatting sqref="D192:D193">
    <cfRule type="cellIs" dxfId="3536" priority="12" operator="equal">
      <formula>0</formula>
    </cfRule>
  </conditionalFormatting>
  <conditionalFormatting sqref="D196:D197">
    <cfRule type="cellIs" dxfId="3535" priority="11" operator="equal">
      <formula>0</formula>
    </cfRule>
  </conditionalFormatting>
  <conditionalFormatting sqref="D202:D203">
    <cfRule type="cellIs" dxfId="3534" priority="10" operator="equal">
      <formula>0</formula>
    </cfRule>
  </conditionalFormatting>
  <conditionalFormatting sqref="D108:D109">
    <cfRule type="cellIs" dxfId="3533" priority="9" operator="equal">
      <formula>0</formula>
    </cfRule>
  </conditionalFormatting>
  <conditionalFormatting sqref="D111:D112">
    <cfRule type="cellIs" dxfId="3532" priority="8" operator="equal">
      <formula>0</formula>
    </cfRule>
  </conditionalFormatting>
  <conditionalFormatting sqref="D142">
    <cfRule type="cellIs" dxfId="3531" priority="7" operator="equal">
      <formula>0</formula>
    </cfRule>
  </conditionalFormatting>
  <conditionalFormatting sqref="D124:D125">
    <cfRule type="cellIs" dxfId="3530" priority="6" operator="equal">
      <formula>0</formula>
    </cfRule>
  </conditionalFormatting>
  <conditionalFormatting sqref="D152">
    <cfRule type="cellIs" dxfId="3529" priority="5" operator="equal">
      <formula>0</formula>
    </cfRule>
  </conditionalFormatting>
  <conditionalFormatting sqref="D199">
    <cfRule type="cellIs" dxfId="3528" priority="4" operator="equal">
      <formula>0</formula>
    </cfRule>
  </conditionalFormatting>
  <conditionalFormatting sqref="C98:U98">
    <cfRule type="cellIs" dxfId="3527" priority="3" operator="equal">
      <formula>0</formula>
    </cfRule>
  </conditionalFormatting>
  <conditionalFormatting sqref="E50:E51">
    <cfRule type="cellIs" dxfId="3526" priority="2" operator="equal">
      <formula>0</formula>
    </cfRule>
  </conditionalFormatting>
  <conditionalFormatting sqref="D50:D51">
    <cfRule type="cellIs" dxfId="352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31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64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19</v>
      </c>
      <c r="E7" s="27">
        <v>0.296875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41</v>
      </c>
      <c r="E8" s="27">
        <v>0.640625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19</v>
      </c>
      <c r="E9" s="27">
        <v>0.296875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4</v>
      </c>
      <c r="E10" s="27">
        <v>6.25E-2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14</v>
      </c>
      <c r="E16" s="27">
        <v>0.21875</v>
      </c>
      <c r="F16" s="28"/>
      <c r="G16" s="38">
        <v>0.98163500000000004</v>
      </c>
      <c r="H16" s="38">
        <v>0.71014600000000005</v>
      </c>
      <c r="I16" s="38">
        <v>0.56315899999999997</v>
      </c>
      <c r="J16" s="38">
        <v>0.50936300000000001</v>
      </c>
      <c r="K16" s="38">
        <v>1.1770799999999999</v>
      </c>
      <c r="L16" s="38">
        <v>1.119264</v>
      </c>
      <c r="M16" s="38">
        <v>1.0468360000000001</v>
      </c>
      <c r="N16" s="38">
        <v>1.09653</v>
      </c>
      <c r="O16" s="38">
        <v>0.98152399999999995</v>
      </c>
      <c r="P16" s="38">
        <v>0.98744100000000001</v>
      </c>
      <c r="Q16" s="38">
        <v>0.92691199999999996</v>
      </c>
      <c r="R16" s="28"/>
      <c r="S16" s="39">
        <v>10.09989</v>
      </c>
      <c r="T16" s="40">
        <v>-5.5746789794577478E-2</v>
      </c>
      <c r="U16" s="40">
        <v>-7.1444707609565894E-3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9</v>
      </c>
      <c r="E17" s="27">
        <v>0.140625</v>
      </c>
      <c r="F17" s="28"/>
      <c r="G17" s="38">
        <v>1.525434</v>
      </c>
      <c r="H17" s="38">
        <v>1.315083</v>
      </c>
      <c r="I17" s="38">
        <v>1.3116760000000001</v>
      </c>
      <c r="J17" s="38">
        <v>1.263771</v>
      </c>
      <c r="K17" s="38">
        <v>1.181438</v>
      </c>
      <c r="L17" s="38">
        <v>1.1176029999999999</v>
      </c>
      <c r="M17" s="38">
        <v>1.4417960000000001</v>
      </c>
      <c r="N17" s="38">
        <v>1.409613</v>
      </c>
      <c r="O17" s="38">
        <v>1.390344</v>
      </c>
      <c r="P17" s="38">
        <v>0.94077100000000002</v>
      </c>
      <c r="Q17" s="38">
        <v>0.88871900000000004</v>
      </c>
      <c r="R17" s="28"/>
      <c r="S17" s="39">
        <v>13.786248000000002</v>
      </c>
      <c r="T17" s="40">
        <v>-0.41739924506730541</v>
      </c>
      <c r="U17" s="40">
        <v>-6.5301855881169879E-2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1</v>
      </c>
      <c r="E18" s="27">
        <v>1.5625E-2</v>
      </c>
      <c r="F18" s="28"/>
      <c r="G18" s="38">
        <v>0.16353599999999999</v>
      </c>
      <c r="H18" s="38">
        <v>0.151722</v>
      </c>
      <c r="I18" s="38">
        <v>0.15982399999999999</v>
      </c>
      <c r="J18" s="38">
        <v>0.139155</v>
      </c>
      <c r="K18" s="38">
        <v>0.123667</v>
      </c>
      <c r="L18" s="38">
        <v>0.12659200000000001</v>
      </c>
      <c r="M18" s="38">
        <v>0.11464299999999999</v>
      </c>
      <c r="N18" s="38">
        <v>9.6077999999999997E-2</v>
      </c>
      <c r="O18" s="38">
        <v>9.1810000000000003E-2</v>
      </c>
      <c r="P18" s="38">
        <v>9.1509999999999994E-2</v>
      </c>
      <c r="Q18" s="38">
        <v>8.6250999999999994E-2</v>
      </c>
      <c r="R18" s="28"/>
      <c r="S18" s="39">
        <v>1.3447879999999999</v>
      </c>
      <c r="T18" s="40">
        <v>-0.4725870756286078</v>
      </c>
      <c r="U18" s="40">
        <v>-7.6857286673039371E-2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18</v>
      </c>
      <c r="E19" s="27">
        <v>0.28125</v>
      </c>
      <c r="F19" s="28"/>
      <c r="G19" s="38">
        <v>0.34228999999999998</v>
      </c>
      <c r="H19" s="38">
        <v>0.36213000000000001</v>
      </c>
      <c r="I19" s="38">
        <v>0.37881599999999999</v>
      </c>
      <c r="J19" s="38">
        <v>0.290379</v>
      </c>
      <c r="K19" s="38">
        <v>0.27333800000000003</v>
      </c>
      <c r="L19" s="38">
        <v>0.36866399999999999</v>
      </c>
      <c r="M19" s="38">
        <v>0.17918200000000001</v>
      </c>
      <c r="N19" s="38">
        <v>0.17684</v>
      </c>
      <c r="O19" s="38">
        <v>0.18842500000000001</v>
      </c>
      <c r="P19" s="38">
        <v>0.20868400000000001</v>
      </c>
      <c r="Q19" s="38">
        <v>0.195961</v>
      </c>
      <c r="R19" s="28"/>
      <c r="S19" s="39">
        <v>2.964709</v>
      </c>
      <c r="T19" s="40">
        <v>-0.42750007303748283</v>
      </c>
      <c r="U19" s="40">
        <v>-6.7343053037059564E-2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0.296875</v>
      </c>
      <c r="F20" s="28"/>
      <c r="G20" s="38">
        <v>0.12805</v>
      </c>
      <c r="H20" s="38">
        <v>0.111142</v>
      </c>
      <c r="I20" s="38">
        <v>0.11518200000000001</v>
      </c>
      <c r="J20" s="38">
        <v>0.116191</v>
      </c>
      <c r="K20" s="38">
        <v>0.10664700000000001</v>
      </c>
      <c r="L20" s="38">
        <v>1.1217E-2</v>
      </c>
      <c r="M20" s="38">
        <v>7.5079999999999999E-3</v>
      </c>
      <c r="N20" s="38">
        <v>1.0711999999999999E-2</v>
      </c>
      <c r="O20" s="38">
        <v>3.0558999999999999E-2</v>
      </c>
      <c r="P20" s="38">
        <v>7.6002E-2</v>
      </c>
      <c r="Q20" s="38">
        <v>1.3818E-2</v>
      </c>
      <c r="R20" s="28"/>
      <c r="S20" s="39">
        <v>0.72702800000000001</v>
      </c>
      <c r="T20" s="40">
        <v>-0.89208902772354548</v>
      </c>
      <c r="U20" s="40">
        <v>-0.24293494424145179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3</v>
      </c>
      <c r="E21" s="27">
        <v>4.6875E-2</v>
      </c>
      <c r="F21" s="28"/>
      <c r="G21" s="38">
        <v>8.1416000000000002E-2</v>
      </c>
      <c r="H21" s="38">
        <v>6.5606999999999999E-2</v>
      </c>
      <c r="I21" s="38">
        <v>4.9489999999999999E-2</v>
      </c>
      <c r="J21" s="38">
        <v>6.5299999999999997E-2</v>
      </c>
      <c r="K21" s="38">
        <v>6.3145999999999994E-2</v>
      </c>
      <c r="L21" s="38">
        <v>0.10843700000000001</v>
      </c>
      <c r="M21" s="38">
        <v>6.8557000000000007E-2</v>
      </c>
      <c r="N21" s="38">
        <v>5.1996000000000001E-2</v>
      </c>
      <c r="O21" s="38">
        <v>4.6247999999999997E-2</v>
      </c>
      <c r="P21" s="38">
        <v>4.7647000000000002E-2</v>
      </c>
      <c r="Q21" s="38">
        <v>4.0171999999999999E-2</v>
      </c>
      <c r="R21" s="28"/>
      <c r="S21" s="39">
        <v>0.68801599999999996</v>
      </c>
      <c r="T21" s="40">
        <v>-0.50658347253611091</v>
      </c>
      <c r="U21" s="40">
        <v>-8.4513990955235152E-2</v>
      </c>
    </row>
    <row r="22" spans="1:22" s="18" customFormat="1" x14ac:dyDescent="0.3">
      <c r="A22" s="106"/>
      <c r="B22" s="16"/>
      <c r="C22" s="26" t="s">
        <v>373</v>
      </c>
      <c r="D22" s="142">
        <v>64</v>
      </c>
      <c r="E22" s="41">
        <v>1</v>
      </c>
      <c r="F22" s="42"/>
      <c r="G22" s="43">
        <v>3.2223610000000003</v>
      </c>
      <c r="H22" s="43">
        <v>2.71583</v>
      </c>
      <c r="I22" s="43">
        <v>2.578147</v>
      </c>
      <c r="J22" s="43">
        <v>2.3841590000000004</v>
      </c>
      <c r="K22" s="43">
        <v>2.9253160000000005</v>
      </c>
      <c r="L22" s="43">
        <v>2.8517769999999998</v>
      </c>
      <c r="M22" s="43">
        <v>2.8585220000000002</v>
      </c>
      <c r="N22" s="43">
        <v>2.8417689999999993</v>
      </c>
      <c r="O22" s="43">
        <v>2.7289099999999999</v>
      </c>
      <c r="P22" s="43">
        <v>2.352055</v>
      </c>
      <c r="Q22" s="43">
        <v>2.1518330000000003</v>
      </c>
      <c r="R22" s="42"/>
      <c r="S22" s="44">
        <v>29.610678999999998</v>
      </c>
      <c r="T22" s="45">
        <v>-0.33221851927825585</v>
      </c>
      <c r="U22" s="45">
        <v>-4.9221622807519516E-2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10</v>
      </c>
      <c r="E50" s="27">
        <v>0.15625</v>
      </c>
      <c r="F50" s="28"/>
      <c r="G50" s="38">
        <v>0.12966800000000001</v>
      </c>
      <c r="H50" s="38">
        <v>0.1477</v>
      </c>
      <c r="I50" s="38">
        <v>0.27777099999999999</v>
      </c>
      <c r="J50" s="38">
        <v>0.290352</v>
      </c>
      <c r="K50" s="38">
        <v>0.29084599999999999</v>
      </c>
      <c r="L50" s="38">
        <v>0.29522300000000001</v>
      </c>
      <c r="M50" s="38">
        <v>0.27325899999999997</v>
      </c>
      <c r="N50" s="38">
        <v>0.261295</v>
      </c>
      <c r="O50" s="38">
        <v>0.24337600000000001</v>
      </c>
      <c r="P50" s="38">
        <v>0.24789</v>
      </c>
      <c r="Q50" s="38">
        <v>0.23133500000000001</v>
      </c>
      <c r="R50" s="28"/>
      <c r="S50" s="39">
        <v>2.6887149999999997</v>
      </c>
      <c r="T50" s="40">
        <v>0.78405620507758278</v>
      </c>
      <c r="U50" s="40">
        <v>7.5043571454402436E-2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17</v>
      </c>
      <c r="E52" s="27">
        <v>0.265625</v>
      </c>
      <c r="F52" s="28"/>
      <c r="G52" s="38">
        <v>2.1929110000000001</v>
      </c>
      <c r="H52" s="38">
        <v>1.8073650000000001</v>
      </c>
      <c r="I52" s="38">
        <v>1.6317140000000001</v>
      </c>
      <c r="J52" s="38">
        <v>1.6456390000000001</v>
      </c>
      <c r="K52" s="38">
        <v>1.544502</v>
      </c>
      <c r="L52" s="38">
        <v>1.582964</v>
      </c>
      <c r="M52" s="38">
        <v>1.630063</v>
      </c>
      <c r="N52" s="38">
        <v>1.6472690000000001</v>
      </c>
      <c r="O52" s="38">
        <v>1.5363929999999999</v>
      </c>
      <c r="P52" s="38">
        <v>1.1062350000000001</v>
      </c>
      <c r="Q52" s="38">
        <v>1.0400739999999999</v>
      </c>
      <c r="R52" s="28"/>
      <c r="S52" s="39">
        <v>17.365129000000003</v>
      </c>
      <c r="T52" s="40">
        <v>-0.52571080176076457</v>
      </c>
      <c r="U52" s="40">
        <v>-8.9027211925551741E-2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18</v>
      </c>
      <c r="E53" s="27">
        <v>0.28125</v>
      </c>
      <c r="F53" s="28"/>
      <c r="G53" s="38">
        <v>0.77173199999999997</v>
      </c>
      <c r="H53" s="38">
        <v>0.64962299999999995</v>
      </c>
      <c r="I53" s="38">
        <v>0.55347999999999997</v>
      </c>
      <c r="J53" s="38">
        <v>0.33197700000000002</v>
      </c>
      <c r="K53" s="38">
        <v>0.983321</v>
      </c>
      <c r="L53" s="38">
        <v>0.96237300000000003</v>
      </c>
      <c r="M53" s="38">
        <v>0.94769199999999998</v>
      </c>
      <c r="N53" s="38">
        <v>0.92249300000000001</v>
      </c>
      <c r="O53" s="38">
        <v>0.91858200000000001</v>
      </c>
      <c r="P53" s="38">
        <v>0.92192799999999997</v>
      </c>
      <c r="Q53" s="38">
        <v>0.86660599999999999</v>
      </c>
      <c r="R53" s="28"/>
      <c r="S53" s="39">
        <v>8.8298070000000006</v>
      </c>
      <c r="T53" s="40">
        <v>0.12293645980729062</v>
      </c>
      <c r="U53" s="40">
        <v>1.4598925056298562E-2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0.296875</v>
      </c>
      <c r="F54" s="28"/>
      <c r="G54" s="38">
        <v>0.12805</v>
      </c>
      <c r="H54" s="38">
        <v>0.111142</v>
      </c>
      <c r="I54" s="38">
        <v>0.11518200000000001</v>
      </c>
      <c r="J54" s="38">
        <v>0.116191</v>
      </c>
      <c r="K54" s="38">
        <v>0.10664700000000001</v>
      </c>
      <c r="L54" s="38">
        <v>1.1217E-2</v>
      </c>
      <c r="M54" s="38">
        <v>7.5079999999999999E-3</v>
      </c>
      <c r="N54" s="38">
        <v>1.0711999999999999E-2</v>
      </c>
      <c r="O54" s="38">
        <v>3.0558999999999999E-2</v>
      </c>
      <c r="P54" s="38">
        <v>7.6002E-2</v>
      </c>
      <c r="Q54" s="38">
        <v>1.3818E-2</v>
      </c>
      <c r="R54" s="28"/>
      <c r="S54" s="39">
        <v>0.72702800000000001</v>
      </c>
      <c r="T54" s="40">
        <v>-0.89208902772354548</v>
      </c>
      <c r="U54" s="40">
        <v>-0.24293494424145179</v>
      </c>
    </row>
    <row r="55" spans="1:21" s="18" customFormat="1" x14ac:dyDescent="0.3">
      <c r="A55" s="106"/>
      <c r="B55" s="16"/>
      <c r="C55" s="26" t="s">
        <v>373</v>
      </c>
      <c r="D55" s="142">
        <v>64</v>
      </c>
      <c r="E55" s="41">
        <v>1</v>
      </c>
      <c r="F55" s="42"/>
      <c r="G55" s="43">
        <v>3.2223610000000003</v>
      </c>
      <c r="H55" s="43">
        <v>2.71583</v>
      </c>
      <c r="I55" s="43">
        <v>2.578147</v>
      </c>
      <c r="J55" s="43">
        <v>2.3841590000000004</v>
      </c>
      <c r="K55" s="43">
        <v>2.925316</v>
      </c>
      <c r="L55" s="43">
        <v>2.8517769999999998</v>
      </c>
      <c r="M55" s="43">
        <v>2.8585220000000002</v>
      </c>
      <c r="N55" s="43">
        <v>2.8417690000000002</v>
      </c>
      <c r="O55" s="43">
        <v>2.7289099999999995</v>
      </c>
      <c r="P55" s="43">
        <v>2.352055</v>
      </c>
      <c r="Q55" s="43">
        <v>2.1518330000000003</v>
      </c>
      <c r="R55" s="42"/>
      <c r="S55" s="44">
        <v>29.610678999999998</v>
      </c>
      <c r="T55" s="45">
        <v>-0.33221851927825585</v>
      </c>
      <c r="U55" s="45">
        <v>-4.9221622807519516E-2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10</v>
      </c>
      <c r="E83" s="27">
        <v>0.15625</v>
      </c>
      <c r="F83" s="28"/>
      <c r="G83" s="67">
        <v>1.636088</v>
      </c>
      <c r="H83" s="67">
        <v>1.4102250000000001</v>
      </c>
      <c r="I83" s="67">
        <v>1.4108579999999999</v>
      </c>
      <c r="J83" s="67">
        <v>1.3645240000000001</v>
      </c>
      <c r="K83" s="67">
        <v>1.274016</v>
      </c>
      <c r="L83" s="67">
        <v>1.1246400000000001</v>
      </c>
      <c r="M83" s="67">
        <v>1.4456290000000001</v>
      </c>
      <c r="N83" s="67">
        <v>1.4157420000000001</v>
      </c>
      <c r="O83" s="67">
        <v>1.411953</v>
      </c>
      <c r="P83" s="67">
        <v>0.99369700000000005</v>
      </c>
      <c r="Q83" s="67">
        <v>0.89725600000000005</v>
      </c>
      <c r="R83" s="28"/>
      <c r="S83" s="39">
        <v>14.384628000000001</v>
      </c>
      <c r="T83" s="40">
        <v>-0.45158451134657784</v>
      </c>
      <c r="U83" s="40">
        <v>-7.2340248986887068E-2</v>
      </c>
    </row>
    <row r="84" spans="1:21" s="18" customFormat="1" x14ac:dyDescent="0.3">
      <c r="A84" s="106"/>
      <c r="B84" s="16"/>
      <c r="C84" s="29" t="s">
        <v>257</v>
      </c>
      <c r="D84" s="30">
        <v>15</v>
      </c>
      <c r="E84" s="27">
        <v>0.234375</v>
      </c>
      <c r="F84" s="28"/>
      <c r="G84" s="38">
        <v>1.2903169999999999</v>
      </c>
      <c r="H84" s="38">
        <v>1.0060559999999998</v>
      </c>
      <c r="I84" s="38">
        <v>0.83305400000000007</v>
      </c>
      <c r="J84" s="38">
        <v>0.70791800000000005</v>
      </c>
      <c r="K84" s="38">
        <v>0.52886499999999992</v>
      </c>
      <c r="L84" s="38">
        <v>0.63328700000000004</v>
      </c>
      <c r="M84" s="38">
        <v>0.34086700000000003</v>
      </c>
      <c r="N84" s="38">
        <v>0.39735399999999998</v>
      </c>
      <c r="O84" s="38">
        <v>0.29223399999999999</v>
      </c>
      <c r="P84" s="38">
        <v>0.31733</v>
      </c>
      <c r="Q84" s="38">
        <v>0.29185099999999997</v>
      </c>
      <c r="R84" s="28"/>
      <c r="S84" s="39">
        <v>6.6391330000000002</v>
      </c>
      <c r="T84" s="40">
        <v>-0.77381449674769842</v>
      </c>
      <c r="U84" s="40">
        <v>-0.16956031350657574</v>
      </c>
    </row>
    <row r="85" spans="1:21" s="55" customFormat="1" x14ac:dyDescent="0.3">
      <c r="A85" s="108"/>
      <c r="B85" s="16"/>
      <c r="C85" s="51" t="s">
        <v>173</v>
      </c>
      <c r="D85" s="52">
        <v>4</v>
      </c>
      <c r="E85" s="27">
        <v>6.25E-2</v>
      </c>
      <c r="F85" s="28"/>
      <c r="G85" s="67">
        <v>8.1416000000000002E-2</v>
      </c>
      <c r="H85" s="67">
        <v>6.5606999999999999E-2</v>
      </c>
      <c r="I85" s="67">
        <v>4.9489999999999999E-2</v>
      </c>
      <c r="J85" s="67">
        <v>6.5299999999999997E-2</v>
      </c>
      <c r="K85" s="67">
        <v>6.3145999999999994E-2</v>
      </c>
      <c r="L85" s="67">
        <v>0.10843700000000001</v>
      </c>
      <c r="M85" s="67">
        <v>6.8557000000000007E-2</v>
      </c>
      <c r="N85" s="67">
        <v>5.1996000000000001E-2</v>
      </c>
      <c r="O85" s="67">
        <v>4.6247999999999997E-2</v>
      </c>
      <c r="P85" s="67">
        <v>4.7647000000000002E-2</v>
      </c>
      <c r="Q85" s="67">
        <v>4.0171999999999999E-2</v>
      </c>
      <c r="R85" s="28"/>
      <c r="S85" s="53">
        <v>0.68801599999999996</v>
      </c>
      <c r="T85" s="54">
        <v>-0.50658347253611091</v>
      </c>
      <c r="U85" s="54">
        <v>-8.4513990955235152E-2</v>
      </c>
    </row>
    <row r="86" spans="1:21" s="55" customFormat="1" x14ac:dyDescent="0.3">
      <c r="A86" s="108"/>
      <c r="B86" s="16"/>
      <c r="C86" s="51" t="s">
        <v>388</v>
      </c>
      <c r="D86" s="52">
        <v>3</v>
      </c>
      <c r="E86" s="27">
        <v>4.6875E-2</v>
      </c>
      <c r="F86" s="28"/>
      <c r="G86" s="67">
        <v>1.07931</v>
      </c>
      <c r="H86" s="67">
        <v>0.79358399999999996</v>
      </c>
      <c r="I86" s="67">
        <v>0.52158499999999997</v>
      </c>
      <c r="J86" s="67">
        <v>0.36870999999999998</v>
      </c>
      <c r="K86" s="67">
        <v>0.17625099999999999</v>
      </c>
      <c r="L86" s="67">
        <v>0.23033200000000001</v>
      </c>
      <c r="M86" s="67">
        <v>3.4000000000000002E-4</v>
      </c>
      <c r="N86" s="67">
        <v>8.4943000000000005E-2</v>
      </c>
      <c r="O86" s="67">
        <v>3.3930000000000002E-3</v>
      </c>
      <c r="P86" s="67">
        <v>2.1878000000000002E-2</v>
      </c>
      <c r="Q86" s="67">
        <v>2.0625999999999999E-2</v>
      </c>
      <c r="R86" s="28"/>
      <c r="S86" s="53">
        <v>3.3009520000000006</v>
      </c>
      <c r="T86" s="54">
        <v>-0.98088964245675481</v>
      </c>
      <c r="U86" s="54">
        <v>-0.39024046313589245</v>
      </c>
    </row>
    <row r="87" spans="1:21" s="55" customFormat="1" x14ac:dyDescent="0.3">
      <c r="A87" s="108"/>
      <c r="B87" s="16"/>
      <c r="C87" s="51" t="s">
        <v>150</v>
      </c>
      <c r="D87" s="52">
        <v>6</v>
      </c>
      <c r="E87" s="27">
        <v>9.375E-2</v>
      </c>
      <c r="F87" s="28"/>
      <c r="G87" s="67">
        <v>0.12959100000000001</v>
      </c>
      <c r="H87" s="67">
        <v>0.12913899999999998</v>
      </c>
      <c r="I87" s="67">
        <v>0.12271600000000001</v>
      </c>
      <c r="J87" s="67">
        <v>0.12314600000000001</v>
      </c>
      <c r="K87" s="67">
        <v>0.15846499999999999</v>
      </c>
      <c r="L87" s="67">
        <v>0.17902000000000001</v>
      </c>
      <c r="M87" s="67">
        <v>0.17225000000000001</v>
      </c>
      <c r="N87" s="67">
        <v>0.160193</v>
      </c>
      <c r="O87" s="67">
        <v>0.14464299999999999</v>
      </c>
      <c r="P87" s="67">
        <v>0.149537</v>
      </c>
      <c r="Q87" s="67">
        <v>0.138961</v>
      </c>
      <c r="R87" s="28"/>
      <c r="S87" s="53">
        <v>1.6076610000000002</v>
      </c>
      <c r="T87" s="54">
        <v>7.2304403855205868E-2</v>
      </c>
      <c r="U87" s="54">
        <v>8.76443233285773E-3</v>
      </c>
    </row>
    <row r="88" spans="1:21" s="18" customFormat="1" x14ac:dyDescent="0.3">
      <c r="A88" s="106"/>
      <c r="B88" s="16"/>
      <c r="C88" s="29" t="s">
        <v>389</v>
      </c>
      <c r="D88" s="30">
        <v>0</v>
      </c>
      <c r="E88" s="27">
        <v>0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28"/>
      <c r="S88" s="39">
        <v>0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2</v>
      </c>
      <c r="E89" s="27">
        <v>3.125E-2</v>
      </c>
      <c r="F89" s="28"/>
      <c r="G89" s="38">
        <v>0.16406999999999999</v>
      </c>
      <c r="H89" s="38">
        <v>0.152195</v>
      </c>
      <c r="I89" s="38">
        <v>0.16029399999999999</v>
      </c>
      <c r="J89" s="38">
        <v>0.13963100000000001</v>
      </c>
      <c r="K89" s="38">
        <v>0.124152</v>
      </c>
      <c r="L89" s="38">
        <v>0.12673999999999999</v>
      </c>
      <c r="M89" s="38">
        <v>0.114648</v>
      </c>
      <c r="N89" s="38">
        <v>9.6193000000000001E-2</v>
      </c>
      <c r="O89" s="38">
        <v>9.2608999999999997E-2</v>
      </c>
      <c r="P89" s="38">
        <v>9.1509999999999994E-2</v>
      </c>
      <c r="Q89" s="38">
        <v>8.6250999999999994E-2</v>
      </c>
      <c r="R89" s="28"/>
      <c r="S89" s="39">
        <v>1.348293</v>
      </c>
      <c r="T89" s="40">
        <v>-0.47430365088072168</v>
      </c>
      <c r="U89" s="40">
        <v>-7.7233392588615168E-2</v>
      </c>
    </row>
    <row r="90" spans="1:21" s="18" customFormat="1" x14ac:dyDescent="0.3">
      <c r="A90" s="106"/>
      <c r="B90" s="16"/>
      <c r="C90" s="29" t="s">
        <v>111</v>
      </c>
      <c r="D90" s="30">
        <v>4</v>
      </c>
      <c r="E90" s="27">
        <v>6.25E-2</v>
      </c>
      <c r="F90" s="28"/>
      <c r="G90" s="38">
        <v>2.4971E-2</v>
      </c>
      <c r="H90" s="38">
        <v>2.1527999999999999E-2</v>
      </c>
      <c r="I90" s="38">
        <v>2.1471999999999998E-2</v>
      </c>
      <c r="J90" s="38">
        <v>2.0688000000000002E-2</v>
      </c>
      <c r="K90" s="38">
        <v>0.87751100000000004</v>
      </c>
      <c r="L90" s="38">
        <v>0.826291</v>
      </c>
      <c r="M90" s="38">
        <v>0.77606999999999993</v>
      </c>
      <c r="N90" s="38">
        <v>0.753583</v>
      </c>
      <c r="O90" s="38">
        <v>0.73927599999999993</v>
      </c>
      <c r="P90" s="38">
        <v>0.72508099999999998</v>
      </c>
      <c r="Q90" s="38">
        <v>0.676616</v>
      </c>
      <c r="R90" s="28"/>
      <c r="S90" s="39">
        <v>5.4630870000000007</v>
      </c>
      <c r="T90" s="40">
        <v>26.096071442873733</v>
      </c>
      <c r="U90" s="40">
        <v>0.51047412864432551</v>
      </c>
    </row>
    <row r="91" spans="1:21" s="18" customFormat="1" x14ac:dyDescent="0.3">
      <c r="A91" s="106"/>
      <c r="B91" s="16"/>
      <c r="C91" s="29" t="s">
        <v>164</v>
      </c>
      <c r="D91" s="30">
        <v>8</v>
      </c>
      <c r="E91" s="27">
        <v>0.125</v>
      </c>
      <c r="F91" s="28"/>
      <c r="G91" s="38">
        <v>1.2696000000000001E-2</v>
      </c>
      <c r="H91" s="38">
        <v>1.2702999999999999E-2</v>
      </c>
      <c r="I91" s="38">
        <v>2.7673E-2</v>
      </c>
      <c r="J91" s="38">
        <v>2.7890999999999999E-2</v>
      </c>
      <c r="K91" s="38">
        <v>1.1675999999999999E-2</v>
      </c>
      <c r="L91" s="38">
        <v>7.1900000000000002E-4</v>
      </c>
      <c r="M91" s="38">
        <v>1.289E-3</v>
      </c>
      <c r="N91" s="38">
        <v>8.8000000000000003E-4</v>
      </c>
      <c r="O91" s="38">
        <v>8.1099999999999998E-4</v>
      </c>
      <c r="P91" s="38">
        <v>9.2500000000000004E-4</v>
      </c>
      <c r="Q91" s="38">
        <v>5.2499999999999997E-4</v>
      </c>
      <c r="R91" s="28"/>
      <c r="S91" s="39">
        <v>9.7788E-2</v>
      </c>
      <c r="T91" s="40">
        <v>-0.95864839319470696</v>
      </c>
      <c r="U91" s="40">
        <v>-0.32847598467106964</v>
      </c>
    </row>
    <row r="92" spans="1:21" s="18" customFormat="1" x14ac:dyDescent="0.3">
      <c r="A92" s="106"/>
      <c r="B92" s="16"/>
      <c r="C92" s="29" t="s">
        <v>0</v>
      </c>
      <c r="D92" s="30">
        <v>22</v>
      </c>
      <c r="E92" s="27">
        <v>0.34375</v>
      </c>
      <c r="F92" s="28"/>
      <c r="G92" s="38">
        <v>9.4218999999999983E-2</v>
      </c>
      <c r="H92" s="38">
        <v>0.113123</v>
      </c>
      <c r="I92" s="38">
        <v>0.12479599999999999</v>
      </c>
      <c r="J92" s="38">
        <v>0.12350699999999999</v>
      </c>
      <c r="K92" s="38">
        <v>0.10909600000000001</v>
      </c>
      <c r="L92" s="38">
        <v>0.1401</v>
      </c>
      <c r="M92" s="38">
        <v>0.18001899999999998</v>
      </c>
      <c r="N92" s="38">
        <v>0.17801700000000001</v>
      </c>
      <c r="O92" s="38">
        <v>0.19202699999999998</v>
      </c>
      <c r="P92" s="38">
        <v>0.22351199999999999</v>
      </c>
      <c r="Q92" s="38">
        <v>0.19933400000000001</v>
      </c>
      <c r="R92" s="28"/>
      <c r="S92" s="39">
        <v>1.6777500000000001</v>
      </c>
      <c r="T92" s="40">
        <v>1.1156454642906426</v>
      </c>
      <c r="U92" s="40">
        <v>9.8197274147400648E-2</v>
      </c>
    </row>
    <row r="93" spans="1:21" s="55" customFormat="1" x14ac:dyDescent="0.3">
      <c r="A93" s="108"/>
      <c r="B93" s="16"/>
      <c r="C93" s="51" t="s">
        <v>231</v>
      </c>
      <c r="D93" s="52">
        <v>8</v>
      </c>
      <c r="E93" s="27">
        <v>0.125</v>
      </c>
      <c r="F93" s="28"/>
      <c r="G93" s="67">
        <v>7.9293999999999989E-2</v>
      </c>
      <c r="H93" s="67">
        <v>9.2369000000000007E-2</v>
      </c>
      <c r="I93" s="67">
        <v>9.1638999999999998E-2</v>
      </c>
      <c r="J93" s="67">
        <v>8.3307999999999993E-2</v>
      </c>
      <c r="K93" s="67">
        <v>5.9539000000000002E-2</v>
      </c>
      <c r="L93" s="67">
        <v>7.5764999999999999E-2</v>
      </c>
      <c r="M93" s="67">
        <v>0.11401500000000001</v>
      </c>
      <c r="N93" s="67">
        <v>0.113746</v>
      </c>
      <c r="O93" s="67">
        <v>0.11157499999999999</v>
      </c>
      <c r="P93" s="67">
        <v>0.134099</v>
      </c>
      <c r="Q93" s="67">
        <v>0.12964999999999999</v>
      </c>
      <c r="R93" s="28"/>
      <c r="S93" s="53">
        <v>1.084999</v>
      </c>
      <c r="T93" s="54">
        <v>0.63505435468005156</v>
      </c>
      <c r="U93" s="54">
        <v>6.3387434879281779E-2</v>
      </c>
    </row>
    <row r="94" spans="1:21" s="55" customFormat="1" x14ac:dyDescent="0.3">
      <c r="A94" s="108"/>
      <c r="B94" s="16"/>
      <c r="C94" s="51" t="s">
        <v>390</v>
      </c>
      <c r="D94" s="52">
        <v>2</v>
      </c>
      <c r="E94" s="27">
        <v>3.125E-2</v>
      </c>
      <c r="F94" s="28"/>
      <c r="G94" s="67">
        <v>2.6480000000000002E-3</v>
      </c>
      <c r="H94" s="67">
        <v>3.2009999999999999E-3</v>
      </c>
      <c r="I94" s="67">
        <v>3.3990000000000001E-3</v>
      </c>
      <c r="J94" s="67">
        <v>3.6909999999999998E-3</v>
      </c>
      <c r="K94" s="67">
        <v>3.9649999999999998E-3</v>
      </c>
      <c r="L94" s="67">
        <v>7.5100000000000002E-3</v>
      </c>
      <c r="M94" s="67">
        <v>1.0245000000000001E-2</v>
      </c>
      <c r="N94" s="67">
        <v>7.0939999999999996E-3</v>
      </c>
      <c r="O94" s="67">
        <v>8.8129999999999997E-3</v>
      </c>
      <c r="P94" s="67">
        <v>4.4739999999999997E-3</v>
      </c>
      <c r="Q94" s="67">
        <v>4.0280000000000003E-3</v>
      </c>
      <c r="R94" s="28"/>
      <c r="S94" s="53">
        <v>5.9067999999999996E-2</v>
      </c>
      <c r="T94" s="54">
        <v>0.52114803625377637</v>
      </c>
      <c r="U94" s="54">
        <v>5.383212906521373E-2</v>
      </c>
    </row>
    <row r="95" spans="1:21" s="55" customFormat="1" x14ac:dyDescent="0.3">
      <c r="A95" s="108"/>
      <c r="B95" s="50"/>
      <c r="C95" s="51" t="s">
        <v>371</v>
      </c>
      <c r="D95" s="52">
        <v>2</v>
      </c>
      <c r="E95" s="27">
        <v>3.125E-2</v>
      </c>
      <c r="F95" s="28"/>
      <c r="G95" s="67">
        <v>0</v>
      </c>
      <c r="H95" s="67">
        <v>0</v>
      </c>
      <c r="I95" s="67">
        <v>0</v>
      </c>
      <c r="J95" s="67">
        <v>0</v>
      </c>
      <c r="K95" s="67">
        <v>1.9000000000000001E-5</v>
      </c>
      <c r="L95" s="67">
        <v>9.3999999999999994E-5</v>
      </c>
      <c r="M95" s="67">
        <v>4.6200000000000001E-4</v>
      </c>
      <c r="N95" s="67">
        <v>7.2999999999999996E-4</v>
      </c>
      <c r="O95" s="67">
        <v>3.0179999999999998E-3</v>
      </c>
      <c r="P95" s="67">
        <v>4.2750000000000002E-3</v>
      </c>
      <c r="Q95" s="67">
        <v>1.4463999999999999E-2</v>
      </c>
      <c r="R95" s="28"/>
      <c r="S95" s="53">
        <v>2.3061999999999999E-2</v>
      </c>
      <c r="T95" s="54" t="s">
        <v>191</v>
      </c>
      <c r="U95" s="54" t="s">
        <v>191</v>
      </c>
    </row>
    <row r="96" spans="1:21" s="55" customFormat="1" x14ac:dyDescent="0.3">
      <c r="A96" s="108"/>
      <c r="B96" s="50"/>
      <c r="C96" s="51" t="s">
        <v>391</v>
      </c>
      <c r="D96" s="52">
        <v>2</v>
      </c>
      <c r="E96" s="27">
        <v>3.125E-2</v>
      </c>
      <c r="F96" s="28"/>
      <c r="G96" s="67">
        <v>1.2277E-2</v>
      </c>
      <c r="H96" s="67">
        <v>1.7552999999999999E-2</v>
      </c>
      <c r="I96" s="67">
        <v>2.9758E-2</v>
      </c>
      <c r="J96" s="67">
        <v>3.6507999999999999E-2</v>
      </c>
      <c r="K96" s="67">
        <v>4.5573000000000002E-2</v>
      </c>
      <c r="L96" s="67">
        <v>5.6080999999999999E-2</v>
      </c>
      <c r="M96" s="67">
        <v>4.9732999999999999E-2</v>
      </c>
      <c r="N96" s="67">
        <v>5.0631000000000002E-2</v>
      </c>
      <c r="O96" s="67">
        <v>5.1847999999999998E-2</v>
      </c>
      <c r="P96" s="67">
        <v>5.3092E-2</v>
      </c>
      <c r="Q96" s="67">
        <v>3.5400000000000001E-2</v>
      </c>
      <c r="R96" s="28"/>
      <c r="S96" s="53">
        <v>0.43845400000000001</v>
      </c>
      <c r="T96" s="54">
        <v>1.883440579946241</v>
      </c>
      <c r="U96" s="54">
        <v>0.14153406444343553</v>
      </c>
    </row>
    <row r="97" spans="1:22" s="55" customFormat="1" x14ac:dyDescent="0.3">
      <c r="A97" s="108"/>
      <c r="B97" s="50"/>
      <c r="C97" s="51" t="s">
        <v>392</v>
      </c>
      <c r="D97" s="52">
        <v>8</v>
      </c>
      <c r="E97" s="27">
        <v>0.125</v>
      </c>
      <c r="F97" s="28"/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6.5000000000001168E-4</v>
      </c>
      <c r="M97" s="67">
        <v>5.5639999999999579E-3</v>
      </c>
      <c r="N97" s="67">
        <v>5.8160000000000156E-3</v>
      </c>
      <c r="O97" s="67">
        <v>1.6772999999999982E-2</v>
      </c>
      <c r="P97" s="67">
        <v>2.7571999999999985E-2</v>
      </c>
      <c r="Q97" s="67">
        <v>1.5792000000000028E-2</v>
      </c>
      <c r="R97" s="28"/>
      <c r="S97" s="53">
        <v>7.2166999999999981E-2</v>
      </c>
      <c r="T97" s="54" t="s">
        <v>191</v>
      </c>
      <c r="U97" s="54" t="s">
        <v>191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3.125E-2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63</v>
      </c>
      <c r="E99" s="41">
        <v>0.984375</v>
      </c>
      <c r="F99" s="42"/>
      <c r="G99" s="43">
        <v>3.2223609999999998</v>
      </c>
      <c r="H99" s="43">
        <v>2.7158299999999995</v>
      </c>
      <c r="I99" s="43">
        <v>2.578147</v>
      </c>
      <c r="J99" s="43">
        <v>2.3841590000000004</v>
      </c>
      <c r="K99" s="43">
        <v>2.9253159999999996</v>
      </c>
      <c r="L99" s="43">
        <v>2.8517770000000002</v>
      </c>
      <c r="M99" s="43">
        <v>2.8585219999999998</v>
      </c>
      <c r="N99" s="43">
        <v>2.8417690000000002</v>
      </c>
      <c r="O99" s="43">
        <v>2.7289100000000004</v>
      </c>
      <c r="P99" s="43">
        <v>2.352055</v>
      </c>
      <c r="Q99" s="43">
        <v>2.1518329999999999</v>
      </c>
      <c r="R99" s="42"/>
      <c r="S99" s="44">
        <v>29.610679000000001</v>
      </c>
      <c r="T99" s="45">
        <v>-0.33221851927825596</v>
      </c>
      <c r="U99" s="45">
        <v>-4.9221622807519516E-2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10</v>
      </c>
      <c r="E103" s="90">
        <v>0.15873015873015872</v>
      </c>
      <c r="F103" s="95"/>
      <c r="G103" s="97">
        <v>1.636088</v>
      </c>
      <c r="H103" s="97">
        <v>1.4102250000000001</v>
      </c>
      <c r="I103" s="97">
        <v>1.4108579999999999</v>
      </c>
      <c r="J103" s="97">
        <v>1.3645240000000001</v>
      </c>
      <c r="K103" s="97">
        <v>1.274016</v>
      </c>
      <c r="L103" s="97">
        <v>1.1246400000000001</v>
      </c>
      <c r="M103" s="97">
        <v>1.4456290000000001</v>
      </c>
      <c r="N103" s="97">
        <v>1.4157420000000001</v>
      </c>
      <c r="O103" s="97">
        <v>1.411953</v>
      </c>
      <c r="P103" s="97">
        <v>0.99369700000000005</v>
      </c>
      <c r="Q103" s="138">
        <v>0.89725600000000005</v>
      </c>
      <c r="R103" s="95"/>
      <c r="S103" s="93">
        <v>14.384628000000001</v>
      </c>
      <c r="T103" s="94">
        <v>-0.45158451134657784</v>
      </c>
      <c r="U103" s="94">
        <v>-7.2340248986887068E-2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4</v>
      </c>
      <c r="E105" s="90">
        <v>6.3492063492063489E-2</v>
      </c>
      <c r="F105" s="95"/>
      <c r="G105" s="92">
        <v>8.1416000000000002E-2</v>
      </c>
      <c r="H105" s="92">
        <v>6.5606999999999999E-2</v>
      </c>
      <c r="I105" s="92">
        <v>4.9489999999999999E-2</v>
      </c>
      <c r="J105" s="92">
        <v>6.5299999999999997E-2</v>
      </c>
      <c r="K105" s="92">
        <v>6.3145999999999994E-2</v>
      </c>
      <c r="L105" s="92">
        <v>0.10843700000000001</v>
      </c>
      <c r="M105" s="92">
        <v>6.8557000000000007E-2</v>
      </c>
      <c r="N105" s="92">
        <v>5.1996000000000001E-2</v>
      </c>
      <c r="O105" s="92">
        <v>4.6247999999999997E-2</v>
      </c>
      <c r="P105" s="92">
        <v>4.7647000000000002E-2</v>
      </c>
      <c r="Q105" s="92">
        <v>4.0171999999999999E-2</v>
      </c>
      <c r="R105" s="95"/>
      <c r="S105" s="93">
        <v>0.68801599999999996</v>
      </c>
      <c r="T105" s="94">
        <v>-0.50658347253611091</v>
      </c>
      <c r="U105" s="94">
        <v>-8.4513990955235152E-2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4</v>
      </c>
      <c r="E106" s="90">
        <v>6.3492063492063489E-2</v>
      </c>
      <c r="F106" s="77"/>
      <c r="G106" s="82">
        <v>8.1416000000000002E-2</v>
      </c>
      <c r="H106" s="82">
        <v>6.5606999999999999E-2</v>
      </c>
      <c r="I106" s="82">
        <v>4.9489999999999999E-2</v>
      </c>
      <c r="J106" s="82">
        <v>6.5299999999999997E-2</v>
      </c>
      <c r="K106" s="82">
        <v>6.3145999999999994E-2</v>
      </c>
      <c r="L106" s="82">
        <v>0.10843700000000001</v>
      </c>
      <c r="M106" s="82">
        <v>6.8557000000000007E-2</v>
      </c>
      <c r="N106" s="82">
        <v>5.1996000000000001E-2</v>
      </c>
      <c r="O106" s="82">
        <v>4.6247999999999997E-2</v>
      </c>
      <c r="P106" s="82">
        <v>4.7647000000000002E-2</v>
      </c>
      <c r="Q106" s="82">
        <v>4.0171999999999999E-2</v>
      </c>
      <c r="R106" s="77"/>
      <c r="S106" s="79">
        <v>0.68801599999999996</v>
      </c>
      <c r="T106" s="80">
        <v>-0.50658347253611091</v>
      </c>
      <c r="U106" s="80">
        <v>-8.4513990955235152E-2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3</v>
      </c>
      <c r="E114" s="90">
        <v>4.7619047619047616E-2</v>
      </c>
      <c r="F114" s="95"/>
      <c r="G114" s="92">
        <v>1.07931</v>
      </c>
      <c r="H114" s="92">
        <v>0.79358399999999996</v>
      </c>
      <c r="I114" s="92">
        <v>0.52158499999999997</v>
      </c>
      <c r="J114" s="92">
        <v>0.36870999999999998</v>
      </c>
      <c r="K114" s="92">
        <v>0.17625099999999999</v>
      </c>
      <c r="L114" s="92">
        <v>0.23033200000000001</v>
      </c>
      <c r="M114" s="92">
        <v>3.4000000000000002E-4</v>
      </c>
      <c r="N114" s="92">
        <v>8.4943000000000005E-2</v>
      </c>
      <c r="O114" s="92">
        <v>3.3930000000000002E-3</v>
      </c>
      <c r="P114" s="92">
        <v>2.1878000000000002E-2</v>
      </c>
      <c r="Q114" s="92">
        <v>2.0625999999999999E-2</v>
      </c>
      <c r="R114" s="95"/>
      <c r="S114" s="93">
        <v>3.3009520000000006</v>
      </c>
      <c r="T114" s="94">
        <v>-0.98088964245675481</v>
      </c>
      <c r="U114" s="94">
        <v>-0.39024046313589245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2</v>
      </c>
      <c r="E115" s="76">
        <v>3.1746031746031744E-2</v>
      </c>
      <c r="F115" s="77"/>
      <c r="G115" s="82">
        <v>0.83110899999999999</v>
      </c>
      <c r="H115" s="82">
        <v>0.54446499999999998</v>
      </c>
      <c r="I115" s="82">
        <v>0.267453</v>
      </c>
      <c r="J115" s="82">
        <v>0.20173099999999999</v>
      </c>
      <c r="K115" s="82">
        <v>1.1908999999999999E-2</v>
      </c>
      <c r="L115" s="82">
        <v>1.1180000000000001E-3</v>
      </c>
      <c r="M115" s="82">
        <v>3.4000000000000002E-4</v>
      </c>
      <c r="N115" s="82">
        <v>8.4943000000000005E-2</v>
      </c>
      <c r="O115" s="82">
        <v>3.3930000000000002E-3</v>
      </c>
      <c r="P115" s="82">
        <v>2.1878000000000002E-2</v>
      </c>
      <c r="Q115" s="140">
        <v>2.0625999999999999E-2</v>
      </c>
      <c r="R115" s="77"/>
      <c r="S115" s="79">
        <v>1.9889649999999996</v>
      </c>
      <c r="T115" s="80">
        <v>-0.97518255728189684</v>
      </c>
      <c r="U115" s="80">
        <v>-0.3699940827646041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1</v>
      </c>
      <c r="E116" s="90">
        <v>1.5873015873015872E-2</v>
      </c>
      <c r="F116" s="77"/>
      <c r="G116" s="78">
        <v>0.248201</v>
      </c>
      <c r="H116" s="78">
        <v>0.24911900000000001</v>
      </c>
      <c r="I116" s="78">
        <v>0.25413200000000002</v>
      </c>
      <c r="J116" s="78">
        <v>7.6821E-2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0.82827300000000004</v>
      </c>
      <c r="T116" s="86">
        <v>-1</v>
      </c>
      <c r="U116" s="86">
        <v>-1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1</v>
      </c>
      <c r="E117" s="99">
        <v>1.5873015873015872E-2</v>
      </c>
      <c r="F117" s="100"/>
      <c r="G117" s="78">
        <v>0.248201</v>
      </c>
      <c r="H117" s="78">
        <v>0.24911900000000001</v>
      </c>
      <c r="I117" s="78">
        <v>0.25413200000000002</v>
      </c>
      <c r="J117" s="78">
        <v>7.6821E-2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0.82827300000000004</v>
      </c>
      <c r="T117" s="102">
        <v>-1</v>
      </c>
      <c r="U117" s="102">
        <v>-1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1</v>
      </c>
      <c r="E119" s="90">
        <v>1.5873015873015872E-2</v>
      </c>
      <c r="F119" s="77"/>
      <c r="G119" s="78">
        <v>0</v>
      </c>
      <c r="H119" s="78">
        <v>0</v>
      </c>
      <c r="I119" s="78">
        <v>0</v>
      </c>
      <c r="J119" s="78">
        <v>9.0158000000000002E-2</v>
      </c>
      <c r="K119" s="78">
        <v>0.16434199999999999</v>
      </c>
      <c r="L119" s="78">
        <v>0.229214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0.48371399999999998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1</v>
      </c>
      <c r="E120" s="76">
        <v>1.5873015873015872E-2</v>
      </c>
      <c r="F120" s="77"/>
      <c r="G120" s="78">
        <v>0</v>
      </c>
      <c r="H120" s="78">
        <v>0</v>
      </c>
      <c r="I120" s="78">
        <v>0</v>
      </c>
      <c r="J120" s="78">
        <v>9.0158000000000002E-2</v>
      </c>
      <c r="K120" s="78">
        <v>0.16434199999999999</v>
      </c>
      <c r="L120" s="78">
        <v>0.229214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0.48371399999999998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6</v>
      </c>
      <c r="E122" s="90">
        <v>9.5238095238095233E-2</v>
      </c>
      <c r="F122" s="95"/>
      <c r="G122" s="92">
        <v>0.12959100000000001</v>
      </c>
      <c r="H122" s="92">
        <v>0.12913899999999998</v>
      </c>
      <c r="I122" s="92">
        <v>0.12271600000000001</v>
      </c>
      <c r="J122" s="92">
        <v>0.12314600000000001</v>
      </c>
      <c r="K122" s="92">
        <v>0.15846499999999999</v>
      </c>
      <c r="L122" s="92">
        <v>0.17902000000000001</v>
      </c>
      <c r="M122" s="92">
        <v>0.17225000000000001</v>
      </c>
      <c r="N122" s="92">
        <v>0.160193</v>
      </c>
      <c r="O122" s="92">
        <v>0.14464299999999999</v>
      </c>
      <c r="P122" s="92">
        <v>0.149537</v>
      </c>
      <c r="Q122" s="92">
        <v>0.138961</v>
      </c>
      <c r="R122" s="95"/>
      <c r="S122" s="93">
        <v>1.6076610000000002</v>
      </c>
      <c r="T122" s="94">
        <v>7.2304403855205868E-2</v>
      </c>
      <c r="U122" s="94">
        <v>8.76443233285773E-3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6</v>
      </c>
      <c r="E123" s="90">
        <v>9.5238095238095233E-2</v>
      </c>
      <c r="F123" s="77"/>
      <c r="G123" s="78">
        <v>0.12959100000000001</v>
      </c>
      <c r="H123" s="78">
        <v>0.12913899999999998</v>
      </c>
      <c r="I123" s="78">
        <v>0.12271600000000001</v>
      </c>
      <c r="J123" s="78">
        <v>0.12314600000000001</v>
      </c>
      <c r="K123" s="78">
        <v>0.15846499999999999</v>
      </c>
      <c r="L123" s="78">
        <v>0.17902000000000001</v>
      </c>
      <c r="M123" s="78">
        <v>0.17225000000000001</v>
      </c>
      <c r="N123" s="78">
        <v>0.160193</v>
      </c>
      <c r="O123" s="78">
        <v>0.14464299999999999</v>
      </c>
      <c r="P123" s="78">
        <v>0.149537</v>
      </c>
      <c r="Q123" s="78">
        <v>0.138961</v>
      </c>
      <c r="R123" s="77"/>
      <c r="S123" s="85">
        <v>1.6076610000000002</v>
      </c>
      <c r="T123" s="86">
        <v>7.2304403855205868E-2</v>
      </c>
      <c r="U123" s="86">
        <v>8.76443233285773E-3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1.5873015873015872E-2</v>
      </c>
      <c r="F125" s="77"/>
      <c r="G125" s="78">
        <v>7.2999999999999996E-4</v>
      </c>
      <c r="H125" s="78">
        <v>7.1900000000000002E-4</v>
      </c>
      <c r="I125" s="78">
        <v>7.6199999999999998E-4</v>
      </c>
      <c r="J125" s="78">
        <v>7.3399999999999995E-4</v>
      </c>
      <c r="K125" s="78">
        <v>6.87E-4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3.6319999999999998E-3</v>
      </c>
      <c r="T125" s="86">
        <v>-1</v>
      </c>
      <c r="U125" s="86">
        <v>-1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5</v>
      </c>
      <c r="E126" s="90">
        <v>7.9365079365079361E-2</v>
      </c>
      <c r="F126" s="77"/>
      <c r="G126" s="78">
        <v>0.128861</v>
      </c>
      <c r="H126" s="78">
        <v>0.12841999999999998</v>
      </c>
      <c r="I126" s="78">
        <v>0.12195400000000001</v>
      </c>
      <c r="J126" s="78">
        <v>0.12241200000000001</v>
      </c>
      <c r="K126" s="78">
        <v>0.157778</v>
      </c>
      <c r="L126" s="78">
        <v>0.17902000000000001</v>
      </c>
      <c r="M126" s="78">
        <v>0.17225000000000001</v>
      </c>
      <c r="N126" s="78">
        <v>0.160193</v>
      </c>
      <c r="O126" s="78">
        <v>0.14464299999999999</v>
      </c>
      <c r="P126" s="78">
        <v>0.149537</v>
      </c>
      <c r="Q126" s="78">
        <v>0.138961</v>
      </c>
      <c r="R126" s="77"/>
      <c r="S126" s="85">
        <v>1.6040290000000001</v>
      </c>
      <c r="T126" s="86">
        <v>7.8379028565663811E-2</v>
      </c>
      <c r="U126" s="86">
        <v>9.4770018349839003E-3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1</v>
      </c>
      <c r="E127" s="76">
        <v>1.5873015873015872E-2</v>
      </c>
      <c r="F127" s="77"/>
      <c r="G127" s="78">
        <v>5.8399999999999999E-4</v>
      </c>
      <c r="H127" s="78">
        <v>4.6200000000000001E-4</v>
      </c>
      <c r="I127" s="78">
        <v>5.0600000000000005E-4</v>
      </c>
      <c r="J127" s="78">
        <v>0</v>
      </c>
      <c r="K127" s="78">
        <v>3.186E-3</v>
      </c>
      <c r="L127" s="78">
        <v>2.5100000000000001E-3</v>
      </c>
      <c r="M127" s="78">
        <v>2.807E-3</v>
      </c>
      <c r="N127" s="78">
        <v>2.7439999999999999E-3</v>
      </c>
      <c r="O127" s="78">
        <v>2.3010000000000001E-3</v>
      </c>
      <c r="P127" s="78">
        <v>2.3640000000000002E-3</v>
      </c>
      <c r="Q127" s="136">
        <v>2.261E-3</v>
      </c>
      <c r="R127" s="77"/>
      <c r="S127" s="85">
        <v>1.9724999999999999E-2</v>
      </c>
      <c r="T127" s="86">
        <v>2.8715753424657535</v>
      </c>
      <c r="U127" s="86">
        <v>0.18436608985314629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3</v>
      </c>
      <c r="E131" s="76">
        <v>4.7619047619047616E-2</v>
      </c>
      <c r="F131" s="77"/>
      <c r="G131" s="78">
        <v>0.128277</v>
      </c>
      <c r="H131" s="78">
        <v>0.12795799999999999</v>
      </c>
      <c r="I131" s="78">
        <v>0.121448</v>
      </c>
      <c r="J131" s="78">
        <v>0.12241200000000001</v>
      </c>
      <c r="K131" s="78">
        <v>0.15459200000000001</v>
      </c>
      <c r="L131" s="78">
        <v>0.17651</v>
      </c>
      <c r="M131" s="78">
        <v>0.16944300000000001</v>
      </c>
      <c r="N131" s="78">
        <v>0.15744900000000001</v>
      </c>
      <c r="O131" s="78">
        <v>0.142342</v>
      </c>
      <c r="P131" s="78">
        <v>0.147173</v>
      </c>
      <c r="Q131" s="136">
        <v>0.13669999999999999</v>
      </c>
      <c r="R131" s="77"/>
      <c r="S131" s="85">
        <v>1.5843039999999999</v>
      </c>
      <c r="T131" s="86">
        <v>6.5662589552296868E-2</v>
      </c>
      <c r="U131" s="86">
        <v>7.9812763631474937E-3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1.5873015873015872E-2</v>
      </c>
      <c r="F133" s="77"/>
      <c r="G133" s="78">
        <v>0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0</v>
      </c>
      <c r="Q133" s="78">
        <v>0</v>
      </c>
      <c r="R133" s="77"/>
      <c r="S133" s="85">
        <v>0</v>
      </c>
      <c r="T133" s="86" t="s">
        <v>191</v>
      </c>
      <c r="U133" s="86" t="s">
        <v>191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2</v>
      </c>
      <c r="E147" s="90">
        <v>3.1746031746031744E-2</v>
      </c>
      <c r="F147" s="95"/>
      <c r="G147" s="92">
        <v>0</v>
      </c>
      <c r="H147" s="92">
        <v>1.7725999999999999E-2</v>
      </c>
      <c r="I147" s="92">
        <v>0.139263</v>
      </c>
      <c r="J147" s="92">
        <v>0.15076200000000001</v>
      </c>
      <c r="K147" s="92">
        <v>0.13100300000000001</v>
      </c>
      <c r="L147" s="92">
        <v>0.115498</v>
      </c>
      <c r="M147" s="92">
        <v>9.9720000000000003E-2</v>
      </c>
      <c r="N147" s="92">
        <v>0.10022200000000001</v>
      </c>
      <c r="O147" s="92">
        <v>9.7949999999999995E-2</v>
      </c>
      <c r="P147" s="92">
        <v>9.8267999999999994E-2</v>
      </c>
      <c r="Q147" s="92">
        <v>9.2091999999999993E-2</v>
      </c>
      <c r="R147" s="95"/>
      <c r="S147" s="93">
        <v>1.0425040000000001</v>
      </c>
      <c r="T147" s="94" t="s">
        <v>191</v>
      </c>
      <c r="U147" s="94" t="s">
        <v>191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1.5873015873015872E-2</v>
      </c>
      <c r="F148" s="77"/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1.4E-5</v>
      </c>
      <c r="M148" s="78">
        <v>0</v>
      </c>
      <c r="N148" s="78">
        <v>0</v>
      </c>
      <c r="O148" s="78">
        <v>2.8E-5</v>
      </c>
      <c r="P148" s="78">
        <v>8.4000000000000003E-4</v>
      </c>
      <c r="Q148" s="136">
        <v>2.43E-4</v>
      </c>
      <c r="R148" s="77"/>
      <c r="S148" s="85">
        <v>1.1250000000000001E-3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0</v>
      </c>
      <c r="E149" s="90">
        <v>0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136">
        <v>0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1</v>
      </c>
      <c r="E152" s="90">
        <v>1.5873015873015872E-2</v>
      </c>
      <c r="F152" s="77"/>
      <c r="G152" s="78">
        <v>0</v>
      </c>
      <c r="H152" s="78">
        <v>1.7725999999999999E-2</v>
      </c>
      <c r="I152" s="78">
        <v>0.139263</v>
      </c>
      <c r="J152" s="78">
        <v>0.15076200000000001</v>
      </c>
      <c r="K152" s="78">
        <v>0.13100300000000001</v>
      </c>
      <c r="L152" s="78">
        <v>0.115484</v>
      </c>
      <c r="M152" s="78">
        <v>9.9720000000000003E-2</v>
      </c>
      <c r="N152" s="78">
        <v>0.10022200000000001</v>
      </c>
      <c r="O152" s="78">
        <v>9.7921999999999995E-2</v>
      </c>
      <c r="P152" s="78">
        <v>9.7428000000000001E-2</v>
      </c>
      <c r="Q152" s="78">
        <v>9.1849E-2</v>
      </c>
      <c r="R152" s="77"/>
      <c r="S152" s="85">
        <v>1.0413790000000001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1</v>
      </c>
      <c r="E153" s="76">
        <v>1.5873015873015872E-2</v>
      </c>
      <c r="F153" s="77"/>
      <c r="G153" s="78">
        <v>0</v>
      </c>
      <c r="H153" s="78">
        <v>1.7725999999999999E-2</v>
      </c>
      <c r="I153" s="78">
        <v>0.139263</v>
      </c>
      <c r="J153" s="78">
        <v>0.15076200000000001</v>
      </c>
      <c r="K153" s="78">
        <v>0.13100300000000001</v>
      </c>
      <c r="L153" s="78">
        <v>0.115484</v>
      </c>
      <c r="M153" s="78">
        <v>9.9720000000000003E-2</v>
      </c>
      <c r="N153" s="78">
        <v>0.10022200000000001</v>
      </c>
      <c r="O153" s="78">
        <v>9.7921999999999995E-2</v>
      </c>
      <c r="P153" s="78">
        <v>9.7428000000000001E-2</v>
      </c>
      <c r="Q153" s="78">
        <v>9.1849E-2</v>
      </c>
      <c r="R153" s="77"/>
      <c r="S153" s="85">
        <v>1.0413790000000001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8</v>
      </c>
      <c r="E156" s="90">
        <v>0.12698412698412698</v>
      </c>
      <c r="F156" s="95"/>
      <c r="G156" s="92">
        <v>1.2696000000000001E-2</v>
      </c>
      <c r="H156" s="92">
        <v>1.2702999999999999E-2</v>
      </c>
      <c r="I156" s="92">
        <v>2.7673E-2</v>
      </c>
      <c r="J156" s="92">
        <v>2.7890999999999999E-2</v>
      </c>
      <c r="K156" s="92">
        <v>1.1675999999999999E-2</v>
      </c>
      <c r="L156" s="92">
        <v>7.1900000000000002E-4</v>
      </c>
      <c r="M156" s="92">
        <v>1.289E-3</v>
      </c>
      <c r="N156" s="92">
        <v>8.8000000000000003E-4</v>
      </c>
      <c r="O156" s="92">
        <v>8.1099999999999998E-4</v>
      </c>
      <c r="P156" s="92">
        <v>9.2500000000000004E-4</v>
      </c>
      <c r="Q156" s="92">
        <v>5.2499999999999997E-4</v>
      </c>
      <c r="R156" s="95"/>
      <c r="S156" s="93">
        <v>9.7788E-2</v>
      </c>
      <c r="T156" s="94">
        <v>-0.95864839319470696</v>
      </c>
      <c r="U156" s="94">
        <v>-0.32847598467106964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1.5873015873015872E-2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0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1.5873015873015872E-2</v>
      </c>
      <c r="F158" s="77"/>
      <c r="G158" s="78">
        <v>5.9449999999999998E-3</v>
      </c>
      <c r="H158" s="78">
        <v>5.574E-3</v>
      </c>
      <c r="I158" s="78">
        <v>5.5589999999999997E-3</v>
      </c>
      <c r="J158" s="78">
        <v>5.3569999999999998E-3</v>
      </c>
      <c r="K158" s="78">
        <v>4.8050000000000002E-3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136">
        <v>0</v>
      </c>
      <c r="R158" s="77"/>
      <c r="S158" s="85">
        <v>2.724E-2</v>
      </c>
      <c r="T158" s="86">
        <v>-1</v>
      </c>
      <c r="U158" s="86">
        <v>-1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1.5873015873015872E-2</v>
      </c>
      <c r="F159" s="77"/>
      <c r="G159" s="78">
        <v>1.7730000000000001E-3</v>
      </c>
      <c r="H159" s="78">
        <v>1.529E-3</v>
      </c>
      <c r="I159" s="78">
        <v>1.5250000000000001E-3</v>
      </c>
      <c r="J159" s="78">
        <v>1.9E-3</v>
      </c>
      <c r="K159" s="78">
        <v>1.9789999999999999E-3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136">
        <v>0</v>
      </c>
      <c r="R159" s="77"/>
      <c r="S159" s="85">
        <v>8.7060000000000002E-3</v>
      </c>
      <c r="T159" s="86">
        <v>-1</v>
      </c>
      <c r="U159" s="86">
        <v>-1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3</v>
      </c>
      <c r="E160" s="76">
        <v>4.7619047619047616E-2</v>
      </c>
      <c r="F160" s="77"/>
      <c r="G160" s="78">
        <v>4.1710000000000002E-3</v>
      </c>
      <c r="H160" s="78">
        <v>4.0460000000000001E-3</v>
      </c>
      <c r="I160" s="78">
        <v>4.0350000000000004E-3</v>
      </c>
      <c r="J160" s="78">
        <v>4.2960000000000003E-3</v>
      </c>
      <c r="K160" s="78">
        <v>3.5430000000000001E-3</v>
      </c>
      <c r="L160" s="78">
        <v>7.1900000000000002E-4</v>
      </c>
      <c r="M160" s="78">
        <v>6.2200000000000005E-4</v>
      </c>
      <c r="N160" s="78">
        <v>6.2100000000000002E-4</v>
      </c>
      <c r="O160" s="78">
        <v>7.0399999999999998E-4</v>
      </c>
      <c r="P160" s="78">
        <v>9.2500000000000004E-4</v>
      </c>
      <c r="Q160" s="78">
        <v>5.2499999999999997E-4</v>
      </c>
      <c r="R160" s="77"/>
      <c r="S160" s="85">
        <v>2.4207000000000003E-2</v>
      </c>
      <c r="T160" s="86">
        <v>-0.8741309038599856</v>
      </c>
      <c r="U160" s="86">
        <v>-0.22822645227548932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2</v>
      </c>
      <c r="E162" s="76">
        <v>3.1746031746031744E-2</v>
      </c>
      <c r="F162" s="77"/>
      <c r="G162" s="78">
        <v>8.0699999999999999E-4</v>
      </c>
      <c r="H162" s="78">
        <v>1.554E-3</v>
      </c>
      <c r="I162" s="78">
        <v>1.6553999999999999E-2</v>
      </c>
      <c r="J162" s="78">
        <v>1.6337999999999998E-2</v>
      </c>
      <c r="K162" s="78">
        <v>1.3489999999999999E-3</v>
      </c>
      <c r="L162" s="78">
        <v>0</v>
      </c>
      <c r="M162" s="78">
        <v>6.6699999999999995E-4</v>
      </c>
      <c r="N162" s="78">
        <v>2.5900000000000001E-4</v>
      </c>
      <c r="O162" s="78">
        <v>1.07E-4</v>
      </c>
      <c r="P162" s="78">
        <v>0</v>
      </c>
      <c r="Q162" s="78">
        <v>0</v>
      </c>
      <c r="R162" s="77"/>
      <c r="S162" s="85">
        <v>3.7635000000000009E-2</v>
      </c>
      <c r="T162" s="86">
        <v>-1</v>
      </c>
      <c r="U162" s="86">
        <v>-1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22</v>
      </c>
      <c r="E164" s="90">
        <v>0.34920634920634919</v>
      </c>
      <c r="F164" s="95"/>
      <c r="G164" s="92">
        <v>9.4218999999999983E-2</v>
      </c>
      <c r="H164" s="92">
        <v>0.113123</v>
      </c>
      <c r="I164" s="92">
        <v>0.12479599999999999</v>
      </c>
      <c r="J164" s="92">
        <v>0.12350699999999999</v>
      </c>
      <c r="K164" s="92">
        <v>0.10909600000000001</v>
      </c>
      <c r="L164" s="92">
        <v>0.1401</v>
      </c>
      <c r="M164" s="92">
        <v>0.18001899999999998</v>
      </c>
      <c r="N164" s="92">
        <v>0.17801700000000001</v>
      </c>
      <c r="O164" s="92">
        <v>0.19202699999999998</v>
      </c>
      <c r="P164" s="92">
        <v>0.22351199999999999</v>
      </c>
      <c r="Q164" s="92">
        <v>0.19933400000000001</v>
      </c>
      <c r="R164" s="95"/>
      <c r="S164" s="93">
        <v>1.6777500000000001</v>
      </c>
      <c r="T164" s="94">
        <v>1.1156454642906426</v>
      </c>
      <c r="U164" s="94">
        <v>9.8197274147400648E-2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22</v>
      </c>
      <c r="E165" s="90">
        <v>0.34920634920634919</v>
      </c>
      <c r="F165" s="77"/>
      <c r="G165" s="78">
        <v>9.4218999999999983E-2</v>
      </c>
      <c r="H165" s="78">
        <v>0.113123</v>
      </c>
      <c r="I165" s="78">
        <v>0.12479599999999999</v>
      </c>
      <c r="J165" s="78">
        <v>0.12350699999999999</v>
      </c>
      <c r="K165" s="78">
        <v>0.10909600000000001</v>
      </c>
      <c r="L165" s="78">
        <v>0.1401</v>
      </c>
      <c r="M165" s="78">
        <v>0.18001899999999998</v>
      </c>
      <c r="N165" s="78">
        <v>0.17801700000000001</v>
      </c>
      <c r="O165" s="78">
        <v>0.19202699999999998</v>
      </c>
      <c r="P165" s="78">
        <v>0.22351199999999999</v>
      </c>
      <c r="Q165" s="78">
        <v>0.19933400000000001</v>
      </c>
      <c r="R165" s="77"/>
      <c r="S165" s="85">
        <v>1.6777500000000001</v>
      </c>
      <c r="T165" s="86">
        <v>1.1156454642906426</v>
      </c>
      <c r="U165" s="86">
        <v>9.8197274147400648E-2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2</v>
      </c>
      <c r="E166" s="76">
        <v>3.1746031746031744E-2</v>
      </c>
      <c r="F166" s="77"/>
      <c r="G166" s="78">
        <v>0</v>
      </c>
      <c r="H166" s="78">
        <v>0</v>
      </c>
      <c r="I166" s="78">
        <v>0</v>
      </c>
      <c r="J166" s="78">
        <v>0</v>
      </c>
      <c r="K166" s="78">
        <v>0</v>
      </c>
      <c r="L166" s="78">
        <v>6.4999999999999997E-4</v>
      </c>
      <c r="M166" s="78">
        <v>5.5640000000000004E-3</v>
      </c>
      <c r="N166" s="78">
        <v>5.816E-3</v>
      </c>
      <c r="O166" s="78">
        <v>8.2000000000000007E-3</v>
      </c>
      <c r="P166" s="78">
        <v>1.9257E-2</v>
      </c>
      <c r="Q166" s="136">
        <v>7.6790000000000001E-3</v>
      </c>
      <c r="R166" s="77"/>
      <c r="S166" s="85">
        <v>4.7166E-2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3</v>
      </c>
      <c r="E167" s="76">
        <v>4.7619047619047616E-2</v>
      </c>
      <c r="F167" s="77"/>
      <c r="G167" s="78">
        <v>1.993E-3</v>
      </c>
      <c r="H167" s="78">
        <v>2.2899999999999999E-3</v>
      </c>
      <c r="I167" s="78">
        <v>3.7339999999999999E-3</v>
      </c>
      <c r="J167" s="78">
        <v>6.7930000000000004E-3</v>
      </c>
      <c r="K167" s="78">
        <v>9.5049999999999996E-3</v>
      </c>
      <c r="L167" s="78">
        <v>1.2466E-2</v>
      </c>
      <c r="M167" s="78">
        <v>1.3269E-2</v>
      </c>
      <c r="N167" s="78">
        <v>1.3631000000000001E-2</v>
      </c>
      <c r="O167" s="78">
        <v>1.55E-2</v>
      </c>
      <c r="P167" s="78">
        <v>1.2090999999999999E-2</v>
      </c>
      <c r="Q167" s="78">
        <v>9.9699999999999997E-3</v>
      </c>
      <c r="R167" s="77"/>
      <c r="S167" s="85">
        <v>0.101242</v>
      </c>
      <c r="T167" s="86">
        <v>4.0025087807325637</v>
      </c>
      <c r="U167" s="86">
        <v>0.22292122438373974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5</v>
      </c>
      <c r="E169" s="76">
        <v>7.9365079365079361E-2</v>
      </c>
      <c r="F169" s="77"/>
      <c r="G169" s="78">
        <v>7.7300999999999995E-2</v>
      </c>
      <c r="H169" s="78">
        <v>9.0079000000000006E-2</v>
      </c>
      <c r="I169" s="78">
        <v>8.7904999999999997E-2</v>
      </c>
      <c r="J169" s="78">
        <v>7.6515E-2</v>
      </c>
      <c r="K169" s="78">
        <v>5.0034000000000002E-2</v>
      </c>
      <c r="L169" s="78">
        <v>6.3298999999999994E-2</v>
      </c>
      <c r="M169" s="78">
        <v>0.100746</v>
      </c>
      <c r="N169" s="78">
        <v>0.100115</v>
      </c>
      <c r="O169" s="78">
        <v>9.6074999999999994E-2</v>
      </c>
      <c r="P169" s="78">
        <v>0.12200800000000001</v>
      </c>
      <c r="Q169" s="78">
        <v>0.11967999999999999</v>
      </c>
      <c r="R169" s="77"/>
      <c r="S169" s="85">
        <v>0.98375699999999999</v>
      </c>
      <c r="T169" s="86">
        <v>0.5482335286736264</v>
      </c>
      <c r="U169" s="86">
        <v>5.6159618520261523E-2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2</v>
      </c>
      <c r="E171" s="76">
        <v>3.1746031746031744E-2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2.7500000000000002E-4</v>
      </c>
      <c r="R171" s="77"/>
      <c r="S171" s="85">
        <v>2.7500000000000002E-4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2</v>
      </c>
      <c r="E173" s="76">
        <v>3.1746031746031744E-2</v>
      </c>
      <c r="F173" s="77"/>
      <c r="G173" s="78">
        <v>2.6480000000000002E-3</v>
      </c>
      <c r="H173" s="78">
        <v>3.2009999999999999E-3</v>
      </c>
      <c r="I173" s="78">
        <v>3.3990000000000001E-3</v>
      </c>
      <c r="J173" s="78">
        <v>3.6909999999999998E-3</v>
      </c>
      <c r="K173" s="78">
        <v>3.9649999999999998E-3</v>
      </c>
      <c r="L173" s="78">
        <v>7.5100000000000002E-3</v>
      </c>
      <c r="M173" s="78">
        <v>1.0245000000000001E-2</v>
      </c>
      <c r="N173" s="78">
        <v>7.0939999999999996E-3</v>
      </c>
      <c r="O173" s="78">
        <v>8.8129999999999997E-3</v>
      </c>
      <c r="P173" s="78">
        <v>4.4739999999999997E-3</v>
      </c>
      <c r="Q173" s="136">
        <v>4.0280000000000003E-3</v>
      </c>
      <c r="R173" s="77"/>
      <c r="S173" s="85">
        <v>5.9067999999999996E-2</v>
      </c>
      <c r="T173" s="86">
        <v>0.52114803625377637</v>
      </c>
      <c r="U173" s="86">
        <v>5.383212906521373E-2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1.5873015873015872E-2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3</v>
      </c>
      <c r="E176" s="76">
        <v>4.7619047619047616E-2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8.5730000000000008E-3</v>
      </c>
      <c r="P176" s="78">
        <v>8.3149999999999995E-3</v>
      </c>
      <c r="Q176" s="78">
        <v>7.8379999999999995E-3</v>
      </c>
      <c r="R176" s="77"/>
      <c r="S176" s="85">
        <v>2.4725999999999998E-2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2</v>
      </c>
      <c r="E177" s="76">
        <v>3.1746031746031744E-2</v>
      </c>
      <c r="F177" s="77"/>
      <c r="G177" s="78">
        <v>0</v>
      </c>
      <c r="H177" s="78">
        <v>0</v>
      </c>
      <c r="I177" s="78">
        <v>0</v>
      </c>
      <c r="J177" s="78">
        <v>0</v>
      </c>
      <c r="K177" s="78">
        <v>1.9000000000000001E-5</v>
      </c>
      <c r="L177" s="78">
        <v>9.3999999999999994E-5</v>
      </c>
      <c r="M177" s="78">
        <v>4.6200000000000001E-4</v>
      </c>
      <c r="N177" s="78">
        <v>7.2999999999999996E-4</v>
      </c>
      <c r="O177" s="78">
        <v>3.0179999999999998E-3</v>
      </c>
      <c r="P177" s="78">
        <v>4.2750000000000002E-3</v>
      </c>
      <c r="Q177" s="136">
        <v>1.4463999999999999E-2</v>
      </c>
      <c r="R177" s="77"/>
      <c r="S177" s="85">
        <v>2.3061999999999999E-2</v>
      </c>
      <c r="T177" s="86" t="s">
        <v>191</v>
      </c>
      <c r="U177" s="86" t="s">
        <v>191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2</v>
      </c>
      <c r="E180" s="76">
        <v>3.1746031746031744E-2</v>
      </c>
      <c r="F180" s="77"/>
      <c r="G180" s="78">
        <v>1.2277E-2</v>
      </c>
      <c r="H180" s="78">
        <v>1.7552999999999999E-2</v>
      </c>
      <c r="I180" s="78">
        <v>2.9758E-2</v>
      </c>
      <c r="J180" s="78">
        <v>3.6507999999999999E-2</v>
      </c>
      <c r="K180" s="78">
        <v>4.5573000000000002E-2</v>
      </c>
      <c r="L180" s="78">
        <v>5.6080999999999999E-2</v>
      </c>
      <c r="M180" s="78">
        <v>4.9732999999999999E-2</v>
      </c>
      <c r="N180" s="78">
        <v>5.0631000000000002E-2</v>
      </c>
      <c r="O180" s="78">
        <v>5.1847999999999998E-2</v>
      </c>
      <c r="P180" s="78">
        <v>5.3092E-2</v>
      </c>
      <c r="Q180" s="136">
        <v>3.5400000000000001E-2</v>
      </c>
      <c r="R180" s="77"/>
      <c r="S180" s="85">
        <v>0.43845400000000001</v>
      </c>
      <c r="T180" s="86">
        <v>1.883440579946241</v>
      </c>
      <c r="U180" s="86">
        <v>0.14153406444343553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0</v>
      </c>
      <c r="E181" s="90">
        <v>0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7"/>
      <c r="S181" s="85">
        <v>0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0</v>
      </c>
      <c r="E191" s="90">
        <v>0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5"/>
      <c r="S191" s="93">
        <v>0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0</v>
      </c>
      <c r="E192" s="76">
        <v>0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7"/>
      <c r="S192" s="85">
        <v>0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4</v>
      </c>
      <c r="E195" s="90">
        <v>6.3492063492063489E-2</v>
      </c>
      <c r="F195" s="77"/>
      <c r="G195" s="92">
        <v>2.4971E-2</v>
      </c>
      <c r="H195" s="92">
        <v>2.1527999999999999E-2</v>
      </c>
      <c r="I195" s="92">
        <v>2.1471999999999998E-2</v>
      </c>
      <c r="J195" s="92">
        <v>2.0688000000000002E-2</v>
      </c>
      <c r="K195" s="92">
        <v>0.87751100000000004</v>
      </c>
      <c r="L195" s="92">
        <v>0.826291</v>
      </c>
      <c r="M195" s="92">
        <v>0.77606999999999993</v>
      </c>
      <c r="N195" s="92">
        <v>0.753583</v>
      </c>
      <c r="O195" s="92">
        <v>0.73927599999999993</v>
      </c>
      <c r="P195" s="92">
        <v>0.72508099999999998</v>
      </c>
      <c r="Q195" s="92">
        <v>0.676616</v>
      </c>
      <c r="R195" s="77"/>
      <c r="S195" s="79">
        <v>5.4630870000000007</v>
      </c>
      <c r="T195" s="80">
        <v>26.096071442873733</v>
      </c>
      <c r="U195" s="80">
        <v>0.51047412864432551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1</v>
      </c>
      <c r="E196" s="76">
        <v>1.5873015873015872E-2</v>
      </c>
      <c r="F196" s="77"/>
      <c r="G196" s="78">
        <v>4.1130000000000003E-3</v>
      </c>
      <c r="H196" s="78">
        <v>3.5469999999999998E-3</v>
      </c>
      <c r="I196" s="78">
        <v>3.5370000000000002E-3</v>
      </c>
      <c r="J196" s="78">
        <v>3.408E-3</v>
      </c>
      <c r="K196" s="78">
        <v>3.186E-3</v>
      </c>
      <c r="L196" s="78">
        <v>3.0140000000000002E-3</v>
      </c>
      <c r="M196" s="78">
        <v>2.8059999999999999E-3</v>
      </c>
      <c r="N196" s="78">
        <v>2.7430000000000002E-3</v>
      </c>
      <c r="O196" s="78">
        <v>2.7049999999999999E-3</v>
      </c>
      <c r="P196" s="78">
        <v>0</v>
      </c>
      <c r="Q196" s="136">
        <v>0</v>
      </c>
      <c r="R196" s="77"/>
      <c r="S196" s="85">
        <v>2.9058999999999998E-2</v>
      </c>
      <c r="T196" s="86">
        <v>-1</v>
      </c>
      <c r="U196" s="86">
        <v>-1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3</v>
      </c>
      <c r="E197" s="76">
        <v>4.7619047619047616E-2</v>
      </c>
      <c r="F197" s="77"/>
      <c r="G197" s="78">
        <v>2.0858000000000002E-2</v>
      </c>
      <c r="H197" s="78">
        <v>1.7981E-2</v>
      </c>
      <c r="I197" s="78">
        <v>1.7935E-2</v>
      </c>
      <c r="J197" s="78">
        <v>1.728E-2</v>
      </c>
      <c r="K197" s="78">
        <v>0.87432500000000002</v>
      </c>
      <c r="L197" s="78">
        <v>0.82327700000000004</v>
      </c>
      <c r="M197" s="78">
        <v>0.77326399999999995</v>
      </c>
      <c r="N197" s="78">
        <v>0.75083999999999995</v>
      </c>
      <c r="O197" s="78">
        <v>0.73657099999999998</v>
      </c>
      <c r="P197" s="78">
        <v>0.72508099999999998</v>
      </c>
      <c r="Q197" s="136">
        <v>0.676616</v>
      </c>
      <c r="R197" s="77"/>
      <c r="S197" s="85">
        <v>5.4340280000000005</v>
      </c>
      <c r="T197" s="86">
        <v>31.439160034519126</v>
      </c>
      <c r="U197" s="86">
        <v>0.54484069036719052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2</v>
      </c>
      <c r="E199" s="76">
        <v>3.1746031746031744E-2</v>
      </c>
      <c r="F199" s="77"/>
      <c r="G199" s="82">
        <v>0.16406999999999999</v>
      </c>
      <c r="H199" s="82">
        <v>0.152195</v>
      </c>
      <c r="I199" s="82">
        <v>0.16029399999999999</v>
      </c>
      <c r="J199" s="82">
        <v>0.13963100000000001</v>
      </c>
      <c r="K199" s="82">
        <v>0.124152</v>
      </c>
      <c r="L199" s="82">
        <v>0.12673999999999999</v>
      </c>
      <c r="M199" s="82">
        <v>0.114648</v>
      </c>
      <c r="N199" s="82">
        <v>9.6193000000000001E-2</v>
      </c>
      <c r="O199" s="82">
        <v>9.2608999999999997E-2</v>
      </c>
      <c r="P199" s="82">
        <v>9.1509999999999994E-2</v>
      </c>
      <c r="Q199" s="137">
        <v>8.6250999999999994E-2</v>
      </c>
      <c r="R199" s="77"/>
      <c r="S199" s="79">
        <v>1.348293</v>
      </c>
      <c r="T199" s="80">
        <v>-0.47430365088072168</v>
      </c>
      <c r="U199" s="80">
        <v>-7.7233392588615168E-2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3.1746031746031744E-2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1.5873015873015872E-2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1.5873015873015872E-2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63</v>
      </c>
      <c r="E204" s="90">
        <v>1</v>
      </c>
      <c r="F204" s="91"/>
      <c r="G204" s="92">
        <v>3.2223609999999998</v>
      </c>
      <c r="H204" s="92">
        <v>2.71583</v>
      </c>
      <c r="I204" s="92">
        <v>2.578147</v>
      </c>
      <c r="J204" s="92">
        <v>2.3841589999999999</v>
      </c>
      <c r="K204" s="92">
        <v>2.925316</v>
      </c>
      <c r="L204" s="92">
        <v>2.8517769999999998</v>
      </c>
      <c r="M204" s="92">
        <v>2.8585219999999998</v>
      </c>
      <c r="N204" s="92">
        <v>2.8417690000000002</v>
      </c>
      <c r="O204" s="92">
        <v>2.7289099999999999</v>
      </c>
      <c r="P204" s="92">
        <v>2.352055</v>
      </c>
      <c r="Q204" s="92">
        <v>2.1518330000000003</v>
      </c>
      <c r="R204" s="91"/>
      <c r="S204" s="93">
        <v>29.610678999999998</v>
      </c>
      <c r="T204" s="94">
        <v>-0.33221851927825574</v>
      </c>
      <c r="U204" s="94">
        <v>-4.9221622807519516E-2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37</v>
      </c>
      <c r="E247" s="27">
        <v>0.578125</v>
      </c>
      <c r="F247" s="28"/>
      <c r="G247" s="38">
        <v>0.65473400000000004</v>
      </c>
      <c r="H247" s="38">
        <v>0.64297499999999996</v>
      </c>
      <c r="I247" s="38">
        <v>0.67175699999999994</v>
      </c>
      <c r="J247" s="38">
        <v>0.47284700000000002</v>
      </c>
      <c r="K247" s="38">
        <v>0.355464</v>
      </c>
      <c r="L247" s="38">
        <v>0.288381</v>
      </c>
      <c r="M247" s="38">
        <v>0.31388699999999997</v>
      </c>
      <c r="N247" s="38">
        <v>0.29033200000000003</v>
      </c>
      <c r="O247" s="38">
        <v>0.31227300000000002</v>
      </c>
      <c r="P247" s="38">
        <v>0.38273199999999996</v>
      </c>
      <c r="Q247" s="38">
        <v>0.30042999999999997</v>
      </c>
      <c r="R247" s="28"/>
      <c r="S247" s="39">
        <v>4.6858120000000003</v>
      </c>
      <c r="T247" s="40">
        <v>-0.54114189884747099</v>
      </c>
      <c r="U247" s="40">
        <v>-9.278588118918385E-2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19</v>
      </c>
      <c r="E248" s="27">
        <v>0.296875</v>
      </c>
      <c r="F248" s="28"/>
      <c r="G248" s="67">
        <v>0.12805</v>
      </c>
      <c r="H248" s="67">
        <v>0.111142</v>
      </c>
      <c r="I248" s="67">
        <v>0.11518200000000001</v>
      </c>
      <c r="J248" s="67">
        <v>0.116191</v>
      </c>
      <c r="K248" s="67">
        <v>0.10664700000000001</v>
      </c>
      <c r="L248" s="67">
        <v>1.1217E-2</v>
      </c>
      <c r="M248" s="67">
        <v>7.5079999999999999E-3</v>
      </c>
      <c r="N248" s="67">
        <v>1.0711999999999999E-2</v>
      </c>
      <c r="O248" s="67">
        <v>3.0558999999999999E-2</v>
      </c>
      <c r="P248" s="67">
        <v>7.6002E-2</v>
      </c>
      <c r="Q248" s="67">
        <v>1.3818E-2</v>
      </c>
      <c r="R248" s="28"/>
      <c r="S248" s="53">
        <v>0.72702800000000001</v>
      </c>
      <c r="T248" s="54">
        <v>-0.89208902772354548</v>
      </c>
      <c r="U248" s="54">
        <v>-0.24293494424145179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1</v>
      </c>
      <c r="E254" s="27">
        <v>1.5625E-2</v>
      </c>
      <c r="F254" s="28"/>
      <c r="G254" s="67">
        <v>0.248201</v>
      </c>
      <c r="H254" s="67">
        <v>0.24911900000000001</v>
      </c>
      <c r="I254" s="67">
        <v>0.25413200000000002</v>
      </c>
      <c r="J254" s="67">
        <v>7.6821E-2</v>
      </c>
      <c r="K254" s="67">
        <v>0</v>
      </c>
      <c r="L254" s="67">
        <v>0</v>
      </c>
      <c r="M254" s="67">
        <v>0</v>
      </c>
      <c r="N254" s="67">
        <v>0</v>
      </c>
      <c r="O254" s="67">
        <v>0</v>
      </c>
      <c r="P254" s="67">
        <v>0</v>
      </c>
      <c r="Q254" s="67">
        <v>0</v>
      </c>
      <c r="R254" s="28"/>
      <c r="S254" s="53">
        <v>0.82827300000000004</v>
      </c>
      <c r="T254" s="54">
        <v>-1</v>
      </c>
      <c r="U254" s="54">
        <v>-1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16</v>
      </c>
      <c r="E255" s="27">
        <v>0.25</v>
      </c>
      <c r="F255" s="28"/>
      <c r="G255" s="67">
        <v>0.11494699999999999</v>
      </c>
      <c r="H255" s="67">
        <v>0.130992</v>
      </c>
      <c r="I255" s="67">
        <v>0.142619</v>
      </c>
      <c r="J255" s="67">
        <v>0.14068</v>
      </c>
      <c r="K255" s="67">
        <v>0.12515000000000001</v>
      </c>
      <c r="L255" s="67">
        <v>0.15057200000000001</v>
      </c>
      <c r="M255" s="67">
        <v>0.19173599999999999</v>
      </c>
      <c r="N255" s="67">
        <v>0.18354200000000001</v>
      </c>
      <c r="O255" s="67">
        <v>0.18990399999999999</v>
      </c>
      <c r="P255" s="67">
        <v>0.21521999999999999</v>
      </c>
      <c r="Q255" s="67">
        <v>0.20036100000000001</v>
      </c>
      <c r="R255" s="28"/>
      <c r="S255" s="53">
        <v>1.7857230000000002</v>
      </c>
      <c r="T255" s="54">
        <v>0.74307289446440561</v>
      </c>
      <c r="U255" s="54">
        <v>7.1925108105222346E-2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1</v>
      </c>
      <c r="E265" s="27">
        <v>1.5625E-2</v>
      </c>
      <c r="F265" s="28"/>
      <c r="G265" s="67">
        <v>0.16353599999999999</v>
      </c>
      <c r="H265" s="67">
        <v>0.151722</v>
      </c>
      <c r="I265" s="67">
        <v>0.15982399999999999</v>
      </c>
      <c r="J265" s="67">
        <v>0.139155</v>
      </c>
      <c r="K265" s="67">
        <v>0.123667</v>
      </c>
      <c r="L265" s="67">
        <v>0.12659200000000001</v>
      </c>
      <c r="M265" s="67">
        <v>0.11464299999999999</v>
      </c>
      <c r="N265" s="67">
        <v>9.6077999999999997E-2</v>
      </c>
      <c r="O265" s="67">
        <v>9.1810000000000003E-2</v>
      </c>
      <c r="P265" s="67">
        <v>9.1509999999999994E-2</v>
      </c>
      <c r="Q265" s="141">
        <v>8.6250999999999994E-2</v>
      </c>
      <c r="R265" s="28"/>
      <c r="S265" s="53">
        <v>1.3447879999999999</v>
      </c>
      <c r="T265" s="54">
        <v>-0.4725870756286078</v>
      </c>
      <c r="U265" s="54">
        <v>-7.6857286673039371E-2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3</v>
      </c>
      <c r="E268" s="27">
        <v>4.6875E-2</v>
      </c>
      <c r="F268" s="28"/>
      <c r="G268" s="38">
        <v>9.1776999999999997E-2</v>
      </c>
      <c r="H268" s="38">
        <v>9.6490999999999993E-2</v>
      </c>
      <c r="I268" s="38">
        <v>9.8805000000000004E-2</v>
      </c>
      <c r="J268" s="38">
        <v>0.101677</v>
      </c>
      <c r="K268" s="38">
        <v>9.8135E-2</v>
      </c>
      <c r="L268" s="38">
        <v>0.109641</v>
      </c>
      <c r="M268" s="38">
        <v>0.17052999999999999</v>
      </c>
      <c r="N268" s="38">
        <v>0.166962</v>
      </c>
      <c r="O268" s="38">
        <v>0.16464999999999999</v>
      </c>
      <c r="P268" s="38">
        <v>0.15956100000000001</v>
      </c>
      <c r="Q268" s="38">
        <v>0.15237000000000001</v>
      </c>
      <c r="R268" s="28"/>
      <c r="S268" s="39">
        <v>1.4105989999999999</v>
      </c>
      <c r="T268" s="40">
        <v>0.6602198807980213</v>
      </c>
      <c r="U268" s="40">
        <v>6.5419647209584042E-2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3</v>
      </c>
      <c r="E269" s="27">
        <v>4.6875E-2</v>
      </c>
      <c r="F269" s="28"/>
      <c r="G269" s="67">
        <v>9.1776999999999997E-2</v>
      </c>
      <c r="H269" s="67">
        <v>9.6490999999999993E-2</v>
      </c>
      <c r="I269" s="67">
        <v>9.8805000000000004E-2</v>
      </c>
      <c r="J269" s="67">
        <v>0.101677</v>
      </c>
      <c r="K269" s="67">
        <v>9.8135E-2</v>
      </c>
      <c r="L269" s="67">
        <v>0.109641</v>
      </c>
      <c r="M269" s="67">
        <v>0.17052999999999999</v>
      </c>
      <c r="N269" s="67">
        <v>0.166962</v>
      </c>
      <c r="O269" s="67">
        <v>0.16464999999999999</v>
      </c>
      <c r="P269" s="67">
        <v>0.15956100000000001</v>
      </c>
      <c r="Q269" s="67">
        <v>0.15237000000000001</v>
      </c>
      <c r="R269" s="28"/>
      <c r="S269" s="53">
        <v>1.4105989999999999</v>
      </c>
      <c r="T269" s="54">
        <v>0.6602198807980213</v>
      </c>
      <c r="U269" s="54">
        <v>6.5419647209584042E-2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3</v>
      </c>
      <c r="E274" s="60">
        <v>4.6875E-2</v>
      </c>
      <c r="F274" s="61"/>
      <c r="G274" s="38">
        <v>8.1416000000000002E-2</v>
      </c>
      <c r="H274" s="38">
        <v>6.5606999999999999E-2</v>
      </c>
      <c r="I274" s="38">
        <v>4.9489999999999999E-2</v>
      </c>
      <c r="J274" s="38">
        <v>6.5299999999999997E-2</v>
      </c>
      <c r="K274" s="38">
        <v>6.3145999999999994E-2</v>
      </c>
      <c r="L274" s="38">
        <v>0.10843700000000001</v>
      </c>
      <c r="M274" s="38">
        <v>6.8557000000000007E-2</v>
      </c>
      <c r="N274" s="38">
        <v>5.1996000000000001E-2</v>
      </c>
      <c r="O274" s="38">
        <v>4.6247999999999997E-2</v>
      </c>
      <c r="P274" s="38">
        <v>4.7647000000000002E-2</v>
      </c>
      <c r="Q274" s="38">
        <v>4.0171999999999999E-2</v>
      </c>
      <c r="R274" s="61"/>
      <c r="S274" s="39">
        <v>0.68801599999999996</v>
      </c>
      <c r="T274" s="40">
        <v>-0.50658347253611091</v>
      </c>
      <c r="U274" s="40">
        <v>-8.4513990955235152E-2</v>
      </c>
    </row>
    <row r="275" spans="1:21" s="18" customFormat="1" x14ac:dyDescent="0.3">
      <c r="A275" s="106"/>
      <c r="B275" s="16"/>
      <c r="C275" s="29" t="s">
        <v>2</v>
      </c>
      <c r="D275" s="30">
        <v>2</v>
      </c>
      <c r="E275" s="27">
        <v>3.125E-2</v>
      </c>
      <c r="F275" s="28"/>
      <c r="G275" s="38">
        <v>0</v>
      </c>
      <c r="H275" s="38">
        <v>0</v>
      </c>
      <c r="I275" s="38">
        <v>0</v>
      </c>
      <c r="J275" s="38">
        <v>8.4000000000000003E-4</v>
      </c>
      <c r="K275" s="38">
        <v>7.1599999999999995E-4</v>
      </c>
      <c r="L275" s="38">
        <v>7.1900000000000002E-4</v>
      </c>
      <c r="M275" s="38">
        <v>6.2200000000000005E-4</v>
      </c>
      <c r="N275" s="38">
        <v>6.2100000000000002E-4</v>
      </c>
      <c r="O275" s="38">
        <v>7.0399999999999998E-4</v>
      </c>
      <c r="P275" s="38">
        <v>9.2500000000000004E-4</v>
      </c>
      <c r="Q275" s="38">
        <v>5.2499999999999997E-4</v>
      </c>
      <c r="R275" s="28"/>
      <c r="S275" s="39">
        <v>5.6720000000000008E-3</v>
      </c>
      <c r="T275" s="40" t="s">
        <v>191</v>
      </c>
      <c r="U275" s="40" t="s">
        <v>191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2</v>
      </c>
      <c r="E276" s="27">
        <v>3.125E-2</v>
      </c>
      <c r="F276" s="28"/>
      <c r="G276" s="67">
        <v>0</v>
      </c>
      <c r="H276" s="67">
        <v>0</v>
      </c>
      <c r="I276" s="67">
        <v>0</v>
      </c>
      <c r="J276" s="67">
        <v>8.4000000000000003E-4</v>
      </c>
      <c r="K276" s="67">
        <v>7.1599999999999995E-4</v>
      </c>
      <c r="L276" s="67">
        <v>7.1900000000000002E-4</v>
      </c>
      <c r="M276" s="67">
        <v>6.2200000000000005E-4</v>
      </c>
      <c r="N276" s="67">
        <v>6.2100000000000002E-4</v>
      </c>
      <c r="O276" s="67">
        <v>7.0399999999999998E-4</v>
      </c>
      <c r="P276" s="67">
        <v>9.2500000000000004E-4</v>
      </c>
      <c r="Q276" s="67">
        <v>5.2499999999999997E-4</v>
      </c>
      <c r="R276" s="28"/>
      <c r="S276" s="53">
        <v>5.6720000000000008E-3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0</v>
      </c>
      <c r="E277" s="27">
        <v>0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28"/>
      <c r="S277" s="53">
        <v>0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6</v>
      </c>
      <c r="E281" s="27">
        <v>9.375E-2</v>
      </c>
      <c r="F281" s="28"/>
      <c r="G281" s="38">
        <v>3.7891000000000001E-2</v>
      </c>
      <c r="H281" s="38">
        <v>3.3482999999999999E-2</v>
      </c>
      <c r="I281" s="38">
        <v>3.9702999999999995E-2</v>
      </c>
      <c r="J281" s="38">
        <v>3.7072999999999995E-2</v>
      </c>
      <c r="K281" s="38">
        <v>6.0991999999999998E-2</v>
      </c>
      <c r="L281" s="38">
        <v>6.9378999999999996E-2</v>
      </c>
      <c r="M281" s="38">
        <v>7.2597999999999996E-2</v>
      </c>
      <c r="N281" s="38">
        <v>6.2389E-2</v>
      </c>
      <c r="O281" s="38">
        <v>4.8394E-2</v>
      </c>
      <c r="P281" s="38">
        <v>5.5752999999999997E-2</v>
      </c>
      <c r="Q281" s="38">
        <v>5.0545999999999994E-2</v>
      </c>
      <c r="R281" s="28"/>
      <c r="S281" s="39">
        <v>0.56820099999999996</v>
      </c>
      <c r="T281" s="40">
        <v>0.33398432345411821</v>
      </c>
      <c r="U281" s="40">
        <v>3.6677901046170414E-2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1.5625E-2</v>
      </c>
      <c r="F283" s="28"/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28"/>
      <c r="S283" s="53">
        <v>0</v>
      </c>
      <c r="T283" s="54" t="s">
        <v>191</v>
      </c>
      <c r="U283" s="54" t="s">
        <v>191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1</v>
      </c>
      <c r="E284" s="27">
        <v>1.5625E-2</v>
      </c>
      <c r="F284" s="28"/>
      <c r="G284" s="67">
        <v>3.6499999999999998E-2</v>
      </c>
      <c r="H284" s="67">
        <v>3.1467000000000002E-2</v>
      </c>
      <c r="I284" s="67">
        <v>2.2643E-2</v>
      </c>
      <c r="J284" s="67">
        <v>2.0735E-2</v>
      </c>
      <c r="K284" s="67">
        <v>1.9370999999999999E-2</v>
      </c>
      <c r="L284" s="67">
        <v>2.1928E-2</v>
      </c>
      <c r="M284" s="67">
        <v>2.2409999999999999E-2</v>
      </c>
      <c r="N284" s="67">
        <v>2.0671999999999999E-2</v>
      </c>
      <c r="O284" s="67">
        <v>1.9793000000000002E-2</v>
      </c>
      <c r="P284" s="67">
        <v>1.9193000000000002E-2</v>
      </c>
      <c r="Q284" s="67">
        <v>1.8499999999999999E-2</v>
      </c>
      <c r="R284" s="28"/>
      <c r="S284" s="53">
        <v>0.25321199999999999</v>
      </c>
      <c r="T284" s="54">
        <v>-0.49315068493150682</v>
      </c>
      <c r="U284" s="54">
        <v>-8.1435075127550993E-2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3</v>
      </c>
      <c r="E285" s="27">
        <v>4.6875E-2</v>
      </c>
      <c r="F285" s="28"/>
      <c r="G285" s="67">
        <v>8.0699999999999999E-4</v>
      </c>
      <c r="H285" s="67">
        <v>1.554E-3</v>
      </c>
      <c r="I285" s="67">
        <v>1.6553999999999999E-2</v>
      </c>
      <c r="J285" s="67">
        <v>1.6337999999999998E-2</v>
      </c>
      <c r="K285" s="67">
        <v>3.8434999999999997E-2</v>
      </c>
      <c r="L285" s="67">
        <v>4.4941000000000002E-2</v>
      </c>
      <c r="M285" s="67">
        <v>4.7381E-2</v>
      </c>
      <c r="N285" s="67">
        <v>3.8973000000000001E-2</v>
      </c>
      <c r="O285" s="67">
        <v>2.63E-2</v>
      </c>
      <c r="P285" s="67">
        <v>3.4195999999999997E-2</v>
      </c>
      <c r="Q285" s="67">
        <v>2.9784999999999999E-2</v>
      </c>
      <c r="R285" s="28"/>
      <c r="S285" s="53">
        <v>0.29526400000000003</v>
      </c>
      <c r="T285" s="54">
        <v>35.908302354399005</v>
      </c>
      <c r="U285" s="54">
        <v>0.56996694535427417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1.5625E-2</v>
      </c>
      <c r="F286" s="28"/>
      <c r="G286" s="67">
        <v>5.8399999999999999E-4</v>
      </c>
      <c r="H286" s="67">
        <v>4.6200000000000001E-4</v>
      </c>
      <c r="I286" s="67">
        <v>5.0600000000000005E-4</v>
      </c>
      <c r="J286" s="67">
        <v>0</v>
      </c>
      <c r="K286" s="67">
        <v>3.186E-3</v>
      </c>
      <c r="L286" s="67">
        <v>2.5100000000000001E-3</v>
      </c>
      <c r="M286" s="67">
        <v>2.807E-3</v>
      </c>
      <c r="N286" s="67">
        <v>2.7439999999999999E-3</v>
      </c>
      <c r="O286" s="67">
        <v>2.3010000000000001E-3</v>
      </c>
      <c r="P286" s="67">
        <v>2.3640000000000002E-3</v>
      </c>
      <c r="Q286" s="67">
        <v>2.261E-3</v>
      </c>
      <c r="R286" s="28"/>
      <c r="S286" s="53">
        <v>1.9724999999999999E-2</v>
      </c>
      <c r="T286" s="54">
        <v>2.8715753424657535</v>
      </c>
      <c r="U286" s="54">
        <v>0.18436608985314629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2</v>
      </c>
      <c r="E289" s="27">
        <v>3.125E-2</v>
      </c>
      <c r="F289" s="28"/>
      <c r="G289" s="38">
        <v>0.88424800000000003</v>
      </c>
      <c r="H289" s="38">
        <v>0.76231199999999999</v>
      </c>
      <c r="I289" s="38">
        <v>0.76033799999999996</v>
      </c>
      <c r="J289" s="38">
        <v>0.73257000000000005</v>
      </c>
      <c r="K289" s="38">
        <v>0.68484400000000001</v>
      </c>
      <c r="L289" s="38">
        <v>0.647841</v>
      </c>
      <c r="M289" s="38">
        <v>0.91307499999999997</v>
      </c>
      <c r="N289" s="38">
        <v>0.892536</v>
      </c>
      <c r="O289" s="38">
        <v>0.88012800000000002</v>
      </c>
      <c r="P289" s="38">
        <v>0.790184</v>
      </c>
      <c r="Q289" s="38">
        <v>0.74494000000000005</v>
      </c>
      <c r="R289" s="28"/>
      <c r="S289" s="39">
        <v>8.6930160000000001</v>
      </c>
      <c r="T289" s="40">
        <v>-0.15754403741936651</v>
      </c>
      <c r="U289" s="40">
        <v>-2.1201261274351402E-2</v>
      </c>
    </row>
    <row r="290" spans="1:21" s="18" customFormat="1" x14ac:dyDescent="0.3">
      <c r="A290" s="106"/>
      <c r="B290" s="16"/>
      <c r="C290" s="29" t="s">
        <v>3</v>
      </c>
      <c r="D290" s="30">
        <v>8</v>
      </c>
      <c r="E290" s="27">
        <v>0.125</v>
      </c>
      <c r="F290" s="28"/>
      <c r="G290" s="38">
        <v>1.1415930000000001</v>
      </c>
      <c r="H290" s="38">
        <v>0.81213500000000005</v>
      </c>
      <c r="I290" s="38">
        <v>0.53442900000000004</v>
      </c>
      <c r="J290" s="38">
        <v>0.458955</v>
      </c>
      <c r="K290" s="38">
        <v>1.110547</v>
      </c>
      <c r="L290" s="38">
        <v>1.0403929999999999</v>
      </c>
      <c r="M290" s="38">
        <v>0.99391200000000002</v>
      </c>
      <c r="N290" s="38">
        <v>1.056165</v>
      </c>
      <c r="O290" s="38">
        <v>0.96111199999999997</v>
      </c>
      <c r="P290" s="38">
        <v>0.81782500000000002</v>
      </c>
      <c r="Q290" s="38">
        <v>0.77100100000000005</v>
      </c>
      <c r="R290" s="28"/>
      <c r="S290" s="39">
        <v>9.698067</v>
      </c>
      <c r="T290" s="40">
        <v>-0.32462707812679303</v>
      </c>
      <c r="U290" s="40">
        <v>-4.7877221008219006E-2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8</v>
      </c>
      <c r="E291" s="27">
        <v>0.125</v>
      </c>
      <c r="F291" s="28"/>
      <c r="G291" s="67">
        <v>1.1415930000000001</v>
      </c>
      <c r="H291" s="67">
        <v>0.81213500000000005</v>
      </c>
      <c r="I291" s="67">
        <v>0.53442900000000004</v>
      </c>
      <c r="J291" s="67">
        <v>0.458955</v>
      </c>
      <c r="K291" s="67">
        <v>1.110547</v>
      </c>
      <c r="L291" s="67">
        <v>1.0403929999999999</v>
      </c>
      <c r="M291" s="67">
        <v>0.99391200000000002</v>
      </c>
      <c r="N291" s="67">
        <v>1.056165</v>
      </c>
      <c r="O291" s="67">
        <v>0.96111199999999997</v>
      </c>
      <c r="P291" s="67">
        <v>0.81782500000000002</v>
      </c>
      <c r="Q291" s="67">
        <v>0.77100100000000005</v>
      </c>
      <c r="R291" s="28"/>
      <c r="S291" s="53">
        <v>9.698067</v>
      </c>
      <c r="T291" s="54">
        <v>-0.32462707812679303</v>
      </c>
      <c r="U291" s="54">
        <v>-4.7877221008219006E-2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1</v>
      </c>
      <c r="E293" s="27">
        <v>1.5625E-2</v>
      </c>
      <c r="F293" s="28"/>
      <c r="G293" s="38">
        <v>0.330702</v>
      </c>
      <c r="H293" s="38">
        <v>0.28510099999999999</v>
      </c>
      <c r="I293" s="38">
        <v>0.284362</v>
      </c>
      <c r="J293" s="38">
        <v>0.27397700000000003</v>
      </c>
      <c r="K293" s="38">
        <v>0.25612699999999999</v>
      </c>
      <c r="L293" s="38">
        <v>0.242288</v>
      </c>
      <c r="M293" s="38">
        <v>0.22562099999999999</v>
      </c>
      <c r="N293" s="38">
        <v>0.22054599999999999</v>
      </c>
      <c r="O293" s="38">
        <v>0.21747900000000001</v>
      </c>
      <c r="P293" s="38">
        <v>0</v>
      </c>
      <c r="Q293" s="38">
        <v>0</v>
      </c>
      <c r="R293" s="28"/>
      <c r="S293" s="39">
        <v>2.3362030000000003</v>
      </c>
      <c r="T293" s="40">
        <v>-1</v>
      </c>
      <c r="U293" s="40">
        <v>-1</v>
      </c>
    </row>
    <row r="294" spans="1:21" s="18" customFormat="1" x14ac:dyDescent="0.3">
      <c r="A294" s="106"/>
      <c r="B294" s="16"/>
      <c r="C294" s="29" t="s">
        <v>126</v>
      </c>
      <c r="D294" s="30">
        <v>0</v>
      </c>
      <c r="E294" s="27">
        <v>0</v>
      </c>
      <c r="F294" s="28"/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  <c r="Q294" s="38">
        <v>0</v>
      </c>
      <c r="R294" s="28"/>
      <c r="S294" s="39">
        <v>0</v>
      </c>
      <c r="T294" s="40" t="s">
        <v>191</v>
      </c>
      <c r="U294" s="40" t="s">
        <v>191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0</v>
      </c>
      <c r="E296" s="27">
        <v>0</v>
      </c>
      <c r="F296" s="28"/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28"/>
      <c r="S296" s="53">
        <v>0</v>
      </c>
      <c r="T296" s="54" t="s">
        <v>191</v>
      </c>
      <c r="U296" s="54" t="s">
        <v>191</v>
      </c>
    </row>
    <row r="297" spans="1:21" s="18" customFormat="1" collapsed="1" x14ac:dyDescent="0.3">
      <c r="A297" s="106"/>
      <c r="B297" s="16"/>
      <c r="C297" s="26" t="s">
        <v>373</v>
      </c>
      <c r="D297" s="142">
        <v>118</v>
      </c>
      <c r="E297" s="41">
        <v>1.84375</v>
      </c>
      <c r="F297" s="42"/>
      <c r="G297" s="43">
        <v>3.2223610000000003</v>
      </c>
      <c r="H297" s="43">
        <v>2.6981039999999998</v>
      </c>
      <c r="I297" s="43">
        <v>2.4388839999999998</v>
      </c>
      <c r="J297" s="43">
        <v>2.1432389999999999</v>
      </c>
      <c r="K297" s="43">
        <v>2.6299709999999994</v>
      </c>
      <c r="L297" s="43">
        <v>2.5070790000000001</v>
      </c>
      <c r="M297" s="43">
        <v>2.7588019999999993</v>
      </c>
      <c r="N297" s="43">
        <v>2.7415470000000002</v>
      </c>
      <c r="O297" s="43">
        <v>2.6309880000000003</v>
      </c>
      <c r="P297" s="43">
        <v>2.2546270000000002</v>
      </c>
      <c r="Q297" s="43">
        <v>2.0599840000000005</v>
      </c>
      <c r="R297" s="42"/>
      <c r="S297" s="44">
        <v>28.085585999999999</v>
      </c>
      <c r="T297" s="45">
        <v>-0.36072215372517225</v>
      </c>
      <c r="U297" s="45">
        <v>-5.4391849633382616E-2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3524" priority="235" operator="equal">
      <formula>0</formula>
    </cfRule>
  </conditionalFormatting>
  <conditionalFormatting sqref="R50 C50 C83:F83 F50 E54:F54 C54 R54 E52:F52 C52 R52">
    <cfRule type="cellIs" dxfId="3523" priority="234" operator="equal">
      <formula>0</formula>
    </cfRule>
  </conditionalFormatting>
  <conditionalFormatting sqref="S16:S19 S21">
    <cfRule type="cellIs" dxfId="3522" priority="233" operator="equal">
      <formula>0</formula>
    </cfRule>
  </conditionalFormatting>
  <conditionalFormatting sqref="G54:Q54 G50:Q52">
    <cfRule type="cellIs" dxfId="3521" priority="232" operator="equal">
      <formula>0</formula>
    </cfRule>
  </conditionalFormatting>
  <conditionalFormatting sqref="T96:U96 C96:R96">
    <cfRule type="cellIs" dxfId="3520" priority="231" operator="equal">
      <formula>0</formula>
    </cfRule>
  </conditionalFormatting>
  <conditionalFormatting sqref="S96">
    <cfRule type="cellIs" dxfId="3519" priority="230" operator="equal">
      <formula>0</formula>
    </cfRule>
  </conditionalFormatting>
  <conditionalFormatting sqref="N54:O54 N50:O52">
    <cfRule type="cellIs" dxfId="3518" priority="228" operator="equal">
      <formula>0</formula>
    </cfRule>
  </conditionalFormatting>
  <conditionalFormatting sqref="N325:O337 N55:O55 N16:O19 N21:O21">
    <cfRule type="cellIs" dxfId="3517" priority="229" operator="equal">
      <formula>0</formula>
    </cfRule>
  </conditionalFormatting>
  <conditionalFormatting sqref="N20:O20">
    <cfRule type="cellIs" dxfId="3516" priority="225" operator="equal">
      <formula>0</formula>
    </cfRule>
  </conditionalFormatting>
  <conditionalFormatting sqref="P20:R20 T20:U20 C20:F20 H20:M20">
    <cfRule type="cellIs" dxfId="3515" priority="227" operator="equal">
      <formula>0</formula>
    </cfRule>
  </conditionalFormatting>
  <conditionalFormatting sqref="S20">
    <cfRule type="cellIs" dxfId="3514" priority="226" operator="equal">
      <formula>0</formula>
    </cfRule>
  </conditionalFormatting>
  <conditionalFormatting sqref="C269:U269">
    <cfRule type="cellIs" dxfId="3513" priority="224" operator="equal">
      <formula>0</formula>
    </cfRule>
  </conditionalFormatting>
  <conditionalFormatting sqref="C282:F282 H282:U282">
    <cfRule type="cellIs" dxfId="3512" priority="223" operator="equal">
      <formula>0</formula>
    </cfRule>
  </conditionalFormatting>
  <conditionalFormatting sqref="C276:F276 H276:U276">
    <cfRule type="cellIs" dxfId="3511" priority="222" operator="equal">
      <formula>0</formula>
    </cfRule>
  </conditionalFormatting>
  <conditionalFormatting sqref="C248 H248:U248 E248:F248">
    <cfRule type="cellIs" dxfId="3510" priority="221" operator="equal">
      <formula>0</formula>
    </cfRule>
  </conditionalFormatting>
  <conditionalFormatting sqref="G248:Q248">
    <cfRule type="cellIs" dxfId="3509" priority="220" operator="equal">
      <formula>0</formula>
    </cfRule>
  </conditionalFormatting>
  <conditionalFormatting sqref="G276:Q280">
    <cfRule type="cellIs" dxfId="3508" priority="219" operator="equal">
      <formula>0</formula>
    </cfRule>
  </conditionalFormatting>
  <conditionalFormatting sqref="G282:Q289">
    <cfRule type="cellIs" dxfId="3507" priority="218" operator="equal">
      <formula>0</formula>
    </cfRule>
  </conditionalFormatting>
  <conditionalFormatting sqref="G83:Q83">
    <cfRule type="cellIs" dxfId="3506" priority="215" operator="equal">
      <formula>0</formula>
    </cfRule>
  </conditionalFormatting>
  <conditionalFormatting sqref="D248">
    <cfRule type="cellIs" dxfId="3505" priority="212" operator="equal">
      <formula>0</formula>
    </cfRule>
  </conditionalFormatting>
  <conditionalFormatting sqref="T97:U97 C97:R97">
    <cfRule type="cellIs" dxfId="3504" priority="217" operator="equal">
      <formula>0</formula>
    </cfRule>
  </conditionalFormatting>
  <conditionalFormatting sqref="S97">
    <cfRule type="cellIs" dxfId="3503" priority="216" operator="equal">
      <formula>0</formula>
    </cfRule>
  </conditionalFormatting>
  <conditionalFormatting sqref="D7:D9">
    <cfRule type="cellIs" dxfId="3502" priority="214" operator="equal">
      <formula>0</formula>
    </cfRule>
  </conditionalFormatting>
  <conditionalFormatting sqref="D54 D52">
    <cfRule type="cellIs" dxfId="3501" priority="213" operator="equal">
      <formula>0</formula>
    </cfRule>
  </conditionalFormatting>
  <conditionalFormatting sqref="T103:U103 P103:R103 C103:F103 H103:M103 T147:U147 C147:R147">
    <cfRule type="cellIs" dxfId="3500" priority="211" operator="equal">
      <formula>0</formula>
    </cfRule>
  </conditionalFormatting>
  <conditionalFormatting sqref="S103 S147">
    <cfRule type="cellIs" dxfId="3499" priority="210" operator="equal">
      <formula>0</formula>
    </cfRule>
  </conditionalFormatting>
  <conditionalFormatting sqref="N103:O103 N147:O147">
    <cfRule type="cellIs" dxfId="3498" priority="209" operator="equal">
      <formula>0</formula>
    </cfRule>
  </conditionalFormatting>
  <conditionalFormatting sqref="S151:S154">
    <cfRule type="cellIs" dxfId="3497" priority="201" operator="equal">
      <formula>0</formula>
    </cfRule>
  </conditionalFormatting>
  <conditionalFormatting sqref="G103:Q103">
    <cfRule type="cellIs" dxfId="3496" priority="208" operator="equal">
      <formula>0</formula>
    </cfRule>
  </conditionalFormatting>
  <conditionalFormatting sqref="N148:O149 N104:O104">
    <cfRule type="cellIs" dxfId="3495" priority="205" operator="equal">
      <formula>0</formula>
    </cfRule>
  </conditionalFormatting>
  <conditionalFormatting sqref="C150 T150:U150 R150 E150:F150">
    <cfRule type="cellIs" dxfId="3494" priority="204" operator="equal">
      <formula>0</formula>
    </cfRule>
  </conditionalFormatting>
  <conditionalFormatting sqref="S150">
    <cfRule type="cellIs" dxfId="3493" priority="203" operator="equal">
      <formula>0</formula>
    </cfRule>
  </conditionalFormatting>
  <conditionalFormatting sqref="T151:U154 C151 R151 C152:R152 E151:F151 C153:C154 E153:R154">
    <cfRule type="cellIs" dxfId="3492" priority="202" operator="equal">
      <formula>0</formula>
    </cfRule>
  </conditionalFormatting>
  <conditionalFormatting sqref="N152:O154">
    <cfRule type="cellIs" dxfId="3491" priority="200" operator="equal">
      <formula>0</formula>
    </cfRule>
  </conditionalFormatting>
  <conditionalFormatting sqref="T148:U149 T104:U104 C104:R104 C148:R149">
    <cfRule type="cellIs" dxfId="3490" priority="207" operator="equal">
      <formula>0</formula>
    </cfRule>
  </conditionalFormatting>
  <conditionalFormatting sqref="S148:S149 S104">
    <cfRule type="cellIs" dxfId="3489" priority="206" operator="equal">
      <formula>0</formula>
    </cfRule>
  </conditionalFormatting>
  <conditionalFormatting sqref="S146">
    <cfRule type="cellIs" dxfId="3488" priority="177" operator="equal">
      <formula>0</formula>
    </cfRule>
  </conditionalFormatting>
  <conditionalFormatting sqref="T105:U105 C105:R105">
    <cfRule type="cellIs" dxfId="3487" priority="196" operator="equal">
      <formula>0</formula>
    </cfRule>
  </conditionalFormatting>
  <conditionalFormatting sqref="S105">
    <cfRule type="cellIs" dxfId="3486" priority="195" operator="equal">
      <formula>0</formula>
    </cfRule>
  </conditionalFormatting>
  <conditionalFormatting sqref="N105:O105">
    <cfRule type="cellIs" dxfId="3485" priority="194" operator="equal">
      <formula>0</formula>
    </cfRule>
  </conditionalFormatting>
  <conditionalFormatting sqref="T108:U109 T111:U112 C108:C109 C111:C112 E108:R109 E111:R112">
    <cfRule type="cellIs" dxfId="3484" priority="199" operator="equal">
      <formula>0</formula>
    </cfRule>
  </conditionalFormatting>
  <conditionalFormatting sqref="S108:S109 S111:S112">
    <cfRule type="cellIs" dxfId="3483" priority="198" operator="equal">
      <formula>0</formula>
    </cfRule>
  </conditionalFormatting>
  <conditionalFormatting sqref="N108:O109 N111:O112">
    <cfRule type="cellIs" dxfId="3482" priority="197" operator="equal">
      <formula>0</formula>
    </cfRule>
  </conditionalFormatting>
  <conditionalFormatting sqref="T106:U106 C106:R106">
    <cfRule type="cellIs" dxfId="3481" priority="193" operator="equal">
      <formula>0</formula>
    </cfRule>
  </conditionalFormatting>
  <conditionalFormatting sqref="S106">
    <cfRule type="cellIs" dxfId="3480" priority="192" operator="equal">
      <formula>0</formula>
    </cfRule>
  </conditionalFormatting>
  <conditionalFormatting sqref="N106:O106">
    <cfRule type="cellIs" dxfId="3479" priority="191" operator="equal">
      <formula>0</formula>
    </cfRule>
  </conditionalFormatting>
  <conditionalFormatting sqref="T114:U114 C114:R114">
    <cfRule type="cellIs" dxfId="3478" priority="184" operator="equal">
      <formula>0</formula>
    </cfRule>
  </conditionalFormatting>
  <conditionalFormatting sqref="S114">
    <cfRule type="cellIs" dxfId="3477" priority="183" operator="equal">
      <formula>0</formula>
    </cfRule>
  </conditionalFormatting>
  <conditionalFormatting sqref="N114:O114">
    <cfRule type="cellIs" dxfId="3476" priority="182" operator="equal">
      <formula>0</formula>
    </cfRule>
  </conditionalFormatting>
  <conditionalFormatting sqref="T115:U115 C115:R115">
    <cfRule type="cellIs" dxfId="3475" priority="181" operator="equal">
      <formula>0</formula>
    </cfRule>
  </conditionalFormatting>
  <conditionalFormatting sqref="S115">
    <cfRule type="cellIs" dxfId="3474" priority="180" operator="equal">
      <formula>0</formula>
    </cfRule>
  </conditionalFormatting>
  <conditionalFormatting sqref="N115:O115">
    <cfRule type="cellIs" dxfId="3473" priority="179" operator="equal">
      <formula>0</formula>
    </cfRule>
  </conditionalFormatting>
  <conditionalFormatting sqref="T113:U113 C113:R113">
    <cfRule type="cellIs" dxfId="3472" priority="190" operator="equal">
      <formula>0</formula>
    </cfRule>
  </conditionalFormatting>
  <conditionalFormatting sqref="S113">
    <cfRule type="cellIs" dxfId="3471" priority="189" operator="equal">
      <formula>0</formula>
    </cfRule>
  </conditionalFormatting>
  <conditionalFormatting sqref="N113:O113">
    <cfRule type="cellIs" dxfId="3470" priority="188" operator="equal">
      <formula>0</formula>
    </cfRule>
  </conditionalFormatting>
  <conditionalFormatting sqref="E138:F138 T138:U138 R138">
    <cfRule type="cellIs" dxfId="3469" priority="169" operator="equal">
      <formula>0</formula>
    </cfRule>
  </conditionalFormatting>
  <conditionalFormatting sqref="S138">
    <cfRule type="cellIs" dxfId="3468" priority="168" operator="equal">
      <formula>0</formula>
    </cfRule>
  </conditionalFormatting>
  <conditionalFormatting sqref="C138 C141 C143:C154">
    <cfRule type="cellIs" dxfId="3467" priority="161" operator="equal">
      <formula>0</formula>
    </cfRule>
  </conditionalFormatting>
  <conditionalFormatting sqref="T116:U118 C116:R116 T120:U121 R117:R118 C117:F118 C120:R121">
    <cfRule type="cellIs" dxfId="3466" priority="187" operator="equal">
      <formula>0</formula>
    </cfRule>
  </conditionalFormatting>
  <conditionalFormatting sqref="S116:S118 S120:S121">
    <cfRule type="cellIs" dxfId="3465" priority="186" operator="equal">
      <formula>0</formula>
    </cfRule>
  </conditionalFormatting>
  <conditionalFormatting sqref="N116:O116 N120:O121">
    <cfRule type="cellIs" dxfId="3464" priority="185" operator="equal">
      <formula>0</formula>
    </cfRule>
  </conditionalFormatting>
  <conditionalFormatting sqref="T146:U146 C146:R146">
    <cfRule type="cellIs" dxfId="3463" priority="178" operator="equal">
      <formula>0</formula>
    </cfRule>
  </conditionalFormatting>
  <conditionalFormatting sqref="N122:O122">
    <cfRule type="cellIs" dxfId="3462" priority="173" operator="equal">
      <formula>0</formula>
    </cfRule>
  </conditionalFormatting>
  <conditionalFormatting sqref="N146:O146">
    <cfRule type="cellIs" dxfId="3461" priority="176" operator="equal">
      <formula>0</formula>
    </cfRule>
  </conditionalFormatting>
  <conditionalFormatting sqref="N143:O149 N152:O154">
    <cfRule type="cellIs" dxfId="3460" priority="165" operator="equal">
      <formula>0</formula>
    </cfRule>
  </conditionalFormatting>
  <conditionalFormatting sqref="T107:U107 C107:R107">
    <cfRule type="cellIs" dxfId="3459" priority="164" operator="equal">
      <formula>0</formula>
    </cfRule>
  </conditionalFormatting>
  <conditionalFormatting sqref="E141:F141 T141:U141 T143:U154 R141 E150:F151 R150:R151 D146:R149 E143:R145 E153:R154 D152:R152">
    <cfRule type="cellIs" dxfId="3458" priority="167" operator="equal">
      <formula>0</formula>
    </cfRule>
  </conditionalFormatting>
  <conditionalFormatting sqref="T122:U122 C122:R122">
    <cfRule type="cellIs" dxfId="3457" priority="175" operator="equal">
      <formula>0</formula>
    </cfRule>
  </conditionalFormatting>
  <conditionalFormatting sqref="S122">
    <cfRule type="cellIs" dxfId="3456" priority="174" operator="equal">
      <formula>0</formula>
    </cfRule>
  </conditionalFormatting>
  <conditionalFormatting sqref="T123:U123 T155:U155 C155:R155 C137:R137 T137:U137 C123:R123">
    <cfRule type="cellIs" dxfId="3455" priority="172" operator="equal">
      <formula>0</formula>
    </cfRule>
  </conditionalFormatting>
  <conditionalFormatting sqref="S123 S155 S137">
    <cfRule type="cellIs" dxfId="3454" priority="171" operator="equal">
      <formula>0</formula>
    </cfRule>
  </conditionalFormatting>
  <conditionalFormatting sqref="N123:O123 N155:O155 N137:O137">
    <cfRule type="cellIs" dxfId="3453" priority="170" operator="equal">
      <formula>0</formula>
    </cfRule>
  </conditionalFormatting>
  <conditionalFormatting sqref="S107">
    <cfRule type="cellIs" dxfId="3452" priority="163" operator="equal">
      <formula>0</formula>
    </cfRule>
  </conditionalFormatting>
  <conditionalFormatting sqref="S141 S143:S154">
    <cfRule type="cellIs" dxfId="3451" priority="166" operator="equal">
      <formula>0</formula>
    </cfRule>
  </conditionalFormatting>
  <conditionalFormatting sqref="S152">
    <cfRule type="cellIs" dxfId="3450" priority="139" operator="equal">
      <formula>0</formula>
    </cfRule>
  </conditionalFormatting>
  <conditionalFormatting sqref="N107:O107">
    <cfRule type="cellIs" dxfId="3449" priority="162" operator="equal">
      <formula>0</formula>
    </cfRule>
  </conditionalFormatting>
  <conditionalFormatting sqref="C124">
    <cfRule type="cellIs" dxfId="3448" priority="158" operator="equal">
      <formula>0</formula>
    </cfRule>
  </conditionalFormatting>
  <conditionalFormatting sqref="E124:F124 T124:U124 R124">
    <cfRule type="cellIs" dxfId="3447" priority="160" operator="equal">
      <formula>0</formula>
    </cfRule>
  </conditionalFormatting>
  <conditionalFormatting sqref="E125:F125 T125:U125 T136:U136 E136:F136 T127:U134 E127:F134 R125 R127:R134 R136">
    <cfRule type="cellIs" dxfId="3446" priority="157" operator="equal">
      <formula>0</formula>
    </cfRule>
  </conditionalFormatting>
  <conditionalFormatting sqref="S124">
    <cfRule type="cellIs" dxfId="3445" priority="159" operator="equal">
      <formula>0</formula>
    </cfRule>
  </conditionalFormatting>
  <conditionalFormatting sqref="E139:F140 T139:U140 R139:R140">
    <cfRule type="cellIs" dxfId="3444" priority="146" operator="equal">
      <formula>0</formula>
    </cfRule>
  </conditionalFormatting>
  <conditionalFormatting sqref="S125 S136 S127:S134">
    <cfRule type="cellIs" dxfId="3443" priority="156" operator="equal">
      <formula>0</formula>
    </cfRule>
  </conditionalFormatting>
  <conditionalFormatting sqref="S139:S140">
    <cfRule type="cellIs" dxfId="3442" priority="145" operator="equal">
      <formula>0</formula>
    </cfRule>
  </conditionalFormatting>
  <conditionalFormatting sqref="S135">
    <cfRule type="cellIs" dxfId="3441" priority="153" operator="equal">
      <formula>0</formula>
    </cfRule>
  </conditionalFormatting>
  <conditionalFormatting sqref="C125 C136 C127:C134">
    <cfRule type="cellIs" dxfId="3440" priority="155" operator="equal">
      <formula>0</formula>
    </cfRule>
  </conditionalFormatting>
  <conditionalFormatting sqref="S164">
    <cfRule type="cellIs" dxfId="3439" priority="142" operator="equal">
      <formula>0</formula>
    </cfRule>
  </conditionalFormatting>
  <conditionalFormatting sqref="C135">
    <cfRule type="cellIs" dxfId="3438" priority="152" operator="equal">
      <formula>0</formula>
    </cfRule>
  </conditionalFormatting>
  <conditionalFormatting sqref="D126:R126">
    <cfRule type="cellIs" dxfId="3437" priority="151" operator="equal">
      <formula>0</formula>
    </cfRule>
  </conditionalFormatting>
  <conditionalFormatting sqref="S126">
    <cfRule type="cellIs" dxfId="3436" priority="147" operator="equal">
      <formula>0</formula>
    </cfRule>
  </conditionalFormatting>
  <conditionalFormatting sqref="T135:U135 E135:F135 R135">
    <cfRule type="cellIs" dxfId="3435" priority="154" operator="equal">
      <formula>0</formula>
    </cfRule>
  </conditionalFormatting>
  <conditionalFormatting sqref="N126:O126">
    <cfRule type="cellIs" dxfId="3434" priority="150" operator="equal">
      <formula>0</formula>
    </cfRule>
  </conditionalFormatting>
  <conditionalFormatting sqref="C126">
    <cfRule type="cellIs" dxfId="3433" priority="149" operator="equal">
      <formula>0</formula>
    </cfRule>
  </conditionalFormatting>
  <conditionalFormatting sqref="T126:U126">
    <cfRule type="cellIs" dxfId="3432" priority="148" operator="equal">
      <formula>0</formula>
    </cfRule>
  </conditionalFormatting>
  <conditionalFormatting sqref="N192:O192">
    <cfRule type="cellIs" dxfId="3431" priority="135" operator="equal">
      <formula>0</formula>
    </cfRule>
  </conditionalFormatting>
  <conditionalFormatting sqref="T152:U152 C152:R152">
    <cfRule type="cellIs" dxfId="3430" priority="140" operator="equal">
      <formula>0</formula>
    </cfRule>
  </conditionalFormatting>
  <conditionalFormatting sqref="C139:C140">
    <cfRule type="cellIs" dxfId="3429" priority="144" operator="equal">
      <formula>0</formula>
    </cfRule>
  </conditionalFormatting>
  <conditionalFormatting sqref="T164:U164 C164:R164">
    <cfRule type="cellIs" dxfId="3428" priority="143" operator="equal">
      <formula>0</formula>
    </cfRule>
  </conditionalFormatting>
  <conditionalFormatting sqref="N181:O181">
    <cfRule type="cellIs" dxfId="3427" priority="115" operator="equal">
      <formula>0</formula>
    </cfRule>
  </conditionalFormatting>
  <conditionalFormatting sqref="N164:O164">
    <cfRule type="cellIs" dxfId="3426" priority="141" operator="equal">
      <formula>0</formula>
    </cfRule>
  </conditionalFormatting>
  <conditionalFormatting sqref="S186">
    <cfRule type="cellIs" dxfId="3425" priority="120" operator="equal">
      <formula>0</formula>
    </cfRule>
  </conditionalFormatting>
  <conditionalFormatting sqref="N186:O186">
    <cfRule type="cellIs" dxfId="3424" priority="119" operator="equal">
      <formula>0</formula>
    </cfRule>
  </conditionalFormatting>
  <conditionalFormatting sqref="N152:O152">
    <cfRule type="cellIs" dxfId="3423" priority="138" operator="equal">
      <formula>0</formula>
    </cfRule>
  </conditionalFormatting>
  <conditionalFormatting sqref="C192">
    <cfRule type="cellIs" dxfId="3422" priority="134" operator="equal">
      <formula>0</formula>
    </cfRule>
  </conditionalFormatting>
  <conditionalFormatting sqref="E192:R192 T192:U192">
    <cfRule type="cellIs" dxfId="3421" priority="137" operator="equal">
      <formula>0</formula>
    </cfRule>
  </conditionalFormatting>
  <conditionalFormatting sqref="E189:R189 T189:U189 T192:U193 E192:R193">
    <cfRule type="cellIs" dxfId="3420" priority="133" operator="equal">
      <formula>0</formula>
    </cfRule>
  </conditionalFormatting>
  <conditionalFormatting sqref="S192">
    <cfRule type="cellIs" dxfId="3419" priority="136" operator="equal">
      <formula>0</formula>
    </cfRule>
  </conditionalFormatting>
  <conditionalFormatting sqref="S188">
    <cfRule type="cellIs" dxfId="3418" priority="128" operator="equal">
      <formula>0</formula>
    </cfRule>
  </conditionalFormatting>
  <conditionalFormatting sqref="S189 S192:S193">
    <cfRule type="cellIs" dxfId="3417" priority="132" operator="equal">
      <formula>0</formula>
    </cfRule>
  </conditionalFormatting>
  <conditionalFormatting sqref="N189:O189 N192:O193">
    <cfRule type="cellIs" dxfId="3416" priority="131" operator="equal">
      <formula>0</formula>
    </cfRule>
  </conditionalFormatting>
  <conditionalFormatting sqref="C189 C192:C193">
    <cfRule type="cellIs" dxfId="3415" priority="130" operator="equal">
      <formula>0</formula>
    </cfRule>
  </conditionalFormatting>
  <conditionalFormatting sqref="T188:U188 E188:R188">
    <cfRule type="cellIs" dxfId="3414" priority="129" operator="equal">
      <formula>0</formula>
    </cfRule>
  </conditionalFormatting>
  <conditionalFormatting sqref="T156:U156 C156:R156">
    <cfRule type="cellIs" dxfId="3413" priority="111" operator="equal">
      <formula>0</formula>
    </cfRule>
  </conditionalFormatting>
  <conditionalFormatting sqref="N188:O188">
    <cfRule type="cellIs" dxfId="3412" priority="127" operator="equal">
      <formula>0</formula>
    </cfRule>
  </conditionalFormatting>
  <conditionalFormatting sqref="C188">
    <cfRule type="cellIs" dxfId="3411" priority="126" operator="equal">
      <formula>0</formula>
    </cfRule>
  </conditionalFormatting>
  <conditionalFormatting sqref="E187:R187 T187:U187">
    <cfRule type="cellIs" dxfId="3410" priority="125" operator="equal">
      <formula>0</formula>
    </cfRule>
  </conditionalFormatting>
  <conditionalFormatting sqref="S187">
    <cfRule type="cellIs" dxfId="3409" priority="124" operator="equal">
      <formula>0</formula>
    </cfRule>
  </conditionalFormatting>
  <conditionalFormatting sqref="N187:O187">
    <cfRule type="cellIs" dxfId="3408" priority="123" operator="equal">
      <formula>0</formula>
    </cfRule>
  </conditionalFormatting>
  <conditionalFormatting sqref="C187">
    <cfRule type="cellIs" dxfId="3407" priority="122" operator="equal">
      <formula>0</formula>
    </cfRule>
  </conditionalFormatting>
  <conditionalFormatting sqref="T186:U186 E186:R186">
    <cfRule type="cellIs" dxfId="3406" priority="121" operator="equal">
      <formula>0</formula>
    </cfRule>
  </conditionalFormatting>
  <conditionalFormatting sqref="S181">
    <cfRule type="cellIs" dxfId="3405" priority="116" operator="equal">
      <formula>0</formula>
    </cfRule>
  </conditionalFormatting>
  <conditionalFormatting sqref="C186">
    <cfRule type="cellIs" dxfId="3404" priority="118" operator="equal">
      <formula>0</formula>
    </cfRule>
  </conditionalFormatting>
  <conditionalFormatting sqref="T181:U181 C181:R181">
    <cfRule type="cellIs" dxfId="3403" priority="117" operator="equal">
      <formula>0</formula>
    </cfRule>
  </conditionalFormatting>
  <conditionalFormatting sqref="T163:U163 C163:R163">
    <cfRule type="cellIs" dxfId="3402" priority="114" operator="equal">
      <formula>0</formula>
    </cfRule>
  </conditionalFormatting>
  <conditionalFormatting sqref="S163">
    <cfRule type="cellIs" dxfId="3401" priority="113" operator="equal">
      <formula>0</formula>
    </cfRule>
  </conditionalFormatting>
  <conditionalFormatting sqref="N163:O163">
    <cfRule type="cellIs" dxfId="3400" priority="112" operator="equal">
      <formula>0</formula>
    </cfRule>
  </conditionalFormatting>
  <conditionalFormatting sqref="S156">
    <cfRule type="cellIs" dxfId="3399" priority="110" operator="equal">
      <formula>0</formula>
    </cfRule>
  </conditionalFormatting>
  <conditionalFormatting sqref="N156:O156">
    <cfRule type="cellIs" dxfId="3398" priority="109" operator="equal">
      <formula>0</formula>
    </cfRule>
  </conditionalFormatting>
  <conditionalFormatting sqref="C157">
    <cfRule type="cellIs" dxfId="3397" priority="105" operator="equal">
      <formula>0</formula>
    </cfRule>
  </conditionalFormatting>
  <conditionalFormatting sqref="E157:R157 T157:U157">
    <cfRule type="cellIs" dxfId="3396" priority="108" operator="equal">
      <formula>0</formula>
    </cfRule>
  </conditionalFormatting>
  <conditionalFormatting sqref="S157">
    <cfRule type="cellIs" dxfId="3395" priority="107" operator="equal">
      <formula>0</formula>
    </cfRule>
  </conditionalFormatting>
  <conditionalFormatting sqref="N157:O157">
    <cfRule type="cellIs" dxfId="3394" priority="106" operator="equal">
      <formula>0</formula>
    </cfRule>
  </conditionalFormatting>
  <conditionalFormatting sqref="E158:R162 T158:U162">
    <cfRule type="cellIs" dxfId="3393" priority="104" operator="equal">
      <formula>0</formula>
    </cfRule>
  </conditionalFormatting>
  <conditionalFormatting sqref="S158:S162">
    <cfRule type="cellIs" dxfId="3392" priority="103" operator="equal">
      <formula>0</formula>
    </cfRule>
  </conditionalFormatting>
  <conditionalFormatting sqref="N158:O162">
    <cfRule type="cellIs" dxfId="3391" priority="102" operator="equal">
      <formula>0</formula>
    </cfRule>
  </conditionalFormatting>
  <conditionalFormatting sqref="C158:C162">
    <cfRule type="cellIs" dxfId="3390" priority="101" operator="equal">
      <formula>0</formula>
    </cfRule>
  </conditionalFormatting>
  <conditionalFormatting sqref="T110:U110 C110:R110">
    <cfRule type="cellIs" dxfId="3389" priority="100" operator="equal">
      <formula>0</formula>
    </cfRule>
  </conditionalFormatting>
  <conditionalFormatting sqref="S110">
    <cfRule type="cellIs" dxfId="3388" priority="99" operator="equal">
      <formula>0</formula>
    </cfRule>
  </conditionalFormatting>
  <conditionalFormatting sqref="N110:O110">
    <cfRule type="cellIs" dxfId="3387" priority="98" operator="equal">
      <formula>0</formula>
    </cfRule>
  </conditionalFormatting>
  <conditionalFormatting sqref="T119:U119 C119:R119">
    <cfRule type="cellIs" dxfId="3386" priority="97" operator="equal">
      <formula>0</formula>
    </cfRule>
  </conditionalFormatting>
  <conditionalFormatting sqref="S119">
    <cfRule type="cellIs" dxfId="3385" priority="96" operator="equal">
      <formula>0</formula>
    </cfRule>
  </conditionalFormatting>
  <conditionalFormatting sqref="N119:O119">
    <cfRule type="cellIs" dxfId="3384" priority="95" operator="equal">
      <formula>0</formula>
    </cfRule>
  </conditionalFormatting>
  <conditionalFormatting sqref="C142 T142:U142 E142:R142">
    <cfRule type="cellIs" dxfId="3383" priority="94" operator="equal">
      <formula>0</formula>
    </cfRule>
  </conditionalFormatting>
  <conditionalFormatting sqref="S142">
    <cfRule type="cellIs" dxfId="3382" priority="93" operator="equal">
      <formula>0</formula>
    </cfRule>
  </conditionalFormatting>
  <conditionalFormatting sqref="N142:O142">
    <cfRule type="cellIs" dxfId="3381" priority="92" operator="equal">
      <formula>0</formula>
    </cfRule>
  </conditionalFormatting>
  <conditionalFormatting sqref="G108:Q109">
    <cfRule type="cellIs" dxfId="3380" priority="91" operator="equal">
      <formula>0</formula>
    </cfRule>
  </conditionalFormatting>
  <conditionalFormatting sqref="G117:Q118">
    <cfRule type="cellIs" dxfId="3379" priority="90" operator="equal">
      <formula>0</formula>
    </cfRule>
  </conditionalFormatting>
  <conditionalFormatting sqref="G117:Q118">
    <cfRule type="cellIs" dxfId="3378" priority="89" operator="equal">
      <formula>0</formula>
    </cfRule>
  </conditionalFormatting>
  <conditionalFormatting sqref="N117:O118">
    <cfRule type="cellIs" dxfId="3377" priority="88" operator="equal">
      <formula>0</formula>
    </cfRule>
  </conditionalFormatting>
  <conditionalFormatting sqref="G120:Q120">
    <cfRule type="cellIs" dxfId="3376" priority="87" operator="equal">
      <formula>0</formula>
    </cfRule>
  </conditionalFormatting>
  <conditionalFormatting sqref="N120:O120">
    <cfRule type="cellIs" dxfId="3375" priority="86" operator="equal">
      <formula>0</formula>
    </cfRule>
  </conditionalFormatting>
  <conditionalFormatting sqref="G124:Q125">
    <cfRule type="cellIs" dxfId="3374" priority="85" operator="equal">
      <formula>0</formula>
    </cfRule>
  </conditionalFormatting>
  <conditionalFormatting sqref="G124:Q125">
    <cfRule type="cellIs" dxfId="3373" priority="84" operator="equal">
      <formula>0</formula>
    </cfRule>
  </conditionalFormatting>
  <conditionalFormatting sqref="N124:O125">
    <cfRule type="cellIs" dxfId="3372" priority="83" operator="equal">
      <formula>0</formula>
    </cfRule>
  </conditionalFormatting>
  <conditionalFormatting sqref="G127:Q136">
    <cfRule type="cellIs" dxfId="3371" priority="82" operator="equal">
      <formula>0</formula>
    </cfRule>
  </conditionalFormatting>
  <conditionalFormatting sqref="G127:Q136">
    <cfRule type="cellIs" dxfId="3370" priority="81" operator="equal">
      <formula>0</formula>
    </cfRule>
  </conditionalFormatting>
  <conditionalFormatting sqref="N127:O136">
    <cfRule type="cellIs" dxfId="3369" priority="80" operator="equal">
      <formula>0</formula>
    </cfRule>
  </conditionalFormatting>
  <conditionalFormatting sqref="G138:Q141">
    <cfRule type="cellIs" dxfId="3368" priority="79" operator="equal">
      <formula>0</formula>
    </cfRule>
  </conditionalFormatting>
  <conditionalFormatting sqref="G138:Q141">
    <cfRule type="cellIs" dxfId="3367" priority="78" operator="equal">
      <formula>0</formula>
    </cfRule>
  </conditionalFormatting>
  <conditionalFormatting sqref="N138:O141">
    <cfRule type="cellIs" dxfId="3366" priority="77" operator="equal">
      <formula>0</formula>
    </cfRule>
  </conditionalFormatting>
  <conditionalFormatting sqref="G143:Q145">
    <cfRule type="cellIs" dxfId="3365" priority="76" operator="equal">
      <formula>0</formula>
    </cfRule>
  </conditionalFormatting>
  <conditionalFormatting sqref="N143:O145">
    <cfRule type="cellIs" dxfId="3364" priority="75" operator="equal">
      <formula>0</formula>
    </cfRule>
  </conditionalFormatting>
  <conditionalFormatting sqref="G150:Q151">
    <cfRule type="cellIs" dxfId="3363" priority="74" operator="equal">
      <formula>0</formula>
    </cfRule>
  </conditionalFormatting>
  <conditionalFormatting sqref="G150:Q151">
    <cfRule type="cellIs" dxfId="3362" priority="73" operator="equal">
      <formula>0</formula>
    </cfRule>
  </conditionalFormatting>
  <conditionalFormatting sqref="N150:O151">
    <cfRule type="cellIs" dxfId="3361" priority="72" operator="equal">
      <formula>0</formula>
    </cfRule>
  </conditionalFormatting>
  <conditionalFormatting sqref="G153:Q154">
    <cfRule type="cellIs" dxfId="3360" priority="71" operator="equal">
      <formula>0</formula>
    </cfRule>
  </conditionalFormatting>
  <conditionalFormatting sqref="N153:O154">
    <cfRule type="cellIs" dxfId="3359" priority="70" operator="equal">
      <formula>0</formula>
    </cfRule>
  </conditionalFormatting>
  <conditionalFormatting sqref="C190:U190">
    <cfRule type="cellIs" dxfId="3358" priority="69" operator="equal">
      <formula>0</formula>
    </cfRule>
  </conditionalFormatting>
  <conditionalFormatting sqref="S191">
    <cfRule type="cellIs" dxfId="3357" priority="67" operator="equal">
      <formula>0</formula>
    </cfRule>
  </conditionalFormatting>
  <conditionalFormatting sqref="T191:U191 C191:R191">
    <cfRule type="cellIs" dxfId="3356" priority="68" operator="equal">
      <formula>0</formula>
    </cfRule>
  </conditionalFormatting>
  <conditionalFormatting sqref="N191:O191">
    <cfRule type="cellIs" dxfId="3355" priority="66" operator="equal">
      <formula>0</formula>
    </cfRule>
  </conditionalFormatting>
  <conditionalFormatting sqref="T190:U190 C190:R190">
    <cfRule type="cellIs" dxfId="3354" priority="65" operator="equal">
      <formula>0</formula>
    </cfRule>
  </conditionalFormatting>
  <conditionalFormatting sqref="S190">
    <cfRule type="cellIs" dxfId="3353" priority="64" operator="equal">
      <formula>0</formula>
    </cfRule>
  </conditionalFormatting>
  <conditionalFormatting sqref="N190:O190">
    <cfRule type="cellIs" dxfId="3352" priority="63" operator="equal">
      <formula>0</formula>
    </cfRule>
  </conditionalFormatting>
  <conditionalFormatting sqref="C166:C168 C178 E178:U178 E166:U168">
    <cfRule type="cellIs" dxfId="3351" priority="62" operator="equal">
      <formula>0</formula>
    </cfRule>
  </conditionalFormatting>
  <conditionalFormatting sqref="E180:R180 T180:U180">
    <cfRule type="cellIs" dxfId="3350" priority="61" operator="equal">
      <formula>0</formula>
    </cfRule>
  </conditionalFormatting>
  <conditionalFormatting sqref="S179">
    <cfRule type="cellIs" dxfId="3349" priority="56" operator="equal">
      <formula>0</formula>
    </cfRule>
  </conditionalFormatting>
  <conditionalFormatting sqref="S180">
    <cfRule type="cellIs" dxfId="3348" priority="60" operator="equal">
      <formula>0</formula>
    </cfRule>
  </conditionalFormatting>
  <conditionalFormatting sqref="N180:O180">
    <cfRule type="cellIs" dxfId="3347" priority="59" operator="equal">
      <formula>0</formula>
    </cfRule>
  </conditionalFormatting>
  <conditionalFormatting sqref="C180">
    <cfRule type="cellIs" dxfId="3346" priority="58" operator="equal">
      <formula>0</formula>
    </cfRule>
  </conditionalFormatting>
  <conditionalFormatting sqref="T179:U179 E179:R179">
    <cfRule type="cellIs" dxfId="3345" priority="57" operator="equal">
      <formula>0</formula>
    </cfRule>
  </conditionalFormatting>
  <conditionalFormatting sqref="N179:O179">
    <cfRule type="cellIs" dxfId="3344" priority="55" operator="equal">
      <formula>0</formula>
    </cfRule>
  </conditionalFormatting>
  <conditionalFormatting sqref="C179">
    <cfRule type="cellIs" dxfId="3343" priority="54" operator="equal">
      <formula>0</formula>
    </cfRule>
  </conditionalFormatting>
  <conditionalFormatting sqref="T165:U165 C165:R165">
    <cfRule type="cellIs" dxfId="3342" priority="53" operator="equal">
      <formula>0</formula>
    </cfRule>
  </conditionalFormatting>
  <conditionalFormatting sqref="S165">
    <cfRule type="cellIs" dxfId="3341" priority="52" operator="equal">
      <formula>0</formula>
    </cfRule>
  </conditionalFormatting>
  <conditionalFormatting sqref="N165:O165">
    <cfRule type="cellIs" dxfId="3340" priority="51" operator="equal">
      <formula>0</formula>
    </cfRule>
  </conditionalFormatting>
  <conditionalFormatting sqref="C198:U198 C197 E197:U197">
    <cfRule type="cellIs" dxfId="3339" priority="50" operator="equal">
      <formula>0</formula>
    </cfRule>
  </conditionalFormatting>
  <conditionalFormatting sqref="N196:O196">
    <cfRule type="cellIs" dxfId="3338" priority="47" operator="equal">
      <formula>0</formula>
    </cfRule>
  </conditionalFormatting>
  <conditionalFormatting sqref="C196">
    <cfRule type="cellIs" dxfId="3337" priority="46" operator="equal">
      <formula>0</formula>
    </cfRule>
  </conditionalFormatting>
  <conditionalFormatting sqref="E196:R196 T196:U196">
    <cfRule type="cellIs" dxfId="3336" priority="49" operator="equal">
      <formula>0</formula>
    </cfRule>
  </conditionalFormatting>
  <conditionalFormatting sqref="T196:U198 D198:R198 E196:R197">
    <cfRule type="cellIs" dxfId="3335" priority="45" operator="equal">
      <formula>0</formula>
    </cfRule>
  </conditionalFormatting>
  <conditionalFormatting sqref="S196">
    <cfRule type="cellIs" dxfId="3334" priority="48" operator="equal">
      <formula>0</formula>
    </cfRule>
  </conditionalFormatting>
  <conditionalFormatting sqref="S196:S198">
    <cfRule type="cellIs" dxfId="3333" priority="44" operator="equal">
      <formula>0</formula>
    </cfRule>
  </conditionalFormatting>
  <conditionalFormatting sqref="N196:O198">
    <cfRule type="cellIs" dxfId="3332" priority="43" operator="equal">
      <formula>0</formula>
    </cfRule>
  </conditionalFormatting>
  <conditionalFormatting sqref="C196:C198">
    <cfRule type="cellIs" dxfId="3331" priority="42" operator="equal">
      <formula>0</formula>
    </cfRule>
  </conditionalFormatting>
  <conditionalFormatting sqref="G195:Q195">
    <cfRule type="cellIs" dxfId="3330" priority="41" operator="equal">
      <formula>0</formula>
    </cfRule>
  </conditionalFormatting>
  <conditionalFormatting sqref="N195:O195">
    <cfRule type="cellIs" dxfId="3329" priority="40" operator="equal">
      <formula>0</formula>
    </cfRule>
  </conditionalFormatting>
  <conditionalFormatting sqref="C203 E203:U203">
    <cfRule type="cellIs" dxfId="3328" priority="39" operator="equal">
      <formula>0</formula>
    </cfRule>
  </conditionalFormatting>
  <conditionalFormatting sqref="N202:O202">
    <cfRule type="cellIs" dxfId="3327" priority="36" operator="equal">
      <formula>0</formula>
    </cfRule>
  </conditionalFormatting>
  <conditionalFormatting sqref="C202">
    <cfRule type="cellIs" dxfId="3326" priority="35" operator="equal">
      <formula>0</formula>
    </cfRule>
  </conditionalFormatting>
  <conditionalFormatting sqref="E202:R202 T202:U202">
    <cfRule type="cellIs" dxfId="3325" priority="38" operator="equal">
      <formula>0</formula>
    </cfRule>
  </conditionalFormatting>
  <conditionalFormatting sqref="T202:U203 E202:R203">
    <cfRule type="cellIs" dxfId="3324" priority="34" operator="equal">
      <formula>0</formula>
    </cfRule>
  </conditionalFormatting>
  <conditionalFormatting sqref="S202">
    <cfRule type="cellIs" dxfId="3323" priority="37" operator="equal">
      <formula>0</formula>
    </cfRule>
  </conditionalFormatting>
  <conditionalFormatting sqref="S202:S203">
    <cfRule type="cellIs" dxfId="3322" priority="33" operator="equal">
      <formula>0</formula>
    </cfRule>
  </conditionalFormatting>
  <conditionalFormatting sqref="N202:O203">
    <cfRule type="cellIs" dxfId="3321" priority="32" operator="equal">
      <formula>0</formula>
    </cfRule>
  </conditionalFormatting>
  <conditionalFormatting sqref="C202:C203">
    <cfRule type="cellIs" dxfId="3320" priority="31" operator="equal">
      <formula>0</formula>
    </cfRule>
  </conditionalFormatting>
  <conditionalFormatting sqref="S201">
    <cfRule type="cellIs" dxfId="3319" priority="29" operator="equal">
      <formula>0</formula>
    </cfRule>
  </conditionalFormatting>
  <conditionalFormatting sqref="T201:U201 C201:R201">
    <cfRule type="cellIs" dxfId="3318" priority="30" operator="equal">
      <formula>0</formula>
    </cfRule>
  </conditionalFormatting>
  <conditionalFormatting sqref="N201:O201">
    <cfRule type="cellIs" dxfId="3317" priority="28" operator="equal">
      <formula>0</formula>
    </cfRule>
  </conditionalFormatting>
  <conditionalFormatting sqref="S53:U53">
    <cfRule type="cellIs" dxfId="3316" priority="27" operator="equal">
      <formula>0</formula>
    </cfRule>
  </conditionalFormatting>
  <conditionalFormatting sqref="E53:F53 C53 R53">
    <cfRule type="cellIs" dxfId="3315" priority="26" operator="equal">
      <formula>0</formula>
    </cfRule>
  </conditionalFormatting>
  <conditionalFormatting sqref="G53:Q53">
    <cfRule type="cellIs" dxfId="3314" priority="25" operator="equal">
      <formula>0</formula>
    </cfRule>
  </conditionalFormatting>
  <conditionalFormatting sqref="N53:O53">
    <cfRule type="cellIs" dxfId="3313" priority="24" operator="equal">
      <formula>0</formula>
    </cfRule>
  </conditionalFormatting>
  <conditionalFormatting sqref="D53">
    <cfRule type="cellIs" dxfId="3312" priority="23" operator="equal">
      <formula>0</formula>
    </cfRule>
  </conditionalFormatting>
  <conditionalFormatting sqref="S51:U51">
    <cfRule type="cellIs" dxfId="3311" priority="22" operator="equal">
      <formula>0</formula>
    </cfRule>
  </conditionalFormatting>
  <conditionalFormatting sqref="R51 C51 F51">
    <cfRule type="cellIs" dxfId="3310" priority="21" operator="equal">
      <formula>0</formula>
    </cfRule>
  </conditionalFormatting>
  <conditionalFormatting sqref="D127:D136">
    <cfRule type="cellIs" dxfId="3309" priority="20" operator="equal">
      <formula>0</formula>
    </cfRule>
  </conditionalFormatting>
  <conditionalFormatting sqref="D143:D145">
    <cfRule type="cellIs" dxfId="3308" priority="18" operator="equal">
      <formula>0</formula>
    </cfRule>
  </conditionalFormatting>
  <conditionalFormatting sqref="D138:D141">
    <cfRule type="cellIs" dxfId="3307" priority="19" operator="equal">
      <formula>0</formula>
    </cfRule>
  </conditionalFormatting>
  <conditionalFormatting sqref="D150:D151">
    <cfRule type="cellIs" dxfId="3306" priority="17" operator="equal">
      <formula>0</formula>
    </cfRule>
  </conditionalFormatting>
  <conditionalFormatting sqref="D153:D154">
    <cfRule type="cellIs" dxfId="3305" priority="16" operator="equal">
      <formula>0</formula>
    </cfRule>
  </conditionalFormatting>
  <conditionalFormatting sqref="D157:D162">
    <cfRule type="cellIs" dxfId="3304" priority="15" operator="equal">
      <formula>0</formula>
    </cfRule>
  </conditionalFormatting>
  <conditionalFormatting sqref="D166:D180">
    <cfRule type="cellIs" dxfId="3303" priority="14" operator="equal">
      <formula>0</formula>
    </cfRule>
  </conditionalFormatting>
  <conditionalFormatting sqref="D182:D189">
    <cfRule type="cellIs" dxfId="3302" priority="13" operator="equal">
      <formula>0</formula>
    </cfRule>
  </conditionalFormatting>
  <conditionalFormatting sqref="D192:D193">
    <cfRule type="cellIs" dxfId="3301" priority="12" operator="equal">
      <formula>0</formula>
    </cfRule>
  </conditionalFormatting>
  <conditionalFormatting sqref="D196:D197">
    <cfRule type="cellIs" dxfId="3300" priority="11" operator="equal">
      <formula>0</formula>
    </cfRule>
  </conditionalFormatting>
  <conditionalFormatting sqref="D202:D203">
    <cfRule type="cellIs" dxfId="3299" priority="10" operator="equal">
      <formula>0</formula>
    </cfRule>
  </conditionalFormatting>
  <conditionalFormatting sqref="D108:D109">
    <cfRule type="cellIs" dxfId="3298" priority="9" operator="equal">
      <formula>0</formula>
    </cfRule>
  </conditionalFormatting>
  <conditionalFormatting sqref="D111:D112">
    <cfRule type="cellIs" dxfId="3297" priority="8" operator="equal">
      <formula>0</formula>
    </cfRule>
  </conditionalFormatting>
  <conditionalFormatting sqref="D142">
    <cfRule type="cellIs" dxfId="3296" priority="7" operator="equal">
      <formula>0</formula>
    </cfRule>
  </conditionalFormatting>
  <conditionalFormatting sqref="D124:D125">
    <cfRule type="cellIs" dxfId="3295" priority="6" operator="equal">
      <formula>0</formula>
    </cfRule>
  </conditionalFormatting>
  <conditionalFormatting sqref="D152">
    <cfRule type="cellIs" dxfId="3294" priority="5" operator="equal">
      <formula>0</formula>
    </cfRule>
  </conditionalFormatting>
  <conditionalFormatting sqref="D199">
    <cfRule type="cellIs" dxfId="3293" priority="4" operator="equal">
      <formula>0</formula>
    </cfRule>
  </conditionalFormatting>
  <conditionalFormatting sqref="C98:U98">
    <cfRule type="cellIs" dxfId="3292" priority="3" operator="equal">
      <formula>0</formula>
    </cfRule>
  </conditionalFormatting>
  <conditionalFormatting sqref="E50:E51">
    <cfRule type="cellIs" dxfId="3291" priority="2" operator="equal">
      <formula>0</formula>
    </cfRule>
  </conditionalFormatting>
  <conditionalFormatting sqref="D50:D51">
    <cfRule type="cellIs" dxfId="329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33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81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13</v>
      </c>
      <c r="E7" s="27">
        <v>0.16049382716049382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73</v>
      </c>
      <c r="E8" s="27">
        <v>0.90123456790123457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18</v>
      </c>
      <c r="E9" s="27">
        <v>0.22222222222222221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-10</v>
      </c>
      <c r="E10" s="27">
        <v>-0.12345679012345678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16</v>
      </c>
      <c r="E16" s="27">
        <v>0.19753086419753085</v>
      </c>
      <c r="F16" s="28"/>
      <c r="G16" s="38">
        <v>1.375796</v>
      </c>
      <c r="H16" s="38">
        <v>1.3437140000000001</v>
      </c>
      <c r="I16" s="38">
        <v>1.44255</v>
      </c>
      <c r="J16" s="38">
        <v>1.489654</v>
      </c>
      <c r="K16" s="38">
        <v>1.47376</v>
      </c>
      <c r="L16" s="38">
        <v>1.4520040000000001</v>
      </c>
      <c r="M16" s="38">
        <v>1.4035489999999999</v>
      </c>
      <c r="N16" s="38">
        <v>1.264742</v>
      </c>
      <c r="O16" s="38">
        <v>1.26437</v>
      </c>
      <c r="P16" s="38">
        <v>1.1467160000000001</v>
      </c>
      <c r="Q16" s="38">
        <v>1.1530400000000001</v>
      </c>
      <c r="R16" s="28"/>
      <c r="S16" s="39">
        <v>14.809895000000001</v>
      </c>
      <c r="T16" s="40">
        <v>-0.16191063209952639</v>
      </c>
      <c r="U16" s="40">
        <v>-2.1836864349509488E-2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22</v>
      </c>
      <c r="E17" s="27">
        <v>0.27160493827160492</v>
      </c>
      <c r="F17" s="28"/>
      <c r="G17" s="38">
        <v>1.7233999999999999E-2</v>
      </c>
      <c r="H17" s="38">
        <v>3.8270999999999999E-2</v>
      </c>
      <c r="I17" s="38">
        <v>0.11537600000000001</v>
      </c>
      <c r="J17" s="38">
        <v>0.13212499999999999</v>
      </c>
      <c r="K17" s="38">
        <v>8.1103999999999996E-2</v>
      </c>
      <c r="L17" s="38">
        <v>6.6896999999999998E-2</v>
      </c>
      <c r="M17" s="38">
        <v>7.5202000000000005E-2</v>
      </c>
      <c r="N17" s="38">
        <v>6.6242999999999996E-2</v>
      </c>
      <c r="O17" s="38">
        <v>6.4093999999999998E-2</v>
      </c>
      <c r="P17" s="38">
        <v>6.2454999999999997E-2</v>
      </c>
      <c r="Q17" s="38">
        <v>7.6765E-2</v>
      </c>
      <c r="R17" s="28"/>
      <c r="S17" s="39">
        <v>0.79576599999999997</v>
      </c>
      <c r="T17" s="40">
        <v>3.4542764303121736</v>
      </c>
      <c r="U17" s="40">
        <v>0.20530552049696738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2</v>
      </c>
      <c r="E18" s="27">
        <v>2.4691358024691357E-2</v>
      </c>
      <c r="F18" s="28"/>
      <c r="G18" s="38">
        <v>6.5789999999999998E-3</v>
      </c>
      <c r="H18" s="38">
        <v>6.9300000000000004E-3</v>
      </c>
      <c r="I18" s="38">
        <v>7.8969999999999995E-3</v>
      </c>
      <c r="J18" s="38">
        <v>5.228E-3</v>
      </c>
      <c r="K18" s="38">
        <v>1.01E-4</v>
      </c>
      <c r="L18" s="38">
        <v>9.0000000000000006E-5</v>
      </c>
      <c r="M18" s="38">
        <v>1.1E-5</v>
      </c>
      <c r="N18" s="38">
        <v>0</v>
      </c>
      <c r="O18" s="38">
        <v>0</v>
      </c>
      <c r="P18" s="38">
        <v>0</v>
      </c>
      <c r="Q18" s="38">
        <v>0</v>
      </c>
      <c r="R18" s="28"/>
      <c r="S18" s="39">
        <v>2.6836000000000002E-2</v>
      </c>
      <c r="T18" s="40">
        <v>-1</v>
      </c>
      <c r="U18" s="40">
        <v>-1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22</v>
      </c>
      <c r="E19" s="27">
        <v>0.27160493827160492</v>
      </c>
      <c r="F19" s="28"/>
      <c r="G19" s="38">
        <v>0.68546200000000002</v>
      </c>
      <c r="H19" s="38">
        <v>0.98976500000000001</v>
      </c>
      <c r="I19" s="38">
        <v>0.89760499999999999</v>
      </c>
      <c r="J19" s="38">
        <v>0.91931499999999999</v>
      </c>
      <c r="K19" s="38">
        <v>0.99222699999999997</v>
      </c>
      <c r="L19" s="38">
        <v>1.1039669999999999</v>
      </c>
      <c r="M19" s="38">
        <v>1.348417</v>
      </c>
      <c r="N19" s="38">
        <v>1.3190440000000001</v>
      </c>
      <c r="O19" s="38">
        <v>1.392242</v>
      </c>
      <c r="P19" s="38">
        <v>1.324803</v>
      </c>
      <c r="Q19" s="38">
        <v>1.2678799999999999</v>
      </c>
      <c r="R19" s="28"/>
      <c r="S19" s="39">
        <v>12.240726999999998</v>
      </c>
      <c r="T19" s="40">
        <v>0.84967219189393406</v>
      </c>
      <c r="U19" s="40">
        <v>7.9908217498746659E-2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0.23456790123456789</v>
      </c>
      <c r="F20" s="28"/>
      <c r="G20" s="38">
        <v>8.8986999999999997E-2</v>
      </c>
      <c r="H20" s="38">
        <v>8.2314999999999999E-2</v>
      </c>
      <c r="I20" s="38">
        <v>5.3573000000000003E-2</v>
      </c>
      <c r="J20" s="38">
        <v>3.1759000000000003E-2</v>
      </c>
      <c r="K20" s="38">
        <v>4.8580999999999999E-2</v>
      </c>
      <c r="L20" s="38">
        <v>3.7394999999999998E-2</v>
      </c>
      <c r="M20" s="38">
        <v>3.9057000000000001E-2</v>
      </c>
      <c r="N20" s="38">
        <v>9.2776999999999998E-2</v>
      </c>
      <c r="O20" s="38">
        <v>2.3432000000000001E-2</v>
      </c>
      <c r="P20" s="38">
        <v>2.3455E-2</v>
      </c>
      <c r="Q20" s="38">
        <v>2.3123000000000001E-2</v>
      </c>
      <c r="R20" s="28"/>
      <c r="S20" s="39">
        <v>0.54445399999999999</v>
      </c>
      <c r="T20" s="40">
        <v>-0.74015305606436899</v>
      </c>
      <c r="U20" s="40">
        <v>-0.15503309013048105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81</v>
      </c>
      <c r="E22" s="41">
        <v>1</v>
      </c>
      <c r="F22" s="42"/>
      <c r="G22" s="43">
        <v>2.174058</v>
      </c>
      <c r="H22" s="43">
        <v>2.460995</v>
      </c>
      <c r="I22" s="43">
        <v>2.517001</v>
      </c>
      <c r="J22" s="43">
        <v>2.5780810000000001</v>
      </c>
      <c r="K22" s="43">
        <v>2.5957729999999999</v>
      </c>
      <c r="L22" s="43">
        <v>2.6603529999999997</v>
      </c>
      <c r="M22" s="43">
        <v>2.8662360000000002</v>
      </c>
      <c r="N22" s="43">
        <v>2.7428059999999999</v>
      </c>
      <c r="O22" s="43">
        <v>2.744138</v>
      </c>
      <c r="P22" s="43">
        <v>2.5574289999999995</v>
      </c>
      <c r="Q22" s="43">
        <v>2.5208079999999997</v>
      </c>
      <c r="R22" s="42"/>
      <c r="S22" s="44">
        <v>28.417677999999999</v>
      </c>
      <c r="T22" s="45">
        <v>0.1594943649157472</v>
      </c>
      <c r="U22" s="45">
        <v>1.8670150090675186E-2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15</v>
      </c>
      <c r="E50" s="27">
        <v>0.18518518518518517</v>
      </c>
      <c r="F50" s="28"/>
      <c r="G50" s="38">
        <v>1.0176449999999999</v>
      </c>
      <c r="H50" s="38">
        <v>0.90924000000000005</v>
      </c>
      <c r="I50" s="38">
        <v>0.98727299999999996</v>
      </c>
      <c r="J50" s="38">
        <v>1.0378909999999999</v>
      </c>
      <c r="K50" s="38">
        <v>1.132115</v>
      </c>
      <c r="L50" s="38">
        <v>1.2087840000000001</v>
      </c>
      <c r="M50" s="38">
        <v>1.289388</v>
      </c>
      <c r="N50" s="38">
        <v>1.1790069999999999</v>
      </c>
      <c r="O50" s="38">
        <v>1.2136979999999999</v>
      </c>
      <c r="P50" s="38">
        <v>1.1187229999999999</v>
      </c>
      <c r="Q50" s="38">
        <v>1.125248</v>
      </c>
      <c r="R50" s="28"/>
      <c r="S50" s="39">
        <v>12.219011999999996</v>
      </c>
      <c r="T50" s="40">
        <v>0.10573726594244559</v>
      </c>
      <c r="U50" s="40">
        <v>1.2643299328716662E-2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37</v>
      </c>
      <c r="E52" s="27">
        <v>0.4567901234567901</v>
      </c>
      <c r="F52" s="28"/>
      <c r="G52" s="38">
        <v>0.41414899999999999</v>
      </c>
      <c r="H52" s="38">
        <v>0.498971</v>
      </c>
      <c r="I52" s="38">
        <v>0.63825600000000005</v>
      </c>
      <c r="J52" s="38">
        <v>0.71165599999999996</v>
      </c>
      <c r="K52" s="38">
        <v>0.57386999999999999</v>
      </c>
      <c r="L52" s="38">
        <v>0.54301900000000003</v>
      </c>
      <c r="M52" s="38">
        <v>0.54342999999999997</v>
      </c>
      <c r="N52" s="38">
        <v>0.510876</v>
      </c>
      <c r="O52" s="38">
        <v>0.53865600000000002</v>
      </c>
      <c r="P52" s="38">
        <v>0.468941</v>
      </c>
      <c r="Q52" s="38">
        <v>0.48025499999999999</v>
      </c>
      <c r="R52" s="28"/>
      <c r="S52" s="39">
        <v>5.9220789999999992</v>
      </c>
      <c r="T52" s="40">
        <v>0.15961888112732381</v>
      </c>
      <c r="U52" s="40">
        <v>1.8683823614333406E-2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10</v>
      </c>
      <c r="E53" s="27">
        <v>0.12345679012345678</v>
      </c>
      <c r="F53" s="28"/>
      <c r="G53" s="38">
        <v>0.653277</v>
      </c>
      <c r="H53" s="38">
        <v>0.97046900000000003</v>
      </c>
      <c r="I53" s="38">
        <v>0.83789899999999995</v>
      </c>
      <c r="J53" s="38">
        <v>0.79677500000000001</v>
      </c>
      <c r="K53" s="38">
        <v>0.84120700000000004</v>
      </c>
      <c r="L53" s="38">
        <v>0.87115500000000001</v>
      </c>
      <c r="M53" s="38">
        <v>0.99436100000000005</v>
      </c>
      <c r="N53" s="38">
        <v>0.96014600000000005</v>
      </c>
      <c r="O53" s="38">
        <v>0.96835199999999999</v>
      </c>
      <c r="P53" s="38">
        <v>0.94630999999999998</v>
      </c>
      <c r="Q53" s="38">
        <v>0.89218200000000003</v>
      </c>
      <c r="R53" s="28"/>
      <c r="S53" s="39">
        <v>9.7321329999999993</v>
      </c>
      <c r="T53" s="40">
        <v>0.36570245087459075</v>
      </c>
      <c r="U53" s="40">
        <v>3.9727452637429383E-2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0.23456790123456789</v>
      </c>
      <c r="F54" s="28"/>
      <c r="G54" s="38">
        <v>8.8986999999999997E-2</v>
      </c>
      <c r="H54" s="38">
        <v>8.2314999999999999E-2</v>
      </c>
      <c r="I54" s="38">
        <v>5.3573000000000003E-2</v>
      </c>
      <c r="J54" s="38">
        <v>3.1759000000000003E-2</v>
      </c>
      <c r="K54" s="38">
        <v>4.8580999999999999E-2</v>
      </c>
      <c r="L54" s="38">
        <v>3.7394999999999998E-2</v>
      </c>
      <c r="M54" s="38">
        <v>3.9057000000000001E-2</v>
      </c>
      <c r="N54" s="38">
        <v>9.2776999999999998E-2</v>
      </c>
      <c r="O54" s="38">
        <v>2.3432000000000001E-2</v>
      </c>
      <c r="P54" s="38">
        <v>2.3455E-2</v>
      </c>
      <c r="Q54" s="38">
        <v>2.3123000000000001E-2</v>
      </c>
      <c r="R54" s="28"/>
      <c r="S54" s="39">
        <v>0.54445399999999999</v>
      </c>
      <c r="T54" s="40">
        <v>-0.74015305606436899</v>
      </c>
      <c r="U54" s="40">
        <v>-0.15503309013048105</v>
      </c>
    </row>
    <row r="55" spans="1:21" s="18" customFormat="1" x14ac:dyDescent="0.3">
      <c r="A55" s="106"/>
      <c r="B55" s="16"/>
      <c r="C55" s="26" t="s">
        <v>373</v>
      </c>
      <c r="D55" s="142">
        <v>81</v>
      </c>
      <c r="E55" s="41">
        <v>1</v>
      </c>
      <c r="F55" s="42"/>
      <c r="G55" s="43">
        <v>2.174058</v>
      </c>
      <c r="H55" s="43">
        <v>2.460995</v>
      </c>
      <c r="I55" s="43">
        <v>2.517001</v>
      </c>
      <c r="J55" s="43">
        <v>2.5780810000000001</v>
      </c>
      <c r="K55" s="43">
        <v>2.5957729999999999</v>
      </c>
      <c r="L55" s="43">
        <v>2.6603530000000002</v>
      </c>
      <c r="M55" s="43">
        <v>2.8662360000000002</v>
      </c>
      <c r="N55" s="43">
        <v>2.7428059999999999</v>
      </c>
      <c r="O55" s="43">
        <v>2.744138</v>
      </c>
      <c r="P55" s="43">
        <v>2.5574289999999995</v>
      </c>
      <c r="Q55" s="43">
        <v>2.5208080000000002</v>
      </c>
      <c r="R55" s="42"/>
      <c r="S55" s="44">
        <v>28.417677999999999</v>
      </c>
      <c r="T55" s="45">
        <v>0.15949436491574742</v>
      </c>
      <c r="U55" s="45">
        <v>1.8670150090675186E-2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23</v>
      </c>
      <c r="E83" s="27">
        <v>0.2839506172839506</v>
      </c>
      <c r="F83" s="28"/>
      <c r="G83" s="67">
        <v>6.7884E-2</v>
      </c>
      <c r="H83" s="67">
        <v>6.6156000000000006E-2</v>
      </c>
      <c r="I83" s="67">
        <v>0.105795</v>
      </c>
      <c r="J83" s="67">
        <v>7.8764000000000001E-2</v>
      </c>
      <c r="K83" s="67">
        <v>8.3405000000000007E-2</v>
      </c>
      <c r="L83" s="67">
        <v>6.5988000000000005E-2</v>
      </c>
      <c r="M83" s="67">
        <v>7.9551999999999998E-2</v>
      </c>
      <c r="N83" s="67">
        <v>9.0949000000000002E-2</v>
      </c>
      <c r="O83" s="67">
        <v>5.6866E-2</v>
      </c>
      <c r="P83" s="67">
        <v>5.9235999999999997E-2</v>
      </c>
      <c r="Q83" s="67">
        <v>7.2811000000000001E-2</v>
      </c>
      <c r="R83" s="28"/>
      <c r="S83" s="39">
        <v>0.82740599999999986</v>
      </c>
      <c r="T83" s="40">
        <v>7.2579694773436954E-2</v>
      </c>
      <c r="U83" s="40">
        <v>8.7968009983643292E-3</v>
      </c>
    </row>
    <row r="84" spans="1:21" s="18" customFormat="1" x14ac:dyDescent="0.3">
      <c r="A84" s="106"/>
      <c r="B84" s="16"/>
      <c r="C84" s="29" t="s">
        <v>257</v>
      </c>
      <c r="D84" s="30">
        <v>24</v>
      </c>
      <c r="E84" s="27">
        <v>0.29629629629629628</v>
      </c>
      <c r="F84" s="28"/>
      <c r="G84" s="38">
        <v>1.6522239999999999</v>
      </c>
      <c r="H84" s="38">
        <v>1.8355360000000001</v>
      </c>
      <c r="I84" s="38">
        <v>1.8614660000000001</v>
      </c>
      <c r="J84" s="38">
        <v>1.9152180000000001</v>
      </c>
      <c r="K84" s="38">
        <v>1.96801</v>
      </c>
      <c r="L84" s="38">
        <v>2.0613320000000002</v>
      </c>
      <c r="M84" s="38">
        <v>2.2557830000000001</v>
      </c>
      <c r="N84" s="38">
        <v>2.050433</v>
      </c>
      <c r="O84" s="38">
        <v>2.022977</v>
      </c>
      <c r="P84" s="38">
        <v>1.825064</v>
      </c>
      <c r="Q84" s="38">
        <v>1.847729</v>
      </c>
      <c r="R84" s="28"/>
      <c r="S84" s="39">
        <v>21.295772000000003</v>
      </c>
      <c r="T84" s="40">
        <v>0.11832838646575761</v>
      </c>
      <c r="U84" s="40">
        <v>1.407755076574202E-2</v>
      </c>
    </row>
    <row r="85" spans="1:21" s="55" customFormat="1" x14ac:dyDescent="0.3">
      <c r="A85" s="108"/>
      <c r="B85" s="16"/>
      <c r="C85" s="51" t="s">
        <v>173</v>
      </c>
      <c r="D85" s="52">
        <v>3</v>
      </c>
      <c r="E85" s="27">
        <v>3.7037037037037035E-2</v>
      </c>
      <c r="F85" s="28"/>
      <c r="G85" s="67">
        <v>6.5789999999999998E-3</v>
      </c>
      <c r="H85" s="67">
        <v>0.10480199999999999</v>
      </c>
      <c r="I85" s="67">
        <v>0.101456</v>
      </c>
      <c r="J85" s="67">
        <v>5.5724000000000003E-2</v>
      </c>
      <c r="K85" s="67">
        <v>0.11207300000000001</v>
      </c>
      <c r="L85" s="67">
        <v>0.111331</v>
      </c>
      <c r="M85" s="67">
        <v>0.14008200000000001</v>
      </c>
      <c r="N85" s="67">
        <v>0.13358900000000001</v>
      </c>
      <c r="O85" s="67">
        <v>0.12753900000000001</v>
      </c>
      <c r="P85" s="67">
        <v>0.10415000000000001</v>
      </c>
      <c r="Q85" s="67">
        <v>8.7749999999999995E-2</v>
      </c>
      <c r="R85" s="28"/>
      <c r="S85" s="53">
        <v>1.085075</v>
      </c>
      <c r="T85" s="54">
        <v>12.337893296853625</v>
      </c>
      <c r="U85" s="54">
        <v>0.38240693823132355</v>
      </c>
    </row>
    <row r="86" spans="1:21" s="55" customFormat="1" x14ac:dyDescent="0.3">
      <c r="A86" s="108"/>
      <c r="B86" s="16"/>
      <c r="C86" s="51" t="s">
        <v>388</v>
      </c>
      <c r="D86" s="52">
        <v>3</v>
      </c>
      <c r="E86" s="27">
        <v>3.7037037037037035E-2</v>
      </c>
      <c r="F86" s="28"/>
      <c r="G86" s="67">
        <v>6.1246000000000002E-2</v>
      </c>
      <c r="H86" s="67">
        <v>6.3295000000000004E-2</v>
      </c>
      <c r="I86" s="67">
        <v>0.113955</v>
      </c>
      <c r="J86" s="67">
        <v>0.17982000000000001</v>
      </c>
      <c r="K86" s="67">
        <v>0.22039300000000001</v>
      </c>
      <c r="L86" s="67">
        <v>0.262264</v>
      </c>
      <c r="M86" s="67">
        <v>0.24249900000000002</v>
      </c>
      <c r="N86" s="67">
        <v>0.20055000000000001</v>
      </c>
      <c r="O86" s="67">
        <v>0.230431</v>
      </c>
      <c r="P86" s="67">
        <v>0.211176</v>
      </c>
      <c r="Q86" s="67">
        <v>0.21116100000000002</v>
      </c>
      <c r="R86" s="28"/>
      <c r="S86" s="53">
        <v>1.9967900000000001</v>
      </c>
      <c r="T86" s="54">
        <v>2.4477516899062799</v>
      </c>
      <c r="U86" s="54">
        <v>0.16732556664623965</v>
      </c>
    </row>
    <row r="87" spans="1:21" s="55" customFormat="1" x14ac:dyDescent="0.3">
      <c r="A87" s="108"/>
      <c r="B87" s="16"/>
      <c r="C87" s="51" t="s">
        <v>150</v>
      </c>
      <c r="D87" s="52">
        <v>12</v>
      </c>
      <c r="E87" s="27">
        <v>0.14814814814814814</v>
      </c>
      <c r="F87" s="28"/>
      <c r="G87" s="67">
        <v>0.78553800000000007</v>
      </c>
      <c r="H87" s="67">
        <v>0.68015500000000007</v>
      </c>
      <c r="I87" s="67">
        <v>0.70420199999999999</v>
      </c>
      <c r="J87" s="67">
        <v>0.67355600000000004</v>
      </c>
      <c r="K87" s="67">
        <v>0.70484399999999992</v>
      </c>
      <c r="L87" s="67">
        <v>0.68719399999999997</v>
      </c>
      <c r="M87" s="67">
        <v>0.64538699999999993</v>
      </c>
      <c r="N87" s="67">
        <v>0.57814200000000004</v>
      </c>
      <c r="O87" s="67">
        <v>0.58465700000000009</v>
      </c>
      <c r="P87" s="67">
        <v>0.548983</v>
      </c>
      <c r="Q87" s="67">
        <v>0.56758799999999998</v>
      </c>
      <c r="R87" s="28"/>
      <c r="S87" s="53">
        <v>7.1602459999999999</v>
      </c>
      <c r="T87" s="54">
        <v>-0.27745315949069305</v>
      </c>
      <c r="U87" s="54">
        <v>-3.9807629582044313E-2</v>
      </c>
    </row>
    <row r="88" spans="1:21" s="18" customFormat="1" x14ac:dyDescent="0.3">
      <c r="A88" s="106"/>
      <c r="B88" s="16"/>
      <c r="C88" s="29" t="s">
        <v>389</v>
      </c>
      <c r="D88" s="30">
        <v>2</v>
      </c>
      <c r="E88" s="27">
        <v>2.4691358024691357E-2</v>
      </c>
      <c r="F88" s="28"/>
      <c r="G88" s="38">
        <v>0</v>
      </c>
      <c r="H88" s="38">
        <v>1.8827E-2</v>
      </c>
      <c r="I88" s="38">
        <v>5.4271E-2</v>
      </c>
      <c r="J88" s="38">
        <v>7.0138000000000006E-2</v>
      </c>
      <c r="K88" s="38">
        <v>3.4417000000000003E-2</v>
      </c>
      <c r="L88" s="38">
        <v>1.5422E-2</v>
      </c>
      <c r="M88" s="38">
        <v>1.1826E-2</v>
      </c>
      <c r="N88" s="38">
        <v>1.6028000000000001E-2</v>
      </c>
      <c r="O88" s="38">
        <v>1.9153E-2</v>
      </c>
      <c r="P88" s="38">
        <v>1.6598999999999999E-2</v>
      </c>
      <c r="Q88" s="38">
        <v>1.7298000000000001E-2</v>
      </c>
      <c r="R88" s="28"/>
      <c r="S88" s="39">
        <v>0.27397899999999997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1.2345679012345678E-2</v>
      </c>
      <c r="F89" s="28"/>
      <c r="G89" s="38">
        <v>6.4700000000000001E-4</v>
      </c>
      <c r="H89" s="38">
        <v>8.2200000000000003E-4</v>
      </c>
      <c r="I89" s="38">
        <v>0</v>
      </c>
      <c r="J89" s="38">
        <v>4.37E-4</v>
      </c>
      <c r="K89" s="38">
        <v>3.3300000000000002E-4</v>
      </c>
      <c r="L89" s="38">
        <v>3.1599999999999998E-4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28"/>
      <c r="S89" s="39">
        <v>2.555E-3</v>
      </c>
      <c r="T89" s="40">
        <v>-1</v>
      </c>
      <c r="U89" s="40">
        <v>-1</v>
      </c>
    </row>
    <row r="90" spans="1:21" s="18" customFormat="1" x14ac:dyDescent="0.3">
      <c r="A90" s="106"/>
      <c r="B90" s="16"/>
      <c r="C90" s="29" t="s">
        <v>111</v>
      </c>
      <c r="D90" s="30">
        <v>4</v>
      </c>
      <c r="E90" s="27">
        <v>4.9382716049382713E-2</v>
      </c>
      <c r="F90" s="28"/>
      <c r="G90" s="38">
        <v>0.36327200000000004</v>
      </c>
      <c r="H90" s="38">
        <v>0.38844299999999998</v>
      </c>
      <c r="I90" s="38">
        <v>0.40002899999999997</v>
      </c>
      <c r="J90" s="38">
        <v>0.42808099999999999</v>
      </c>
      <c r="K90" s="38">
        <v>0.44434699999999999</v>
      </c>
      <c r="L90" s="38">
        <v>0.42974499999999999</v>
      </c>
      <c r="M90" s="38">
        <v>0.427373</v>
      </c>
      <c r="N90" s="38">
        <v>0.39959299999999998</v>
      </c>
      <c r="O90" s="38">
        <v>0.36042000000000002</v>
      </c>
      <c r="P90" s="38">
        <v>0.32519300000000001</v>
      </c>
      <c r="Q90" s="38">
        <v>0.31284500000000004</v>
      </c>
      <c r="R90" s="28"/>
      <c r="S90" s="39">
        <v>4.2793409999999996</v>
      </c>
      <c r="T90" s="40">
        <v>-0.13881334096764952</v>
      </c>
      <c r="U90" s="40">
        <v>-1.8507101448801189E-2</v>
      </c>
    </row>
    <row r="91" spans="1:21" s="18" customFormat="1" x14ac:dyDescent="0.3">
      <c r="A91" s="106"/>
      <c r="B91" s="16"/>
      <c r="C91" s="29" t="s">
        <v>164</v>
      </c>
      <c r="D91" s="30">
        <v>6</v>
      </c>
      <c r="E91" s="27">
        <v>7.407407407407407E-2</v>
      </c>
      <c r="F91" s="28"/>
      <c r="G91" s="38">
        <v>3.1571000000000002E-2</v>
      </c>
      <c r="H91" s="38">
        <v>1.1115E-2</v>
      </c>
      <c r="I91" s="38">
        <v>9.7790000000000012E-3</v>
      </c>
      <c r="J91" s="38">
        <v>9.3460000000000001E-3</v>
      </c>
      <c r="K91" s="38">
        <v>5.5749999999999992E-3</v>
      </c>
      <c r="L91" s="38">
        <v>5.7819999999999998E-3</v>
      </c>
      <c r="M91" s="38">
        <v>7.1110000000000001E-3</v>
      </c>
      <c r="N91" s="38">
        <v>2.3591000000000001E-2</v>
      </c>
      <c r="O91" s="38">
        <v>3.346E-3</v>
      </c>
      <c r="P91" s="38">
        <v>4.1390000000000003E-3</v>
      </c>
      <c r="Q91" s="38">
        <v>4.6420000000000003E-3</v>
      </c>
      <c r="R91" s="28"/>
      <c r="S91" s="39">
        <v>0.11599700000000002</v>
      </c>
      <c r="T91" s="40">
        <v>-0.85296632985968135</v>
      </c>
      <c r="U91" s="40">
        <v>-0.21308631198442196</v>
      </c>
    </row>
    <row r="92" spans="1:21" s="18" customFormat="1" x14ac:dyDescent="0.3">
      <c r="A92" s="106"/>
      <c r="B92" s="16"/>
      <c r="C92" s="29" t="s">
        <v>0</v>
      </c>
      <c r="D92" s="30">
        <v>19</v>
      </c>
      <c r="E92" s="27">
        <v>0.23456790123456789</v>
      </c>
      <c r="F92" s="28"/>
      <c r="G92" s="38">
        <v>5.8459999999999998E-2</v>
      </c>
      <c r="H92" s="38">
        <v>0.140096</v>
      </c>
      <c r="I92" s="38">
        <v>8.5486999999999994E-2</v>
      </c>
      <c r="J92" s="38">
        <v>7.5916999999999998E-2</v>
      </c>
      <c r="K92" s="38">
        <v>5.9685999999999996E-2</v>
      </c>
      <c r="L92" s="38">
        <v>8.1675999999999999E-2</v>
      </c>
      <c r="M92" s="38">
        <v>8.4591E-2</v>
      </c>
      <c r="N92" s="38">
        <v>0.162212</v>
      </c>
      <c r="O92" s="38">
        <v>0.28114600000000001</v>
      </c>
      <c r="P92" s="38">
        <v>0.32719799999999999</v>
      </c>
      <c r="Q92" s="38">
        <v>0.26548300000000002</v>
      </c>
      <c r="R92" s="28"/>
      <c r="S92" s="39">
        <v>1.6219520000000003</v>
      </c>
      <c r="T92" s="40">
        <v>3.5412760862127959</v>
      </c>
      <c r="U92" s="40">
        <v>0.20822338781242866</v>
      </c>
    </row>
    <row r="93" spans="1:21" s="55" customFormat="1" x14ac:dyDescent="0.3">
      <c r="A93" s="108"/>
      <c r="B93" s="16"/>
      <c r="C93" s="51" t="s">
        <v>231</v>
      </c>
      <c r="D93" s="52">
        <v>6</v>
      </c>
      <c r="E93" s="27">
        <v>7.407407407407407E-2</v>
      </c>
      <c r="F93" s="28"/>
      <c r="G93" s="67">
        <v>9.2699999999999998E-4</v>
      </c>
      <c r="H93" s="67">
        <v>4.3829999999999997E-3</v>
      </c>
      <c r="I93" s="67">
        <v>3.9000000000000003E-3</v>
      </c>
      <c r="J93" s="67">
        <v>5.0200000000000002E-3</v>
      </c>
      <c r="K93" s="67">
        <v>7.2499999999999995E-3</v>
      </c>
      <c r="L93" s="67">
        <v>9.4249999999999994E-3</v>
      </c>
      <c r="M93" s="67">
        <v>1.0423999999999999E-2</v>
      </c>
      <c r="N93" s="67">
        <v>2.4233999999999999E-2</v>
      </c>
      <c r="O93" s="67">
        <v>4.7983999999999999E-2</v>
      </c>
      <c r="P93" s="67">
        <v>5.0141000000000005E-2</v>
      </c>
      <c r="Q93" s="67">
        <v>5.1825000000000003E-2</v>
      </c>
      <c r="R93" s="28"/>
      <c r="S93" s="53">
        <v>0.21551300000000001</v>
      </c>
      <c r="T93" s="54">
        <v>54.906148867313924</v>
      </c>
      <c r="U93" s="54">
        <v>0.65360755214378319</v>
      </c>
    </row>
    <row r="94" spans="1:21" s="55" customFormat="1" x14ac:dyDescent="0.3">
      <c r="A94" s="108"/>
      <c r="B94" s="16"/>
      <c r="C94" s="51" t="s">
        <v>390</v>
      </c>
      <c r="D94" s="52">
        <v>2</v>
      </c>
      <c r="E94" s="27">
        <v>2.4691358024691357E-2</v>
      </c>
      <c r="F94" s="28"/>
      <c r="G94" s="67">
        <v>2.5000000000000001E-4</v>
      </c>
      <c r="H94" s="67">
        <v>2.7E-4</v>
      </c>
      <c r="I94" s="67">
        <v>2.24E-4</v>
      </c>
      <c r="J94" s="67">
        <v>1.9699999999999999E-4</v>
      </c>
      <c r="K94" s="67">
        <v>1.3799999999999999E-4</v>
      </c>
      <c r="L94" s="67">
        <v>1.8000000000000001E-4</v>
      </c>
      <c r="M94" s="67">
        <v>1.54E-4</v>
      </c>
      <c r="N94" s="67">
        <v>2.1900000000000001E-4</v>
      </c>
      <c r="O94" s="67">
        <v>5.6800000000000004E-4</v>
      </c>
      <c r="P94" s="67">
        <v>6.2799999999999998E-4</v>
      </c>
      <c r="Q94" s="67">
        <v>4.9899999999999999E-4</v>
      </c>
      <c r="R94" s="28"/>
      <c r="S94" s="53">
        <v>3.3270000000000001E-3</v>
      </c>
      <c r="T94" s="54">
        <v>0.996</v>
      </c>
      <c r="U94" s="54">
        <v>9.0234866884909781E-2</v>
      </c>
    </row>
    <row r="95" spans="1:21" s="55" customFormat="1" x14ac:dyDescent="0.3">
      <c r="A95" s="108"/>
      <c r="B95" s="50"/>
      <c r="C95" s="51" t="s">
        <v>371</v>
      </c>
      <c r="D95" s="52">
        <v>1</v>
      </c>
      <c r="E95" s="27">
        <v>1.2345679012345678E-2</v>
      </c>
      <c r="F95" s="28"/>
      <c r="G95" s="67">
        <v>5.0410000000000003E-3</v>
      </c>
      <c r="H95" s="67">
        <v>2.9329999999999998E-3</v>
      </c>
      <c r="I95" s="67">
        <v>3.4989999999999999E-3</v>
      </c>
      <c r="J95" s="67">
        <v>3.9039999999999999E-3</v>
      </c>
      <c r="K95" s="67">
        <v>1.603E-3</v>
      </c>
      <c r="L95" s="67">
        <v>0</v>
      </c>
      <c r="M95" s="67">
        <v>6.8300000000000001E-4</v>
      </c>
      <c r="N95" s="67">
        <v>7.6400000000000003E-4</v>
      </c>
      <c r="O95" s="67">
        <v>5.6800000000000004E-4</v>
      </c>
      <c r="P95" s="67">
        <v>2.8200000000000002E-4</v>
      </c>
      <c r="Q95" s="67">
        <v>4.64E-4</v>
      </c>
      <c r="R95" s="28"/>
      <c r="S95" s="53">
        <v>1.9740999999999998E-2</v>
      </c>
      <c r="T95" s="54">
        <v>-0.90795477087879384</v>
      </c>
      <c r="U95" s="54">
        <v>-0.25783552817189803</v>
      </c>
    </row>
    <row r="96" spans="1:21" s="55" customFormat="1" x14ac:dyDescent="0.3">
      <c r="A96" s="108"/>
      <c r="B96" s="50"/>
      <c r="C96" s="51" t="s">
        <v>391</v>
      </c>
      <c r="D96" s="52">
        <v>2</v>
      </c>
      <c r="E96" s="27">
        <v>2.4691358024691357E-2</v>
      </c>
      <c r="F96" s="28"/>
      <c r="G96" s="67">
        <v>2.0147999999999999E-2</v>
      </c>
      <c r="H96" s="67">
        <v>4.4387999999999997E-2</v>
      </c>
      <c r="I96" s="67">
        <v>3.5798999999999997E-2</v>
      </c>
      <c r="J96" s="67">
        <v>3.7834E-2</v>
      </c>
      <c r="K96" s="67">
        <v>4.3334999999999999E-2</v>
      </c>
      <c r="L96" s="67">
        <v>4.8575E-2</v>
      </c>
      <c r="M96" s="67">
        <v>6.4044000000000004E-2</v>
      </c>
      <c r="N96" s="67">
        <v>0.117576</v>
      </c>
      <c r="O96" s="67">
        <v>0.21663199999999999</v>
      </c>
      <c r="P96" s="67">
        <v>0.26184099999999999</v>
      </c>
      <c r="Q96" s="67">
        <v>0.207702</v>
      </c>
      <c r="R96" s="28"/>
      <c r="S96" s="53">
        <v>1.097874</v>
      </c>
      <c r="T96" s="54">
        <v>9.3088147706968432</v>
      </c>
      <c r="U96" s="54">
        <v>0.33860083641611394</v>
      </c>
    </row>
    <row r="97" spans="1:22" s="55" customFormat="1" x14ac:dyDescent="0.3">
      <c r="A97" s="108"/>
      <c r="B97" s="50"/>
      <c r="C97" s="51" t="s">
        <v>392</v>
      </c>
      <c r="D97" s="52">
        <v>8</v>
      </c>
      <c r="E97" s="27">
        <v>9.8765432098765427E-2</v>
      </c>
      <c r="F97" s="28"/>
      <c r="G97" s="67">
        <v>3.2093999999999998E-2</v>
      </c>
      <c r="H97" s="67">
        <v>8.8122000000000006E-2</v>
      </c>
      <c r="I97" s="67">
        <v>4.2064999999999998E-2</v>
      </c>
      <c r="J97" s="67">
        <v>2.8962000000000002E-2</v>
      </c>
      <c r="K97" s="67">
        <v>7.3599999999999985E-3</v>
      </c>
      <c r="L97" s="67">
        <v>2.3496000000000003E-2</v>
      </c>
      <c r="M97" s="67">
        <v>9.2860000000000026E-3</v>
      </c>
      <c r="N97" s="67">
        <v>1.9418999999999992E-2</v>
      </c>
      <c r="O97" s="67">
        <v>1.5394000000000019E-2</v>
      </c>
      <c r="P97" s="67">
        <v>1.4305999999999985E-2</v>
      </c>
      <c r="Q97" s="67">
        <v>4.9930000000000252E-3</v>
      </c>
      <c r="R97" s="28"/>
      <c r="S97" s="53">
        <v>0.28549700000000006</v>
      </c>
      <c r="T97" s="54">
        <v>-0.84442574936125059</v>
      </c>
      <c r="U97" s="54">
        <v>-0.20751287598100721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2.4691358024691357E-2</v>
      </c>
      <c r="F98" s="28"/>
      <c r="G98" s="38">
        <v>0</v>
      </c>
      <c r="H98" s="38">
        <v>0</v>
      </c>
      <c r="I98" s="38">
        <v>1.74E-4</v>
      </c>
      <c r="J98" s="38">
        <v>1.8000000000000001E-4</v>
      </c>
      <c r="K98" s="38">
        <v>0</v>
      </c>
      <c r="L98" s="38">
        <v>9.2E-5</v>
      </c>
      <c r="M98" s="38">
        <v>0</v>
      </c>
      <c r="N98" s="38">
        <v>0</v>
      </c>
      <c r="O98" s="38">
        <v>2.3000000000000001E-4</v>
      </c>
      <c r="P98" s="38">
        <v>0</v>
      </c>
      <c r="Q98" s="38">
        <v>0</v>
      </c>
      <c r="R98" s="28"/>
      <c r="S98" s="39">
        <v>6.7600000000000006E-4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81</v>
      </c>
      <c r="E99" s="41">
        <v>1</v>
      </c>
      <c r="F99" s="42"/>
      <c r="G99" s="43">
        <v>2.174058</v>
      </c>
      <c r="H99" s="43">
        <v>2.460995</v>
      </c>
      <c r="I99" s="43">
        <v>2.517001</v>
      </c>
      <c r="J99" s="43">
        <v>2.5780809999999996</v>
      </c>
      <c r="K99" s="43">
        <v>2.5957730000000003</v>
      </c>
      <c r="L99" s="43">
        <v>2.6603530000000002</v>
      </c>
      <c r="M99" s="43">
        <v>2.8662359999999998</v>
      </c>
      <c r="N99" s="43">
        <v>2.7428059999999999</v>
      </c>
      <c r="O99" s="43">
        <v>2.7441380000000004</v>
      </c>
      <c r="P99" s="43">
        <v>2.557429</v>
      </c>
      <c r="Q99" s="43">
        <v>2.5208079999999997</v>
      </c>
      <c r="R99" s="42"/>
      <c r="S99" s="44">
        <v>28.417677999999999</v>
      </c>
      <c r="T99" s="45">
        <v>0.1594943649157472</v>
      </c>
      <c r="U99" s="45">
        <v>1.8670150090675186E-2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23</v>
      </c>
      <c r="E103" s="90">
        <v>0.2839506172839506</v>
      </c>
      <c r="F103" s="95"/>
      <c r="G103" s="97">
        <v>6.7884E-2</v>
      </c>
      <c r="H103" s="97">
        <v>6.6156000000000006E-2</v>
      </c>
      <c r="I103" s="97">
        <v>0.105795</v>
      </c>
      <c r="J103" s="97">
        <v>7.8764000000000001E-2</v>
      </c>
      <c r="K103" s="97">
        <v>8.3405000000000007E-2</v>
      </c>
      <c r="L103" s="97">
        <v>6.5988000000000005E-2</v>
      </c>
      <c r="M103" s="97">
        <v>7.9551999999999998E-2</v>
      </c>
      <c r="N103" s="97">
        <v>9.0949000000000002E-2</v>
      </c>
      <c r="O103" s="97">
        <v>5.6866E-2</v>
      </c>
      <c r="P103" s="97">
        <v>5.9235999999999997E-2</v>
      </c>
      <c r="Q103" s="138">
        <v>7.2811000000000001E-2</v>
      </c>
      <c r="R103" s="95"/>
      <c r="S103" s="93">
        <v>0.82740599999999986</v>
      </c>
      <c r="T103" s="94">
        <v>7.2579694773436954E-2</v>
      </c>
      <c r="U103" s="94">
        <v>8.7968009983643292E-3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3</v>
      </c>
      <c r="E105" s="90">
        <v>3.7037037037037035E-2</v>
      </c>
      <c r="F105" s="95"/>
      <c r="G105" s="92">
        <v>6.5789999999999998E-3</v>
      </c>
      <c r="H105" s="92">
        <v>0.10480199999999999</v>
      </c>
      <c r="I105" s="92">
        <v>0.101456</v>
      </c>
      <c r="J105" s="92">
        <v>5.5724000000000003E-2</v>
      </c>
      <c r="K105" s="92">
        <v>0.11207300000000001</v>
      </c>
      <c r="L105" s="92">
        <v>0.111331</v>
      </c>
      <c r="M105" s="92">
        <v>0.14008200000000001</v>
      </c>
      <c r="N105" s="92">
        <v>0.13358900000000001</v>
      </c>
      <c r="O105" s="92">
        <v>0.12753900000000001</v>
      </c>
      <c r="P105" s="92">
        <v>0.10415000000000001</v>
      </c>
      <c r="Q105" s="92">
        <v>8.7749999999999995E-2</v>
      </c>
      <c r="R105" s="95"/>
      <c r="S105" s="93">
        <v>1.085075</v>
      </c>
      <c r="T105" s="94">
        <v>12.337893296853625</v>
      </c>
      <c r="U105" s="94">
        <v>0.38240693823132355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2</v>
      </c>
      <c r="E106" s="90">
        <v>2.4691358024691357E-2</v>
      </c>
      <c r="F106" s="77"/>
      <c r="G106" s="82">
        <v>6.5789999999999998E-3</v>
      </c>
      <c r="H106" s="82">
        <v>6.9769999999999997E-3</v>
      </c>
      <c r="I106" s="82">
        <v>7.8969999999999995E-3</v>
      </c>
      <c r="J106" s="82">
        <v>5.1370000000000001E-3</v>
      </c>
      <c r="K106" s="82">
        <v>0</v>
      </c>
      <c r="L106" s="82">
        <v>0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77"/>
      <c r="S106" s="79">
        <v>2.6589999999999999E-2</v>
      </c>
      <c r="T106" s="80">
        <v>-1</v>
      </c>
      <c r="U106" s="80">
        <v>-1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1</v>
      </c>
      <c r="E107" s="90">
        <v>1.2345679012345678E-2</v>
      </c>
      <c r="F107" s="77"/>
      <c r="G107" s="78">
        <v>0</v>
      </c>
      <c r="H107" s="78">
        <v>9.7824999999999995E-2</v>
      </c>
      <c r="I107" s="78">
        <v>9.3559000000000003E-2</v>
      </c>
      <c r="J107" s="78">
        <v>5.0587E-2</v>
      </c>
      <c r="K107" s="78">
        <v>0.11207300000000001</v>
      </c>
      <c r="L107" s="78">
        <v>0.111331</v>
      </c>
      <c r="M107" s="78">
        <v>0.14008200000000001</v>
      </c>
      <c r="N107" s="78">
        <v>0.13358900000000001</v>
      </c>
      <c r="O107" s="78">
        <v>0.12753900000000001</v>
      </c>
      <c r="P107" s="78">
        <v>0.10415000000000001</v>
      </c>
      <c r="Q107" s="78">
        <v>8.7749999999999995E-2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1</v>
      </c>
      <c r="E109" s="99">
        <v>1.2345679012345678E-2</v>
      </c>
      <c r="F109" s="100"/>
      <c r="G109" s="78">
        <v>0</v>
      </c>
      <c r="H109" s="78">
        <v>9.7824999999999995E-2</v>
      </c>
      <c r="I109" s="78">
        <v>9.3559000000000003E-2</v>
      </c>
      <c r="J109" s="78">
        <v>5.0587E-2</v>
      </c>
      <c r="K109" s="78">
        <v>0.11207300000000001</v>
      </c>
      <c r="L109" s="78">
        <v>0.111331</v>
      </c>
      <c r="M109" s="78">
        <v>0.14008200000000001</v>
      </c>
      <c r="N109" s="78">
        <v>0.13358900000000001</v>
      </c>
      <c r="O109" s="78">
        <v>0.12753900000000001</v>
      </c>
      <c r="P109" s="78">
        <v>0.10415000000000001</v>
      </c>
      <c r="Q109" s="78">
        <v>8.7749999999999995E-2</v>
      </c>
      <c r="R109" s="100"/>
      <c r="S109" s="101">
        <v>1.0584850000000001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3</v>
      </c>
      <c r="E114" s="90">
        <v>3.7037037037037035E-2</v>
      </c>
      <c r="F114" s="95"/>
      <c r="G114" s="92">
        <v>6.1246000000000002E-2</v>
      </c>
      <c r="H114" s="92">
        <v>6.3295000000000004E-2</v>
      </c>
      <c r="I114" s="92">
        <v>0.113955</v>
      </c>
      <c r="J114" s="92">
        <v>0.17982000000000001</v>
      </c>
      <c r="K114" s="92">
        <v>0.22039300000000001</v>
      </c>
      <c r="L114" s="92">
        <v>0.262264</v>
      </c>
      <c r="M114" s="92">
        <v>0.24249900000000002</v>
      </c>
      <c r="N114" s="92">
        <v>0.20055000000000001</v>
      </c>
      <c r="O114" s="92">
        <v>0.230431</v>
      </c>
      <c r="P114" s="92">
        <v>0.211176</v>
      </c>
      <c r="Q114" s="92">
        <v>0.21116100000000002</v>
      </c>
      <c r="R114" s="95"/>
      <c r="S114" s="93">
        <v>1.9967900000000001</v>
      </c>
      <c r="T114" s="94">
        <v>2.4477516899062799</v>
      </c>
      <c r="U114" s="94">
        <v>0.16732556664623965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2</v>
      </c>
      <c r="E115" s="76">
        <v>2.4691358024691357E-2</v>
      </c>
      <c r="F115" s="77"/>
      <c r="G115" s="82">
        <v>6.1246000000000002E-2</v>
      </c>
      <c r="H115" s="82">
        <v>6.3295000000000004E-2</v>
      </c>
      <c r="I115" s="82">
        <v>6.7061999999999997E-2</v>
      </c>
      <c r="J115" s="82">
        <v>6.4057000000000003E-2</v>
      </c>
      <c r="K115" s="82">
        <v>7.0127999999999996E-2</v>
      </c>
      <c r="L115" s="82">
        <v>6.8362999999999993E-2</v>
      </c>
      <c r="M115" s="82">
        <v>7.0761000000000004E-2</v>
      </c>
      <c r="N115" s="82">
        <v>6.3108999999999998E-2</v>
      </c>
      <c r="O115" s="82">
        <v>6.2575000000000006E-2</v>
      </c>
      <c r="P115" s="82">
        <v>6.1469999999999997E-2</v>
      </c>
      <c r="Q115" s="140">
        <v>6.2533000000000005E-2</v>
      </c>
      <c r="R115" s="77"/>
      <c r="S115" s="79">
        <v>0.71459899999999998</v>
      </c>
      <c r="T115" s="80">
        <v>2.1013617215818181E-2</v>
      </c>
      <c r="U115" s="80">
        <v>2.6028661180965695E-3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1</v>
      </c>
      <c r="E116" s="90">
        <v>1.2345679012345678E-2</v>
      </c>
      <c r="F116" s="77"/>
      <c r="G116" s="78">
        <v>0</v>
      </c>
      <c r="H116" s="78">
        <v>0</v>
      </c>
      <c r="I116" s="78">
        <v>4.6892999999999997E-2</v>
      </c>
      <c r="J116" s="78">
        <v>0.115763</v>
      </c>
      <c r="K116" s="78">
        <v>0.15026500000000001</v>
      </c>
      <c r="L116" s="78">
        <v>0.19390099999999999</v>
      </c>
      <c r="M116" s="78">
        <v>0.171738</v>
      </c>
      <c r="N116" s="78">
        <v>0.13744100000000001</v>
      </c>
      <c r="O116" s="78">
        <v>0.16785600000000001</v>
      </c>
      <c r="P116" s="78">
        <v>0.14970600000000001</v>
      </c>
      <c r="Q116" s="78">
        <v>0.14862800000000001</v>
      </c>
      <c r="R116" s="77"/>
      <c r="S116" s="85">
        <v>1.2821910000000001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1</v>
      </c>
      <c r="E117" s="99">
        <v>1.2345679012345678E-2</v>
      </c>
      <c r="F117" s="100"/>
      <c r="G117" s="78">
        <v>0</v>
      </c>
      <c r="H117" s="78">
        <v>0</v>
      </c>
      <c r="I117" s="78">
        <v>4.6892999999999997E-2</v>
      </c>
      <c r="J117" s="78">
        <v>0.115763</v>
      </c>
      <c r="K117" s="78">
        <v>0.15026500000000001</v>
      </c>
      <c r="L117" s="78">
        <v>0.19390099999999999</v>
      </c>
      <c r="M117" s="78">
        <v>0.171738</v>
      </c>
      <c r="N117" s="78">
        <v>0.13744100000000001</v>
      </c>
      <c r="O117" s="78">
        <v>0.16785600000000001</v>
      </c>
      <c r="P117" s="78">
        <v>0.14970600000000001</v>
      </c>
      <c r="Q117" s="139">
        <v>0.14862800000000001</v>
      </c>
      <c r="R117" s="100"/>
      <c r="S117" s="101">
        <v>1.2821910000000001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12</v>
      </c>
      <c r="E122" s="90">
        <v>0.14814814814814814</v>
      </c>
      <c r="F122" s="95"/>
      <c r="G122" s="92">
        <v>0.78553800000000007</v>
      </c>
      <c r="H122" s="92">
        <v>0.68015500000000007</v>
      </c>
      <c r="I122" s="92">
        <v>0.70420199999999999</v>
      </c>
      <c r="J122" s="92">
        <v>0.67355600000000004</v>
      </c>
      <c r="K122" s="92">
        <v>0.70484399999999992</v>
      </c>
      <c r="L122" s="92">
        <v>0.68719399999999997</v>
      </c>
      <c r="M122" s="92">
        <v>0.64538699999999993</v>
      </c>
      <c r="N122" s="92">
        <v>0.57814200000000004</v>
      </c>
      <c r="O122" s="92">
        <v>0.58465700000000009</v>
      </c>
      <c r="P122" s="92">
        <v>0.548983</v>
      </c>
      <c r="Q122" s="92">
        <v>0.56758799999999998</v>
      </c>
      <c r="R122" s="95"/>
      <c r="S122" s="93">
        <v>7.1602459999999999</v>
      </c>
      <c r="T122" s="94">
        <v>-0.27745315949069305</v>
      </c>
      <c r="U122" s="94">
        <v>-3.9807629582044313E-2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12</v>
      </c>
      <c r="E123" s="90">
        <v>0.14814814814814814</v>
      </c>
      <c r="F123" s="77"/>
      <c r="G123" s="78">
        <v>0.78553800000000007</v>
      </c>
      <c r="H123" s="78">
        <v>0.68015500000000007</v>
      </c>
      <c r="I123" s="78">
        <v>0.70420199999999999</v>
      </c>
      <c r="J123" s="78">
        <v>0.67355600000000004</v>
      </c>
      <c r="K123" s="78">
        <v>0.70484399999999992</v>
      </c>
      <c r="L123" s="78">
        <v>0.68719399999999997</v>
      </c>
      <c r="M123" s="78">
        <v>0.64538699999999993</v>
      </c>
      <c r="N123" s="78">
        <v>0.57814200000000004</v>
      </c>
      <c r="O123" s="78">
        <v>0.58465700000000009</v>
      </c>
      <c r="P123" s="78">
        <v>0.548983</v>
      </c>
      <c r="Q123" s="78">
        <v>0.56758799999999998</v>
      </c>
      <c r="R123" s="77"/>
      <c r="S123" s="85">
        <v>7.1602459999999999</v>
      </c>
      <c r="T123" s="86">
        <v>-0.27745315949069305</v>
      </c>
      <c r="U123" s="86">
        <v>-3.9807629582044313E-2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1</v>
      </c>
      <c r="E124" s="76">
        <v>1.2345679012345678E-2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2</v>
      </c>
      <c r="E125" s="76">
        <v>2.4691358024691357E-2</v>
      </c>
      <c r="F125" s="77"/>
      <c r="G125" s="78">
        <v>3.86E-4</v>
      </c>
      <c r="H125" s="78">
        <v>4.28E-4</v>
      </c>
      <c r="I125" s="78">
        <v>4.6200000000000001E-4</v>
      </c>
      <c r="J125" s="78">
        <v>8.2999999999999998E-5</v>
      </c>
      <c r="K125" s="78">
        <v>8.1000000000000004E-5</v>
      </c>
      <c r="L125" s="78">
        <v>0</v>
      </c>
      <c r="M125" s="78">
        <v>0</v>
      </c>
      <c r="N125" s="78">
        <v>0</v>
      </c>
      <c r="O125" s="78">
        <v>1.761E-3</v>
      </c>
      <c r="P125" s="78">
        <v>8.8000000000000003E-4</v>
      </c>
      <c r="Q125" s="136">
        <v>3.173E-3</v>
      </c>
      <c r="R125" s="77"/>
      <c r="S125" s="85">
        <v>7.254E-3</v>
      </c>
      <c r="T125" s="86">
        <v>7.2202072538860111</v>
      </c>
      <c r="U125" s="86">
        <v>0.30124881172214502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9</v>
      </c>
      <c r="E126" s="90">
        <v>0.1111111111111111</v>
      </c>
      <c r="F126" s="77"/>
      <c r="G126" s="78">
        <v>0.78515200000000007</v>
      </c>
      <c r="H126" s="78">
        <v>0.67972700000000008</v>
      </c>
      <c r="I126" s="78">
        <v>0.70374000000000003</v>
      </c>
      <c r="J126" s="78">
        <v>0.67347299999999999</v>
      </c>
      <c r="K126" s="78">
        <v>0.70476299999999992</v>
      </c>
      <c r="L126" s="78">
        <v>0.68719399999999997</v>
      </c>
      <c r="M126" s="78">
        <v>0.64538699999999993</v>
      </c>
      <c r="N126" s="78">
        <v>0.57814200000000004</v>
      </c>
      <c r="O126" s="78">
        <v>0.58289600000000008</v>
      </c>
      <c r="P126" s="78">
        <v>0.54810300000000001</v>
      </c>
      <c r="Q126" s="78">
        <v>0.564415</v>
      </c>
      <c r="R126" s="77"/>
      <c r="S126" s="85">
        <v>7.1529920000000002</v>
      </c>
      <c r="T126" s="86">
        <v>-0.281139193430062</v>
      </c>
      <c r="U126" s="86">
        <v>-4.0421296761134595E-2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6</v>
      </c>
      <c r="E127" s="76">
        <v>7.407407407407407E-2</v>
      </c>
      <c r="F127" s="77"/>
      <c r="G127" s="78">
        <v>0.16263900000000001</v>
      </c>
      <c r="H127" s="78">
        <v>0.112375</v>
      </c>
      <c r="I127" s="78">
        <v>0.13664599999999999</v>
      </c>
      <c r="J127" s="78">
        <v>0.14080799999999999</v>
      </c>
      <c r="K127" s="78">
        <v>0.196629</v>
      </c>
      <c r="L127" s="78">
        <v>0.18221300000000001</v>
      </c>
      <c r="M127" s="78">
        <v>0.170872</v>
      </c>
      <c r="N127" s="78">
        <v>0.13858100000000001</v>
      </c>
      <c r="O127" s="78">
        <v>0.14413599999999999</v>
      </c>
      <c r="P127" s="78">
        <v>0.14288699999999999</v>
      </c>
      <c r="Q127" s="136">
        <v>0.14701500000000001</v>
      </c>
      <c r="R127" s="77"/>
      <c r="S127" s="85">
        <v>1.674801</v>
      </c>
      <c r="T127" s="86">
        <v>-9.6065519340379657E-2</v>
      </c>
      <c r="U127" s="86">
        <v>-1.2545441323099538E-2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2</v>
      </c>
      <c r="E131" s="76">
        <v>2.4691358024691357E-2</v>
      </c>
      <c r="F131" s="77"/>
      <c r="G131" s="78">
        <v>0.60161600000000004</v>
      </c>
      <c r="H131" s="78">
        <v>0.54998400000000003</v>
      </c>
      <c r="I131" s="78">
        <v>0.54795199999999999</v>
      </c>
      <c r="J131" s="78">
        <v>0.52658400000000005</v>
      </c>
      <c r="K131" s="78">
        <v>0.50218399999999996</v>
      </c>
      <c r="L131" s="78">
        <v>0.49910900000000002</v>
      </c>
      <c r="M131" s="78">
        <v>0.46862900000000002</v>
      </c>
      <c r="N131" s="78">
        <v>0.43408200000000002</v>
      </c>
      <c r="O131" s="78">
        <v>0.43654999999999999</v>
      </c>
      <c r="P131" s="78">
        <v>0.403202</v>
      </c>
      <c r="Q131" s="136">
        <v>0.41339999999999999</v>
      </c>
      <c r="R131" s="77"/>
      <c r="S131" s="85">
        <v>5.383292</v>
      </c>
      <c r="T131" s="86">
        <v>-0.31285072205526454</v>
      </c>
      <c r="U131" s="86">
        <v>-4.5817632687089271E-2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1.2345679012345678E-2</v>
      </c>
      <c r="F133" s="77"/>
      <c r="G133" s="78">
        <v>2.0896999999999999E-2</v>
      </c>
      <c r="H133" s="78">
        <v>1.7368000000000001E-2</v>
      </c>
      <c r="I133" s="78">
        <v>1.9141999999999999E-2</v>
      </c>
      <c r="J133" s="78">
        <v>6.0809999999999996E-3</v>
      </c>
      <c r="K133" s="78">
        <v>5.9500000000000004E-3</v>
      </c>
      <c r="L133" s="78">
        <v>5.8719999999999996E-3</v>
      </c>
      <c r="M133" s="78">
        <v>5.8859999999999997E-3</v>
      </c>
      <c r="N133" s="78">
        <v>5.4790000000000004E-3</v>
      </c>
      <c r="O133" s="78">
        <v>2.2100000000000002E-3</v>
      </c>
      <c r="P133" s="78">
        <v>2.0140000000000002E-3</v>
      </c>
      <c r="Q133" s="78">
        <v>4.0000000000000001E-3</v>
      </c>
      <c r="R133" s="77"/>
      <c r="S133" s="85">
        <v>9.4899000000000011E-2</v>
      </c>
      <c r="T133" s="86">
        <v>-0.80858496434894955</v>
      </c>
      <c r="U133" s="86">
        <v>-0.18670705294796885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6</v>
      </c>
      <c r="E147" s="90">
        <v>7.407407407407407E-2</v>
      </c>
      <c r="F147" s="95"/>
      <c r="G147" s="92">
        <v>0.79886099999999993</v>
      </c>
      <c r="H147" s="92">
        <v>0.98728400000000005</v>
      </c>
      <c r="I147" s="92">
        <v>0.94185300000000005</v>
      </c>
      <c r="J147" s="92">
        <v>1.0061180000000001</v>
      </c>
      <c r="K147" s="92">
        <v>0.93070000000000008</v>
      </c>
      <c r="L147" s="92">
        <v>1.000543</v>
      </c>
      <c r="M147" s="92">
        <v>1.2278150000000001</v>
      </c>
      <c r="N147" s="92">
        <v>1.1381520000000001</v>
      </c>
      <c r="O147" s="92">
        <v>1.0803499999999999</v>
      </c>
      <c r="P147" s="92">
        <v>0.96075500000000003</v>
      </c>
      <c r="Q147" s="92">
        <v>0.98122999999999994</v>
      </c>
      <c r="R147" s="95"/>
      <c r="S147" s="93">
        <v>11.053661</v>
      </c>
      <c r="T147" s="94">
        <v>0.22828627258058654</v>
      </c>
      <c r="U147" s="94">
        <v>2.6035647650564764E-2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1.2345679012345678E-2</v>
      </c>
      <c r="F148" s="77"/>
      <c r="G148" s="78">
        <v>0</v>
      </c>
      <c r="H148" s="78">
        <v>0</v>
      </c>
      <c r="I148" s="78">
        <v>5.1E-5</v>
      </c>
      <c r="J148" s="78">
        <v>0</v>
      </c>
      <c r="K148" s="78">
        <v>0</v>
      </c>
      <c r="L148" s="78">
        <v>0</v>
      </c>
      <c r="M148" s="78">
        <v>0</v>
      </c>
      <c r="N148" s="78">
        <v>1.22E-4</v>
      </c>
      <c r="O148" s="78">
        <v>1.1900000000000001E-4</v>
      </c>
      <c r="P148" s="78">
        <v>1.0900000000000001E-4</v>
      </c>
      <c r="Q148" s="136">
        <v>6.0899999999999995E-4</v>
      </c>
      <c r="R148" s="77"/>
      <c r="S148" s="85">
        <v>1.01E-3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4</v>
      </c>
      <c r="E149" s="90">
        <v>4.9382716049382713E-2</v>
      </c>
      <c r="F149" s="77"/>
      <c r="G149" s="78">
        <v>0.63265499999999997</v>
      </c>
      <c r="H149" s="78">
        <v>0.76309400000000005</v>
      </c>
      <c r="I149" s="78">
        <v>0.67612700000000003</v>
      </c>
      <c r="J149" s="78">
        <v>0.68796000000000002</v>
      </c>
      <c r="K149" s="78">
        <v>0.67913900000000005</v>
      </c>
      <c r="L149" s="78">
        <v>0.73261999999999994</v>
      </c>
      <c r="M149" s="78">
        <v>0.97150999999999998</v>
      </c>
      <c r="N149" s="78">
        <v>0.90326600000000001</v>
      </c>
      <c r="O149" s="78">
        <v>0.82501999999999998</v>
      </c>
      <c r="P149" s="78">
        <v>0.75111000000000006</v>
      </c>
      <c r="Q149" s="136">
        <v>0.77259299999999997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2</v>
      </c>
      <c r="E150" s="99">
        <v>2.4691358024691357E-2</v>
      </c>
      <c r="F150" s="100"/>
      <c r="G150" s="78">
        <v>0</v>
      </c>
      <c r="H150" s="78">
        <v>2.1073000000000001E-2</v>
      </c>
      <c r="I150" s="78">
        <v>1.6750000000000001E-2</v>
      </c>
      <c r="J150" s="78">
        <v>2.5221E-2</v>
      </c>
      <c r="K150" s="78">
        <v>5.0671000000000001E-2</v>
      </c>
      <c r="L150" s="78">
        <v>7.2094000000000005E-2</v>
      </c>
      <c r="M150" s="78">
        <v>0.123707</v>
      </c>
      <c r="N150" s="78">
        <v>5.2262000000000003E-2</v>
      </c>
      <c r="O150" s="78">
        <v>0</v>
      </c>
      <c r="P150" s="78">
        <v>0</v>
      </c>
      <c r="Q150" s="78">
        <v>0</v>
      </c>
      <c r="R150" s="100"/>
      <c r="S150" s="101">
        <v>0.36177800000000004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2</v>
      </c>
      <c r="E151" s="99">
        <v>2.4691358024691357E-2</v>
      </c>
      <c r="F151" s="100"/>
      <c r="G151" s="78">
        <v>0.63265499999999997</v>
      </c>
      <c r="H151" s="78">
        <v>0.74202100000000004</v>
      </c>
      <c r="I151" s="78">
        <v>0.65937699999999999</v>
      </c>
      <c r="J151" s="78">
        <v>0.66273899999999997</v>
      </c>
      <c r="K151" s="78">
        <v>0.62846800000000003</v>
      </c>
      <c r="L151" s="78">
        <v>0.66052599999999995</v>
      </c>
      <c r="M151" s="78">
        <v>0.84780299999999997</v>
      </c>
      <c r="N151" s="78">
        <v>0.85100399999999998</v>
      </c>
      <c r="O151" s="78">
        <v>0.82501999999999998</v>
      </c>
      <c r="P151" s="78">
        <v>0.75111000000000006</v>
      </c>
      <c r="Q151" s="136">
        <v>0.77259299999999997</v>
      </c>
      <c r="R151" s="100"/>
      <c r="S151" s="101">
        <v>8.0333159999999992</v>
      </c>
      <c r="T151" s="102">
        <v>0.22119164473528219</v>
      </c>
      <c r="U151" s="102">
        <v>2.5292966268238626E-2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1</v>
      </c>
      <c r="E152" s="90">
        <v>1.2345679012345678E-2</v>
      </c>
      <c r="F152" s="77"/>
      <c r="G152" s="78">
        <v>0.16620599999999999</v>
      </c>
      <c r="H152" s="78">
        <v>0.22419</v>
      </c>
      <c r="I152" s="78">
        <v>0.26567499999999999</v>
      </c>
      <c r="J152" s="78">
        <v>0.318158</v>
      </c>
      <c r="K152" s="78">
        <v>0.25156099999999998</v>
      </c>
      <c r="L152" s="78">
        <v>0.26792300000000002</v>
      </c>
      <c r="M152" s="78">
        <v>0.25630500000000001</v>
      </c>
      <c r="N152" s="78">
        <v>0.234764</v>
      </c>
      <c r="O152" s="78">
        <v>0.25521100000000002</v>
      </c>
      <c r="P152" s="78">
        <v>0.209536</v>
      </c>
      <c r="Q152" s="78">
        <v>0.20802799999999999</v>
      </c>
      <c r="R152" s="77"/>
      <c r="S152" s="85">
        <v>2.6575570000000002</v>
      </c>
      <c r="T152" s="86">
        <v>0.25162749840559306</v>
      </c>
      <c r="U152" s="86">
        <v>2.8452852363372472E-2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1</v>
      </c>
      <c r="E154" s="76">
        <v>1.2345679012345678E-2</v>
      </c>
      <c r="F154" s="77"/>
      <c r="G154" s="78">
        <v>0.16620599999999999</v>
      </c>
      <c r="H154" s="78">
        <v>0.22419</v>
      </c>
      <c r="I154" s="78">
        <v>0.26567499999999999</v>
      </c>
      <c r="J154" s="78">
        <v>0.318158</v>
      </c>
      <c r="K154" s="78">
        <v>0.25156099999999998</v>
      </c>
      <c r="L154" s="78">
        <v>0.26792300000000002</v>
      </c>
      <c r="M154" s="78">
        <v>0.25630500000000001</v>
      </c>
      <c r="N154" s="78">
        <v>0.234764</v>
      </c>
      <c r="O154" s="78">
        <v>0.25521100000000002</v>
      </c>
      <c r="P154" s="78">
        <v>0.209536</v>
      </c>
      <c r="Q154" s="78">
        <v>0.20802799999999999</v>
      </c>
      <c r="R154" s="77"/>
      <c r="S154" s="85">
        <v>2.6575570000000002</v>
      </c>
      <c r="T154" s="86">
        <v>0.25162749840559306</v>
      </c>
      <c r="U154" s="86">
        <v>2.8452852363372472E-2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6</v>
      </c>
      <c r="E156" s="90">
        <v>7.407407407407407E-2</v>
      </c>
      <c r="F156" s="95"/>
      <c r="G156" s="92">
        <v>3.1571000000000002E-2</v>
      </c>
      <c r="H156" s="92">
        <v>1.1115E-2</v>
      </c>
      <c r="I156" s="92">
        <v>9.7790000000000012E-3</v>
      </c>
      <c r="J156" s="92">
        <v>9.3460000000000001E-3</v>
      </c>
      <c r="K156" s="92">
        <v>5.5749999999999992E-3</v>
      </c>
      <c r="L156" s="92">
        <v>5.7819999999999998E-3</v>
      </c>
      <c r="M156" s="92">
        <v>7.1110000000000001E-3</v>
      </c>
      <c r="N156" s="92">
        <v>2.3591000000000001E-2</v>
      </c>
      <c r="O156" s="92">
        <v>3.346E-3</v>
      </c>
      <c r="P156" s="92">
        <v>4.1390000000000003E-3</v>
      </c>
      <c r="Q156" s="92">
        <v>4.6420000000000003E-3</v>
      </c>
      <c r="R156" s="95"/>
      <c r="S156" s="93">
        <v>0.11599700000000002</v>
      </c>
      <c r="T156" s="94">
        <v>-0.85296632985968135</v>
      </c>
      <c r="U156" s="94">
        <v>-0.21308631198442196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1.2345679012345678E-2</v>
      </c>
      <c r="F157" s="77"/>
      <c r="G157" s="78">
        <v>0</v>
      </c>
      <c r="H157" s="78">
        <v>0</v>
      </c>
      <c r="I157" s="78">
        <v>2.6800000000000001E-4</v>
      </c>
      <c r="J157" s="78">
        <v>0</v>
      </c>
      <c r="K157" s="78">
        <v>1.0900000000000001E-4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3.77E-4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1.2345679012345678E-2</v>
      </c>
      <c r="F158" s="77"/>
      <c r="G158" s="78">
        <v>1.5122999999999999E-2</v>
      </c>
      <c r="H158" s="78">
        <v>4.7619999999999997E-3</v>
      </c>
      <c r="I158" s="78">
        <v>4.3070000000000001E-3</v>
      </c>
      <c r="J158" s="78">
        <v>4.4879999999999998E-3</v>
      </c>
      <c r="K158" s="78">
        <v>2.6419999999999998E-3</v>
      </c>
      <c r="L158" s="78">
        <v>2.7899999999999999E-3</v>
      </c>
      <c r="M158" s="78">
        <v>3.496E-3</v>
      </c>
      <c r="N158" s="78">
        <v>1.1738999999999999E-2</v>
      </c>
      <c r="O158" s="78">
        <v>1.67E-3</v>
      </c>
      <c r="P158" s="78">
        <v>2.0200000000000001E-3</v>
      </c>
      <c r="Q158" s="136">
        <v>2.2720000000000001E-3</v>
      </c>
      <c r="R158" s="77"/>
      <c r="S158" s="85">
        <v>5.5308999999999997E-2</v>
      </c>
      <c r="T158" s="86">
        <v>-0.84976525821596249</v>
      </c>
      <c r="U158" s="86">
        <v>-0.21096494768135898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3</v>
      </c>
      <c r="E159" s="76">
        <v>3.7037037037037035E-2</v>
      </c>
      <c r="F159" s="77"/>
      <c r="G159" s="78">
        <v>1.6448000000000001E-2</v>
      </c>
      <c r="H159" s="78">
        <v>6.3530000000000001E-3</v>
      </c>
      <c r="I159" s="78">
        <v>4.7019999999999996E-3</v>
      </c>
      <c r="J159" s="78">
        <v>4.4999999999999997E-3</v>
      </c>
      <c r="K159" s="78">
        <v>2.284E-3</v>
      </c>
      <c r="L159" s="78">
        <v>2.9919999999999999E-3</v>
      </c>
      <c r="M159" s="78">
        <v>1.1900000000000001E-4</v>
      </c>
      <c r="N159" s="78">
        <v>1.13E-4</v>
      </c>
      <c r="O159" s="78">
        <v>1.676E-3</v>
      </c>
      <c r="P159" s="78">
        <v>2.1189999999999998E-3</v>
      </c>
      <c r="Q159" s="136">
        <v>2.3700000000000001E-3</v>
      </c>
      <c r="R159" s="77"/>
      <c r="S159" s="85">
        <v>4.3676E-2</v>
      </c>
      <c r="T159" s="86">
        <v>-0.85590953307392992</v>
      </c>
      <c r="U159" s="86">
        <v>-0.21507275087295064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1</v>
      </c>
      <c r="E160" s="76">
        <v>1.2345679012345678E-2</v>
      </c>
      <c r="F160" s="77"/>
      <c r="G160" s="78">
        <v>0</v>
      </c>
      <c r="H160" s="78">
        <v>0</v>
      </c>
      <c r="I160" s="78">
        <v>5.0199999999999995E-4</v>
      </c>
      <c r="J160" s="78">
        <v>3.5799999999999997E-4</v>
      </c>
      <c r="K160" s="78">
        <v>5.4000000000000001E-4</v>
      </c>
      <c r="L160" s="78">
        <v>0</v>
      </c>
      <c r="M160" s="78">
        <v>3.496E-3</v>
      </c>
      <c r="N160" s="78">
        <v>1.1738999999999999E-2</v>
      </c>
      <c r="O160" s="78">
        <v>0</v>
      </c>
      <c r="P160" s="78">
        <v>0</v>
      </c>
      <c r="Q160" s="78">
        <v>0</v>
      </c>
      <c r="R160" s="77"/>
      <c r="S160" s="85">
        <v>1.6634999999999997E-2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19</v>
      </c>
      <c r="E164" s="90">
        <v>0.23456790123456789</v>
      </c>
      <c r="F164" s="95"/>
      <c r="G164" s="92">
        <v>5.8459999999999998E-2</v>
      </c>
      <c r="H164" s="92">
        <v>0.140096</v>
      </c>
      <c r="I164" s="92">
        <v>8.5486999999999994E-2</v>
      </c>
      <c r="J164" s="92">
        <v>7.5916999999999998E-2</v>
      </c>
      <c r="K164" s="92">
        <v>5.9685999999999996E-2</v>
      </c>
      <c r="L164" s="92">
        <v>8.1675999999999999E-2</v>
      </c>
      <c r="M164" s="92">
        <v>8.4591E-2</v>
      </c>
      <c r="N164" s="92">
        <v>0.162212</v>
      </c>
      <c r="O164" s="92">
        <v>0.28114600000000001</v>
      </c>
      <c r="P164" s="92">
        <v>0.32719799999999999</v>
      </c>
      <c r="Q164" s="92">
        <v>0.26548300000000002</v>
      </c>
      <c r="R164" s="95"/>
      <c r="S164" s="93">
        <v>1.6219520000000003</v>
      </c>
      <c r="T164" s="94">
        <v>3.5412760862127959</v>
      </c>
      <c r="U164" s="94">
        <v>0.20822338781242866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16</v>
      </c>
      <c r="E165" s="90">
        <v>0.19753086419753085</v>
      </c>
      <c r="F165" s="77"/>
      <c r="G165" s="78">
        <v>3.0048999999999999E-2</v>
      </c>
      <c r="H165" s="78">
        <v>0.12514700000000001</v>
      </c>
      <c r="I165" s="78">
        <v>7.5958999999999999E-2</v>
      </c>
      <c r="J165" s="78">
        <v>6.9967000000000001E-2</v>
      </c>
      <c r="K165" s="78">
        <v>5.9685999999999996E-2</v>
      </c>
      <c r="L165" s="78">
        <v>8.1675999999999999E-2</v>
      </c>
      <c r="M165" s="78">
        <v>8.4591E-2</v>
      </c>
      <c r="N165" s="78">
        <v>0.162212</v>
      </c>
      <c r="O165" s="78">
        <v>0.28114600000000001</v>
      </c>
      <c r="P165" s="78">
        <v>0.326629</v>
      </c>
      <c r="Q165" s="78">
        <v>0.264988</v>
      </c>
      <c r="R165" s="77"/>
      <c r="S165" s="85">
        <v>1.5620499999999999</v>
      </c>
      <c r="T165" s="86">
        <v>7.8185297347665479</v>
      </c>
      <c r="U165" s="86">
        <v>0.31272731769709128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2</v>
      </c>
      <c r="E166" s="76">
        <v>2.4691358024691357E-2</v>
      </c>
      <c r="F166" s="77"/>
      <c r="G166" s="78">
        <v>4.7100000000000001E-4</v>
      </c>
      <c r="H166" s="78">
        <v>6.7618999999999999E-2</v>
      </c>
      <c r="I166" s="78">
        <v>3.0300000000000001E-2</v>
      </c>
      <c r="J166" s="78">
        <v>1.6447E-2</v>
      </c>
      <c r="K166" s="78">
        <v>1.062E-3</v>
      </c>
      <c r="L166" s="78">
        <v>1.2331999999999999E-2</v>
      </c>
      <c r="M166" s="78">
        <v>-6.2760000000000003E-3</v>
      </c>
      <c r="N166" s="78">
        <v>2.8679999999999999E-3</v>
      </c>
      <c r="O166" s="78">
        <v>7.1279999999999998E-3</v>
      </c>
      <c r="P166" s="78">
        <v>7.3790000000000001E-3</v>
      </c>
      <c r="Q166" s="136">
        <v>-4.9100000000000001E-4</v>
      </c>
      <c r="R166" s="77"/>
      <c r="S166" s="85">
        <v>0.13883900000000002</v>
      </c>
      <c r="T166" s="86">
        <v>-2.0424628450106157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2</v>
      </c>
      <c r="E167" s="76">
        <v>2.4691358024691357E-2</v>
      </c>
      <c r="F167" s="77"/>
      <c r="G167" s="78">
        <v>5.04E-4</v>
      </c>
      <c r="H167" s="78">
        <v>3.5300000000000002E-3</v>
      </c>
      <c r="I167" s="78">
        <v>3.4520000000000002E-3</v>
      </c>
      <c r="J167" s="78">
        <v>3.5330000000000001E-3</v>
      </c>
      <c r="K167" s="78">
        <v>4.921E-3</v>
      </c>
      <c r="L167" s="78">
        <v>6.4970000000000002E-3</v>
      </c>
      <c r="M167" s="78">
        <v>7.6280000000000002E-3</v>
      </c>
      <c r="N167" s="78">
        <v>1.1598000000000001E-2</v>
      </c>
      <c r="O167" s="78">
        <v>1.5446E-2</v>
      </c>
      <c r="P167" s="78">
        <v>1.5197E-2</v>
      </c>
      <c r="Q167" s="78">
        <v>1.4348E-2</v>
      </c>
      <c r="R167" s="77"/>
      <c r="S167" s="85">
        <v>8.6654000000000009E-2</v>
      </c>
      <c r="T167" s="86">
        <v>27.468253968253968</v>
      </c>
      <c r="U167" s="86">
        <v>0.51983031889756282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3</v>
      </c>
      <c r="E169" s="76">
        <v>3.7037037037037035E-2</v>
      </c>
      <c r="F169" s="77"/>
      <c r="G169" s="78">
        <v>4.2299999999999998E-4</v>
      </c>
      <c r="H169" s="78">
        <v>8.5300000000000003E-4</v>
      </c>
      <c r="I169" s="78">
        <v>4.4799999999999999E-4</v>
      </c>
      <c r="J169" s="78">
        <v>1.487E-3</v>
      </c>
      <c r="K169" s="78">
        <v>2.3289999999999999E-3</v>
      </c>
      <c r="L169" s="78">
        <v>2.928E-3</v>
      </c>
      <c r="M169" s="78">
        <v>2.7959999999999999E-3</v>
      </c>
      <c r="N169" s="78">
        <v>1.2636E-2</v>
      </c>
      <c r="O169" s="78">
        <v>3.2537999999999997E-2</v>
      </c>
      <c r="P169" s="78">
        <v>3.4375000000000003E-2</v>
      </c>
      <c r="Q169" s="78">
        <v>3.6982000000000001E-2</v>
      </c>
      <c r="R169" s="77"/>
      <c r="S169" s="85">
        <v>0.12779499999999999</v>
      </c>
      <c r="T169" s="86">
        <v>86.427895981087474</v>
      </c>
      <c r="U169" s="86">
        <v>0.74866353338844727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1.2345679012345678E-2</v>
      </c>
      <c r="F171" s="77"/>
      <c r="G171" s="78">
        <v>1.474E-3</v>
      </c>
      <c r="H171" s="78">
        <v>5.0799999999999999E-4</v>
      </c>
      <c r="I171" s="78">
        <v>4.3800000000000002E-4</v>
      </c>
      <c r="J171" s="78">
        <v>3.1999999999999999E-5</v>
      </c>
      <c r="K171" s="78">
        <v>1.2E-5</v>
      </c>
      <c r="L171" s="78">
        <v>2.6699999999999998E-4</v>
      </c>
      <c r="M171" s="78">
        <v>2.4699999999999999E-4</v>
      </c>
      <c r="N171" s="78">
        <v>1.35E-4</v>
      </c>
      <c r="O171" s="78">
        <v>3.7399999999999998E-4</v>
      </c>
      <c r="P171" s="78">
        <v>1.8000000000000001E-4</v>
      </c>
      <c r="Q171" s="136">
        <v>1.7799999999999999E-4</v>
      </c>
      <c r="R171" s="77"/>
      <c r="S171" s="85">
        <v>3.8449999999999995E-3</v>
      </c>
      <c r="T171" s="86">
        <v>-0.87924016282225237</v>
      </c>
      <c r="U171" s="86">
        <v>-0.2322137771964462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2</v>
      </c>
      <c r="E173" s="76">
        <v>2.4691358024691357E-2</v>
      </c>
      <c r="F173" s="77"/>
      <c r="G173" s="78">
        <v>2.5000000000000001E-4</v>
      </c>
      <c r="H173" s="78">
        <v>2.7E-4</v>
      </c>
      <c r="I173" s="78">
        <v>2.24E-4</v>
      </c>
      <c r="J173" s="78">
        <v>1.9699999999999999E-4</v>
      </c>
      <c r="K173" s="78">
        <v>1.3799999999999999E-4</v>
      </c>
      <c r="L173" s="78">
        <v>1.8000000000000001E-4</v>
      </c>
      <c r="M173" s="78">
        <v>1.54E-4</v>
      </c>
      <c r="N173" s="78">
        <v>2.1900000000000001E-4</v>
      </c>
      <c r="O173" s="78">
        <v>5.6800000000000004E-4</v>
      </c>
      <c r="P173" s="78">
        <v>6.2799999999999998E-4</v>
      </c>
      <c r="Q173" s="136">
        <v>4.9899999999999999E-4</v>
      </c>
      <c r="R173" s="77"/>
      <c r="S173" s="85">
        <v>3.3270000000000001E-3</v>
      </c>
      <c r="T173" s="86">
        <v>0.996</v>
      </c>
      <c r="U173" s="86">
        <v>9.0234866884909781E-2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1.2345679012345678E-2</v>
      </c>
      <c r="F175" s="77"/>
      <c r="G175" s="78">
        <v>1.544E-3</v>
      </c>
      <c r="H175" s="78">
        <v>4.5710000000000004E-3</v>
      </c>
      <c r="I175" s="78">
        <v>1.464E-3</v>
      </c>
      <c r="J175" s="78">
        <v>6.4970000000000002E-3</v>
      </c>
      <c r="K175" s="78">
        <v>6.2859999999999999E-3</v>
      </c>
      <c r="L175" s="78">
        <v>1.0897E-2</v>
      </c>
      <c r="M175" s="78">
        <v>1.5315E-2</v>
      </c>
      <c r="N175" s="78">
        <v>1.6416E-2</v>
      </c>
      <c r="O175" s="78">
        <v>7.8919999999999997E-3</v>
      </c>
      <c r="P175" s="78">
        <v>6.7470000000000004E-3</v>
      </c>
      <c r="Q175" s="136">
        <v>5.306E-3</v>
      </c>
      <c r="R175" s="77"/>
      <c r="S175" s="85">
        <v>8.2935000000000009E-2</v>
      </c>
      <c r="T175" s="86">
        <v>2.4365284974093262</v>
      </c>
      <c r="U175" s="86">
        <v>0.16684990102237851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2</v>
      </c>
      <c r="E176" s="76">
        <v>2.4691358024691357E-2</v>
      </c>
      <c r="F176" s="77"/>
      <c r="G176" s="78">
        <v>1.94E-4</v>
      </c>
      <c r="H176" s="78">
        <v>4.75E-4</v>
      </c>
      <c r="I176" s="78">
        <v>3.3500000000000001E-4</v>
      </c>
      <c r="J176" s="78">
        <v>3.6000000000000001E-5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1.0400000000000001E-3</v>
      </c>
      <c r="T176" s="86">
        <v>-1</v>
      </c>
      <c r="U176" s="86">
        <v>-1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1</v>
      </c>
      <c r="E177" s="76">
        <v>1.2345679012345678E-2</v>
      </c>
      <c r="F177" s="77"/>
      <c r="G177" s="78">
        <v>5.0410000000000003E-3</v>
      </c>
      <c r="H177" s="78">
        <v>2.9329999999999998E-3</v>
      </c>
      <c r="I177" s="78">
        <v>3.4989999999999999E-3</v>
      </c>
      <c r="J177" s="78">
        <v>3.9039999999999999E-3</v>
      </c>
      <c r="K177" s="78">
        <v>1.603E-3</v>
      </c>
      <c r="L177" s="78">
        <v>0</v>
      </c>
      <c r="M177" s="78">
        <v>6.8300000000000001E-4</v>
      </c>
      <c r="N177" s="78">
        <v>7.6400000000000003E-4</v>
      </c>
      <c r="O177" s="78">
        <v>5.6800000000000004E-4</v>
      </c>
      <c r="P177" s="78">
        <v>2.8200000000000002E-4</v>
      </c>
      <c r="Q177" s="136">
        <v>4.64E-4</v>
      </c>
      <c r="R177" s="77"/>
      <c r="S177" s="85">
        <v>1.9740999999999998E-2</v>
      </c>
      <c r="T177" s="86">
        <v>-0.90795477087879384</v>
      </c>
      <c r="U177" s="86">
        <v>-0.25783552817189803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2</v>
      </c>
      <c r="E180" s="76">
        <v>2.4691358024691357E-2</v>
      </c>
      <c r="F180" s="77"/>
      <c r="G180" s="78">
        <v>2.0147999999999999E-2</v>
      </c>
      <c r="H180" s="78">
        <v>4.4387999999999997E-2</v>
      </c>
      <c r="I180" s="78">
        <v>3.5798999999999997E-2</v>
      </c>
      <c r="J180" s="78">
        <v>3.7834E-2</v>
      </c>
      <c r="K180" s="78">
        <v>4.3334999999999999E-2</v>
      </c>
      <c r="L180" s="78">
        <v>4.8575E-2</v>
      </c>
      <c r="M180" s="78">
        <v>6.4044000000000004E-2</v>
      </c>
      <c r="N180" s="78">
        <v>0.117576</v>
      </c>
      <c r="O180" s="78">
        <v>0.21663199999999999</v>
      </c>
      <c r="P180" s="78">
        <v>0.26184099999999999</v>
      </c>
      <c r="Q180" s="136">
        <v>0.207702</v>
      </c>
      <c r="R180" s="77"/>
      <c r="S180" s="85">
        <v>1.097874</v>
      </c>
      <c r="T180" s="86">
        <v>9.3088147706968432</v>
      </c>
      <c r="U180" s="86">
        <v>0.33860083641611394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3</v>
      </c>
      <c r="E181" s="90">
        <v>3.7037037037037035E-2</v>
      </c>
      <c r="F181" s="77"/>
      <c r="G181" s="78">
        <v>2.8410999999999999E-2</v>
      </c>
      <c r="H181" s="78">
        <v>1.4949E-2</v>
      </c>
      <c r="I181" s="78">
        <v>9.528E-3</v>
      </c>
      <c r="J181" s="78">
        <v>5.9500000000000004E-3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5.6899999999999995E-4</v>
      </c>
      <c r="Q181" s="78">
        <v>4.95E-4</v>
      </c>
      <c r="R181" s="77"/>
      <c r="S181" s="85">
        <v>5.9902000000000004E-2</v>
      </c>
      <c r="T181" s="86">
        <v>-0.98257717081412133</v>
      </c>
      <c r="U181" s="86">
        <v>-0.39724636956304493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1</v>
      </c>
      <c r="E185" s="76">
        <v>1.2345679012345678E-2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5.6899999999999995E-4</v>
      </c>
      <c r="Q185" s="78">
        <v>4.95E-4</v>
      </c>
      <c r="R185" s="77"/>
      <c r="S185" s="85">
        <v>1.0639999999999998E-3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2</v>
      </c>
      <c r="E187" s="76">
        <v>2.4691358024691357E-2</v>
      </c>
      <c r="F187" s="77"/>
      <c r="G187" s="78">
        <v>2.8410999999999999E-2</v>
      </c>
      <c r="H187" s="78">
        <v>1.4949E-2</v>
      </c>
      <c r="I187" s="78">
        <v>9.528E-3</v>
      </c>
      <c r="J187" s="78">
        <v>5.9500000000000004E-3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5.8838000000000001E-2</v>
      </c>
      <c r="T187" s="86">
        <v>-1</v>
      </c>
      <c r="U187" s="86">
        <v>-1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2</v>
      </c>
      <c r="E191" s="90">
        <v>2.4691358024691357E-2</v>
      </c>
      <c r="F191" s="95"/>
      <c r="G191" s="92">
        <v>0</v>
      </c>
      <c r="H191" s="92">
        <v>1.8827E-2</v>
      </c>
      <c r="I191" s="92">
        <v>5.4271E-2</v>
      </c>
      <c r="J191" s="92">
        <v>7.0138000000000006E-2</v>
      </c>
      <c r="K191" s="92">
        <v>3.4417000000000003E-2</v>
      </c>
      <c r="L191" s="92">
        <v>1.5422E-2</v>
      </c>
      <c r="M191" s="92">
        <v>1.1826E-2</v>
      </c>
      <c r="N191" s="92">
        <v>1.6028000000000001E-2</v>
      </c>
      <c r="O191" s="92">
        <v>1.9153E-2</v>
      </c>
      <c r="P191" s="92">
        <v>1.6598999999999999E-2</v>
      </c>
      <c r="Q191" s="92">
        <v>1.7298000000000001E-2</v>
      </c>
      <c r="R191" s="95"/>
      <c r="S191" s="93">
        <v>0.27397899999999997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2</v>
      </c>
      <c r="E192" s="76">
        <v>2.4691358024691357E-2</v>
      </c>
      <c r="F192" s="77"/>
      <c r="G192" s="78">
        <v>0</v>
      </c>
      <c r="H192" s="78">
        <v>1.8827E-2</v>
      </c>
      <c r="I192" s="78">
        <v>5.4271E-2</v>
      </c>
      <c r="J192" s="78">
        <v>7.0138000000000006E-2</v>
      </c>
      <c r="K192" s="78">
        <v>3.4417000000000003E-2</v>
      </c>
      <c r="L192" s="78">
        <v>1.5422E-2</v>
      </c>
      <c r="M192" s="78">
        <v>1.1826E-2</v>
      </c>
      <c r="N192" s="78">
        <v>1.6028000000000001E-2</v>
      </c>
      <c r="O192" s="78">
        <v>1.9153E-2</v>
      </c>
      <c r="P192" s="78">
        <v>1.6598999999999999E-2</v>
      </c>
      <c r="Q192" s="78">
        <v>1.7298000000000001E-2</v>
      </c>
      <c r="R192" s="77"/>
      <c r="S192" s="85">
        <v>0.27397899999999997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4</v>
      </c>
      <c r="E195" s="90">
        <v>4.9382716049382713E-2</v>
      </c>
      <c r="F195" s="77"/>
      <c r="G195" s="92">
        <v>0.36327200000000004</v>
      </c>
      <c r="H195" s="92">
        <v>0.38844299999999998</v>
      </c>
      <c r="I195" s="92">
        <v>0.40002899999999997</v>
      </c>
      <c r="J195" s="92">
        <v>0.42808099999999999</v>
      </c>
      <c r="K195" s="92">
        <v>0.44434699999999999</v>
      </c>
      <c r="L195" s="92">
        <v>0.42974499999999999</v>
      </c>
      <c r="M195" s="92">
        <v>0.427373</v>
      </c>
      <c r="N195" s="92">
        <v>0.39959299999999998</v>
      </c>
      <c r="O195" s="92">
        <v>0.36042000000000002</v>
      </c>
      <c r="P195" s="92">
        <v>0.32519300000000001</v>
      </c>
      <c r="Q195" s="92">
        <v>0.31284500000000004</v>
      </c>
      <c r="R195" s="77"/>
      <c r="S195" s="79">
        <v>4.2793409999999996</v>
      </c>
      <c r="T195" s="80">
        <v>-0.13881334096764952</v>
      </c>
      <c r="U195" s="80">
        <v>-1.8507101448801189E-2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2</v>
      </c>
      <c r="E196" s="76">
        <v>2.4691358024691357E-2</v>
      </c>
      <c r="F196" s="77"/>
      <c r="G196" s="78">
        <v>0.16727</v>
      </c>
      <c r="H196" s="78">
        <v>0.19164300000000001</v>
      </c>
      <c r="I196" s="78">
        <v>0.205289</v>
      </c>
      <c r="J196" s="78">
        <v>0.21799299999999999</v>
      </c>
      <c r="K196" s="78">
        <v>0.210314</v>
      </c>
      <c r="L196" s="78">
        <v>0.18913099999999999</v>
      </c>
      <c r="M196" s="78">
        <v>0.18193200000000001</v>
      </c>
      <c r="N196" s="78">
        <v>0.163914</v>
      </c>
      <c r="O196" s="78">
        <v>0.16658400000000001</v>
      </c>
      <c r="P196" s="78">
        <v>0.15182200000000001</v>
      </c>
      <c r="Q196" s="136">
        <v>0.150729</v>
      </c>
      <c r="R196" s="77"/>
      <c r="S196" s="85">
        <v>1.9966210000000002</v>
      </c>
      <c r="T196" s="86">
        <v>-9.8888025348239372E-2</v>
      </c>
      <c r="U196" s="86">
        <v>-1.293138069791222E-2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2</v>
      </c>
      <c r="E197" s="76">
        <v>2.4691358024691357E-2</v>
      </c>
      <c r="F197" s="77"/>
      <c r="G197" s="78">
        <v>0.19600200000000001</v>
      </c>
      <c r="H197" s="78">
        <v>0.1968</v>
      </c>
      <c r="I197" s="78">
        <v>0.19474</v>
      </c>
      <c r="J197" s="78">
        <v>0.210088</v>
      </c>
      <c r="K197" s="78">
        <v>0.23403299999999999</v>
      </c>
      <c r="L197" s="78">
        <v>0.24061399999999999</v>
      </c>
      <c r="M197" s="78">
        <v>0.24544099999999999</v>
      </c>
      <c r="N197" s="78">
        <v>0.235679</v>
      </c>
      <c r="O197" s="78">
        <v>0.19383600000000001</v>
      </c>
      <c r="P197" s="78">
        <v>0.173371</v>
      </c>
      <c r="Q197" s="136">
        <v>0.16211600000000001</v>
      </c>
      <c r="R197" s="77"/>
      <c r="S197" s="85">
        <v>2.2827199999999999</v>
      </c>
      <c r="T197" s="86">
        <v>-0.17288599095927593</v>
      </c>
      <c r="U197" s="86">
        <v>-2.3447329289827956E-2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1.2345679012345678E-2</v>
      </c>
      <c r="F199" s="77"/>
      <c r="G199" s="82">
        <v>6.4700000000000001E-4</v>
      </c>
      <c r="H199" s="82">
        <v>8.2200000000000003E-4</v>
      </c>
      <c r="I199" s="82">
        <v>0</v>
      </c>
      <c r="J199" s="82">
        <v>4.37E-4</v>
      </c>
      <c r="K199" s="82">
        <v>3.3300000000000002E-4</v>
      </c>
      <c r="L199" s="82">
        <v>3.1599999999999998E-4</v>
      </c>
      <c r="M199" s="82">
        <v>0</v>
      </c>
      <c r="N199" s="82">
        <v>0</v>
      </c>
      <c r="O199" s="82">
        <v>0</v>
      </c>
      <c r="P199" s="82">
        <v>0</v>
      </c>
      <c r="Q199" s="137">
        <v>0</v>
      </c>
      <c r="R199" s="77"/>
      <c r="S199" s="79">
        <v>2.555E-3</v>
      </c>
      <c r="T199" s="80">
        <v>-1</v>
      </c>
      <c r="U199" s="80">
        <v>-1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2.4691358024691357E-2</v>
      </c>
      <c r="F201" s="95"/>
      <c r="G201" s="92">
        <v>0</v>
      </c>
      <c r="H201" s="92">
        <v>0</v>
      </c>
      <c r="I201" s="92">
        <v>1.74E-4</v>
      </c>
      <c r="J201" s="92">
        <v>1.8000000000000001E-4</v>
      </c>
      <c r="K201" s="92">
        <v>0</v>
      </c>
      <c r="L201" s="92">
        <v>9.2E-5</v>
      </c>
      <c r="M201" s="92">
        <v>0</v>
      </c>
      <c r="N201" s="92">
        <v>0</v>
      </c>
      <c r="O201" s="92">
        <v>2.3000000000000001E-4</v>
      </c>
      <c r="P201" s="92">
        <v>0</v>
      </c>
      <c r="Q201" s="92">
        <v>0</v>
      </c>
      <c r="R201" s="95"/>
      <c r="S201" s="93">
        <v>6.7600000000000006E-4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1.2345679012345678E-2</v>
      </c>
      <c r="F202" s="77"/>
      <c r="G202" s="78">
        <v>0</v>
      </c>
      <c r="H202" s="78">
        <v>0</v>
      </c>
      <c r="I202" s="78">
        <v>8.7000000000000001E-5</v>
      </c>
      <c r="J202" s="78">
        <v>9.0000000000000006E-5</v>
      </c>
      <c r="K202" s="78">
        <v>0</v>
      </c>
      <c r="L202" s="78">
        <v>4.6E-5</v>
      </c>
      <c r="M202" s="78">
        <v>0</v>
      </c>
      <c r="N202" s="78">
        <v>0</v>
      </c>
      <c r="O202" s="78">
        <v>1.15E-4</v>
      </c>
      <c r="P202" s="78">
        <v>0</v>
      </c>
      <c r="Q202" s="136">
        <v>0</v>
      </c>
      <c r="R202" s="77"/>
      <c r="S202" s="85">
        <v>3.3800000000000003E-4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1.2345679012345678E-2</v>
      </c>
      <c r="F203" s="77"/>
      <c r="G203" s="78">
        <v>0</v>
      </c>
      <c r="H203" s="78">
        <v>0</v>
      </c>
      <c r="I203" s="78">
        <v>8.7000000000000001E-5</v>
      </c>
      <c r="J203" s="78">
        <v>9.0000000000000006E-5</v>
      </c>
      <c r="K203" s="78">
        <v>0</v>
      </c>
      <c r="L203" s="78">
        <v>4.6E-5</v>
      </c>
      <c r="M203" s="78">
        <v>0</v>
      </c>
      <c r="N203" s="78">
        <v>0</v>
      </c>
      <c r="O203" s="78">
        <v>1.15E-4</v>
      </c>
      <c r="P203" s="78">
        <v>0</v>
      </c>
      <c r="Q203" s="136">
        <v>0</v>
      </c>
      <c r="R203" s="77"/>
      <c r="S203" s="85">
        <v>3.3800000000000003E-4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81</v>
      </c>
      <c r="E204" s="90">
        <v>1</v>
      </c>
      <c r="F204" s="91"/>
      <c r="G204" s="92">
        <v>2.1740579999999996</v>
      </c>
      <c r="H204" s="92">
        <v>2.460995</v>
      </c>
      <c r="I204" s="92">
        <v>2.517001</v>
      </c>
      <c r="J204" s="92">
        <v>2.5780810000000001</v>
      </c>
      <c r="K204" s="92">
        <v>2.5957729999999999</v>
      </c>
      <c r="L204" s="92">
        <v>2.6603530000000002</v>
      </c>
      <c r="M204" s="92">
        <v>2.8662360000000007</v>
      </c>
      <c r="N204" s="92">
        <v>2.7428059999999999</v>
      </c>
      <c r="O204" s="92">
        <v>2.7441380000000004</v>
      </c>
      <c r="P204" s="92">
        <v>2.557429</v>
      </c>
      <c r="Q204" s="92">
        <v>2.5208079999999997</v>
      </c>
      <c r="R204" s="91"/>
      <c r="S204" s="93">
        <v>28.417677999999999</v>
      </c>
      <c r="T204" s="94">
        <v>0.15949436491574742</v>
      </c>
      <c r="U204" s="94">
        <v>1.8670150090675186E-2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41</v>
      </c>
      <c r="E247" s="27">
        <v>0.50617283950617287</v>
      </c>
      <c r="F247" s="28"/>
      <c r="G247" s="38">
        <v>0.777277</v>
      </c>
      <c r="H247" s="38">
        <v>1.0021330000000002</v>
      </c>
      <c r="I247" s="38">
        <v>0.92786800000000003</v>
      </c>
      <c r="J247" s="38">
        <v>0.93488099999999996</v>
      </c>
      <c r="K247" s="38">
        <v>1.039363</v>
      </c>
      <c r="L247" s="38">
        <v>1.1324209999999999</v>
      </c>
      <c r="M247" s="38">
        <v>1.3964799999999999</v>
      </c>
      <c r="N247" s="38">
        <v>1.4087430000000001</v>
      </c>
      <c r="O247" s="38">
        <v>1.410882</v>
      </c>
      <c r="P247" s="38">
        <v>1.343431</v>
      </c>
      <c r="Q247" s="38">
        <v>1.296468</v>
      </c>
      <c r="R247" s="28"/>
      <c r="S247" s="39">
        <v>12.669947000000001</v>
      </c>
      <c r="T247" s="40">
        <v>0.66796135740540374</v>
      </c>
      <c r="U247" s="40">
        <v>6.6039380192593811E-2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24</v>
      </c>
      <c r="E248" s="27">
        <v>0.29629629629629628</v>
      </c>
      <c r="F248" s="28"/>
      <c r="G248" s="67">
        <v>9.8416000000000003E-2</v>
      </c>
      <c r="H248" s="67">
        <v>8.4118999999999999E-2</v>
      </c>
      <c r="I248" s="67">
        <v>6.2870999999999996E-2</v>
      </c>
      <c r="J248" s="67">
        <v>3.2666000000000001E-2</v>
      </c>
      <c r="K248" s="67">
        <v>4.8580999999999999E-2</v>
      </c>
      <c r="L248" s="67">
        <v>3.7394999999999998E-2</v>
      </c>
      <c r="M248" s="67">
        <v>3.9057000000000001E-2</v>
      </c>
      <c r="N248" s="67">
        <v>9.2776999999999998E-2</v>
      </c>
      <c r="O248" s="67">
        <v>2.5291000000000001E-2</v>
      </c>
      <c r="P248" s="67">
        <v>2.5828E-2</v>
      </c>
      <c r="Q248" s="67">
        <v>2.7779000000000002E-2</v>
      </c>
      <c r="R248" s="28"/>
      <c r="S248" s="53">
        <v>0.57477999999999996</v>
      </c>
      <c r="T248" s="54">
        <v>-0.71773898553080806</v>
      </c>
      <c r="U248" s="54">
        <v>-0.14624873091364687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1</v>
      </c>
      <c r="E249" s="27">
        <v>1.2345679012345678E-2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1</v>
      </c>
      <c r="E251" s="27">
        <v>1.2345679012345678E-2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5.6899999999999995E-4</v>
      </c>
      <c r="Q251" s="67">
        <v>4.95E-4</v>
      </c>
      <c r="R251" s="28"/>
      <c r="S251" s="53">
        <v>1.0639999999999998E-3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1</v>
      </c>
      <c r="E254" s="27">
        <v>1.2345679012345678E-2</v>
      </c>
      <c r="F254" s="28"/>
      <c r="G254" s="67">
        <v>2.026E-3</v>
      </c>
      <c r="H254" s="67">
        <v>2.3119999999999998E-3</v>
      </c>
      <c r="I254" s="67">
        <v>1.836E-3</v>
      </c>
      <c r="J254" s="67">
        <v>4.57E-4</v>
      </c>
      <c r="K254" s="67">
        <v>0</v>
      </c>
      <c r="L254" s="67">
        <v>0</v>
      </c>
      <c r="M254" s="67">
        <v>0</v>
      </c>
      <c r="N254" s="67">
        <v>0</v>
      </c>
      <c r="O254" s="67">
        <v>0</v>
      </c>
      <c r="P254" s="67">
        <v>0</v>
      </c>
      <c r="Q254" s="67">
        <v>0</v>
      </c>
      <c r="R254" s="28"/>
      <c r="S254" s="53">
        <v>6.6309999999999997E-3</v>
      </c>
      <c r="T254" s="54">
        <v>-1</v>
      </c>
      <c r="U254" s="54">
        <v>-1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11</v>
      </c>
      <c r="E255" s="27">
        <v>0.13580246913580246</v>
      </c>
      <c r="F255" s="28"/>
      <c r="G255" s="67">
        <v>0.652806</v>
      </c>
      <c r="H255" s="67">
        <v>0.90285000000000004</v>
      </c>
      <c r="I255" s="67">
        <v>0.85572400000000004</v>
      </c>
      <c r="J255" s="67">
        <v>0.89612000000000003</v>
      </c>
      <c r="K255" s="67">
        <v>0.99068100000000003</v>
      </c>
      <c r="L255" s="67">
        <v>1.0949359999999999</v>
      </c>
      <c r="M255" s="67">
        <v>1.357235</v>
      </c>
      <c r="N255" s="67">
        <v>1.3156369999999999</v>
      </c>
      <c r="O255" s="67">
        <v>1.385259</v>
      </c>
      <c r="P255" s="67">
        <v>1.316883</v>
      </c>
      <c r="Q255" s="67">
        <v>1.2681169999999999</v>
      </c>
      <c r="R255" s="28"/>
      <c r="S255" s="53">
        <v>12.036248000000001</v>
      </c>
      <c r="T255" s="54">
        <v>0.94256333428307948</v>
      </c>
      <c r="U255" s="54">
        <v>8.6542950402372476E-2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1</v>
      </c>
      <c r="E256" s="27">
        <v>1.2345679012345678E-2</v>
      </c>
      <c r="F256" s="28"/>
      <c r="G256" s="67">
        <v>2.4028999999999998E-2</v>
      </c>
      <c r="H256" s="67">
        <v>1.2852000000000001E-2</v>
      </c>
      <c r="I256" s="67">
        <v>7.437E-3</v>
      </c>
      <c r="J256" s="67">
        <v>5.5469999999999998E-3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4.9864999999999993E-2</v>
      </c>
      <c r="T256" s="54">
        <v>-1</v>
      </c>
      <c r="U256" s="54">
        <v>-1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1</v>
      </c>
      <c r="E260" s="27">
        <v>1.2345679012345678E-2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1.7699999999999999E-4</v>
      </c>
      <c r="N260" s="67">
        <v>3.2899999999999997E-4</v>
      </c>
      <c r="O260" s="67">
        <v>3.3199999999999999E-4</v>
      </c>
      <c r="P260" s="67">
        <v>1.5100000000000001E-4</v>
      </c>
      <c r="Q260" s="67">
        <v>7.7000000000000001E-5</v>
      </c>
      <c r="R260" s="28"/>
      <c r="S260" s="53">
        <v>1.0660000000000001E-3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1</v>
      </c>
      <c r="E262" s="27">
        <v>1.2345679012345678E-2</v>
      </c>
      <c r="F262" s="28"/>
      <c r="G262" s="67">
        <v>0</v>
      </c>
      <c r="H262" s="67">
        <v>0</v>
      </c>
      <c r="I262" s="67">
        <v>0</v>
      </c>
      <c r="J262" s="67">
        <v>9.1000000000000003E-5</v>
      </c>
      <c r="K262" s="67">
        <v>1.01E-4</v>
      </c>
      <c r="L262" s="67">
        <v>9.0000000000000006E-5</v>
      </c>
      <c r="M262" s="67">
        <v>1.1E-5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2.9300000000000002E-4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5</v>
      </c>
      <c r="E268" s="27">
        <v>6.1728395061728392E-2</v>
      </c>
      <c r="F268" s="28"/>
      <c r="G268" s="38">
        <v>0.60294100000000006</v>
      </c>
      <c r="H268" s="38">
        <v>0.55157500000000004</v>
      </c>
      <c r="I268" s="38">
        <v>0.54911699999999997</v>
      </c>
      <c r="J268" s="38">
        <v>0.52695400000000003</v>
      </c>
      <c r="K268" s="38">
        <v>0.53010099999999993</v>
      </c>
      <c r="L268" s="38">
        <v>0.513934</v>
      </c>
      <c r="M268" s="38">
        <v>0.47249999999999998</v>
      </c>
      <c r="N268" s="38">
        <v>0.446158</v>
      </c>
      <c r="O268" s="38">
        <v>0.46349899999999999</v>
      </c>
      <c r="P268" s="38">
        <v>0.42614299999999999</v>
      </c>
      <c r="Q268" s="38">
        <v>0.43507499999999999</v>
      </c>
      <c r="R268" s="28"/>
      <c r="S268" s="39">
        <v>5.5179969999999994</v>
      </c>
      <c r="T268" s="40">
        <v>-0.27841198392545885</v>
      </c>
      <c r="U268" s="40">
        <v>-3.9966994830058611E-2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1</v>
      </c>
      <c r="E269" s="27">
        <v>1.2345679012345678E-2</v>
      </c>
      <c r="F269" s="28"/>
      <c r="G269" s="67">
        <v>0.60161600000000004</v>
      </c>
      <c r="H269" s="67">
        <v>0.54998400000000003</v>
      </c>
      <c r="I269" s="67">
        <v>0.54795199999999999</v>
      </c>
      <c r="J269" s="67">
        <v>0.52658400000000005</v>
      </c>
      <c r="K269" s="67">
        <v>0.50218399999999996</v>
      </c>
      <c r="L269" s="67">
        <v>0.48501699999999998</v>
      </c>
      <c r="M269" s="67">
        <v>0.44379099999999999</v>
      </c>
      <c r="N269" s="67">
        <v>0.41972599999999999</v>
      </c>
      <c r="O269" s="67">
        <v>0.43654999999999999</v>
      </c>
      <c r="P269" s="67">
        <v>0.401893</v>
      </c>
      <c r="Q269" s="67">
        <v>0.41099999999999998</v>
      </c>
      <c r="R269" s="28"/>
      <c r="S269" s="53">
        <v>5.3262969999999994</v>
      </c>
      <c r="T269" s="54">
        <v>-0.31683997766016869</v>
      </c>
      <c r="U269" s="54">
        <v>-4.6511837867045269E-2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3</v>
      </c>
      <c r="E270" s="27">
        <v>3.7037037037037035E-2</v>
      </c>
      <c r="F270" s="28"/>
      <c r="G270" s="67">
        <v>1.325E-3</v>
      </c>
      <c r="H270" s="67">
        <v>1.591E-3</v>
      </c>
      <c r="I270" s="67">
        <v>1.165E-3</v>
      </c>
      <c r="J270" s="67">
        <v>3.6999999999999999E-4</v>
      </c>
      <c r="K270" s="67">
        <v>2.7798E-2</v>
      </c>
      <c r="L270" s="67">
        <v>2.8681999999999999E-2</v>
      </c>
      <c r="M270" s="67">
        <v>2.8590999999999998E-2</v>
      </c>
      <c r="N270" s="67">
        <v>2.6432000000000001E-2</v>
      </c>
      <c r="O270" s="67">
        <v>2.6838000000000001E-2</v>
      </c>
      <c r="P270" s="67">
        <v>2.4149E-2</v>
      </c>
      <c r="Q270" s="67">
        <v>2.3975E-2</v>
      </c>
      <c r="R270" s="28"/>
      <c r="S270" s="53">
        <v>0.19091599999999997</v>
      </c>
      <c r="T270" s="54">
        <v>17.09433962264151</v>
      </c>
      <c r="U270" s="54">
        <v>0.43612698325412391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1</v>
      </c>
      <c r="E272" s="27">
        <v>1.2345679012345678E-2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1.1900000000000001E-4</v>
      </c>
      <c r="L272" s="67">
        <v>2.3499999999999999E-4</v>
      </c>
      <c r="M272" s="67">
        <v>1.18E-4</v>
      </c>
      <c r="N272" s="67">
        <v>0</v>
      </c>
      <c r="O272" s="67">
        <v>1.11E-4</v>
      </c>
      <c r="P272" s="67">
        <v>1.01E-4</v>
      </c>
      <c r="Q272" s="67">
        <v>1E-4</v>
      </c>
      <c r="R272" s="28"/>
      <c r="S272" s="53">
        <v>7.8399999999999997E-4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0</v>
      </c>
      <c r="E275" s="27">
        <v>0</v>
      </c>
      <c r="F275" s="28"/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28"/>
      <c r="S275" s="39">
        <v>0</v>
      </c>
      <c r="T275" s="40" t="s">
        <v>191</v>
      </c>
      <c r="U275" s="40" t="s">
        <v>191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0</v>
      </c>
      <c r="E276" s="27">
        <v>0</v>
      </c>
      <c r="F276" s="28"/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28"/>
      <c r="S276" s="53">
        <v>0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0</v>
      </c>
      <c r="E277" s="27">
        <v>0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28"/>
      <c r="S277" s="53">
        <v>0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5</v>
      </c>
      <c r="E281" s="27">
        <v>6.1728395061728392E-2</v>
      </c>
      <c r="F281" s="28"/>
      <c r="G281" s="38">
        <v>6.0051999999999994E-2</v>
      </c>
      <c r="H281" s="38">
        <v>5.7430000000000002E-2</v>
      </c>
      <c r="I281" s="38">
        <v>6.7715999999999998E-2</v>
      </c>
      <c r="J281" s="38">
        <v>5.3023999999999995E-2</v>
      </c>
      <c r="K281" s="38">
        <v>5.5454000000000003E-2</v>
      </c>
      <c r="L281" s="38">
        <v>6.881799999999999E-2</v>
      </c>
      <c r="M281" s="38">
        <v>8.7934000000000012E-2</v>
      </c>
      <c r="N281" s="38">
        <v>8.4601999999999997E-2</v>
      </c>
      <c r="O281" s="38">
        <v>8.2998999999999989E-2</v>
      </c>
      <c r="P281" s="38">
        <v>7.0505999999999999E-2</v>
      </c>
      <c r="Q281" s="38">
        <v>7.7100000000000002E-2</v>
      </c>
      <c r="R281" s="28"/>
      <c r="S281" s="39">
        <v>0.76563499999999984</v>
      </c>
      <c r="T281" s="40">
        <v>0.28388729767534815</v>
      </c>
      <c r="U281" s="40">
        <v>3.1729534128160486E-2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1.2345679012345678E-2</v>
      </c>
      <c r="F283" s="28"/>
      <c r="G283" s="67">
        <v>2.0896999999999999E-2</v>
      </c>
      <c r="H283" s="67">
        <v>1.7368000000000001E-2</v>
      </c>
      <c r="I283" s="67">
        <v>1.9141999999999999E-2</v>
      </c>
      <c r="J283" s="67">
        <v>6.0809999999999996E-3</v>
      </c>
      <c r="K283" s="67">
        <v>5.9500000000000004E-3</v>
      </c>
      <c r="L283" s="67">
        <v>5.8719999999999996E-3</v>
      </c>
      <c r="M283" s="67">
        <v>5.8859999999999997E-3</v>
      </c>
      <c r="N283" s="67">
        <v>5.4790000000000004E-3</v>
      </c>
      <c r="O283" s="67">
        <v>2.2100000000000002E-3</v>
      </c>
      <c r="P283" s="67">
        <v>2.0140000000000002E-3</v>
      </c>
      <c r="Q283" s="67">
        <v>4.0000000000000001E-3</v>
      </c>
      <c r="R283" s="28"/>
      <c r="S283" s="53">
        <v>9.4899000000000011E-2</v>
      </c>
      <c r="T283" s="54">
        <v>-0.80858496434894955</v>
      </c>
      <c r="U283" s="54">
        <v>-0.18670705294796885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3</v>
      </c>
      <c r="E285" s="27">
        <v>3.7037037037037035E-2</v>
      </c>
      <c r="F285" s="28"/>
      <c r="G285" s="67">
        <v>8.3590000000000001E-3</v>
      </c>
      <c r="H285" s="67">
        <v>8.8000000000000005E-3</v>
      </c>
      <c r="I285" s="67">
        <v>9.0930000000000004E-3</v>
      </c>
      <c r="J285" s="67">
        <v>9.2429999999999995E-3</v>
      </c>
      <c r="K285" s="67">
        <v>9.044E-3</v>
      </c>
      <c r="L285" s="67">
        <v>2.3016999999999999E-2</v>
      </c>
      <c r="M285" s="67">
        <v>3.3784000000000002E-2</v>
      </c>
      <c r="N285" s="67">
        <v>3.6382999999999999E-2</v>
      </c>
      <c r="O285" s="67">
        <v>2.8844999999999999E-2</v>
      </c>
      <c r="P285" s="67">
        <v>2.6187999999999999E-2</v>
      </c>
      <c r="Q285" s="67">
        <v>2.7099999999999999E-2</v>
      </c>
      <c r="R285" s="28"/>
      <c r="S285" s="53">
        <v>0.219856</v>
      </c>
      <c r="T285" s="54">
        <v>2.2420145950472543</v>
      </c>
      <c r="U285" s="54">
        <v>0.15838218741640464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1.2345679012345678E-2</v>
      </c>
      <c r="F286" s="28"/>
      <c r="G286" s="67">
        <v>3.0796E-2</v>
      </c>
      <c r="H286" s="67">
        <v>3.1261999999999998E-2</v>
      </c>
      <c r="I286" s="67">
        <v>3.9481000000000002E-2</v>
      </c>
      <c r="J286" s="67">
        <v>3.7699999999999997E-2</v>
      </c>
      <c r="K286" s="67">
        <v>4.0460000000000003E-2</v>
      </c>
      <c r="L286" s="67">
        <v>3.9928999999999999E-2</v>
      </c>
      <c r="M286" s="67">
        <v>4.8264000000000001E-2</v>
      </c>
      <c r="N286" s="67">
        <v>4.274E-2</v>
      </c>
      <c r="O286" s="67">
        <v>5.1943999999999997E-2</v>
      </c>
      <c r="P286" s="67">
        <v>4.2304000000000001E-2</v>
      </c>
      <c r="Q286" s="67">
        <v>4.5999999999999999E-2</v>
      </c>
      <c r="R286" s="28"/>
      <c r="S286" s="53">
        <v>0.45088</v>
      </c>
      <c r="T286" s="54">
        <v>0.49370048058189364</v>
      </c>
      <c r="U286" s="54">
        <v>5.1436235791128437E-2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5</v>
      </c>
      <c r="E289" s="27">
        <v>6.1728395061728392E-2</v>
      </c>
      <c r="F289" s="28"/>
      <c r="G289" s="38">
        <v>7.7320000000000002E-3</v>
      </c>
      <c r="H289" s="38">
        <v>1.0004000000000001E-2</v>
      </c>
      <c r="I289" s="38">
        <v>3.846E-3</v>
      </c>
      <c r="J289" s="38">
        <v>1.6983999999999999E-2</v>
      </c>
      <c r="K289" s="38">
        <v>1.5821999999999999E-2</v>
      </c>
      <c r="L289" s="38">
        <v>4.4809999999999997E-3</v>
      </c>
      <c r="M289" s="38">
        <v>2.3059999999999999E-3</v>
      </c>
      <c r="N289" s="38">
        <v>2.0639999999999999E-3</v>
      </c>
      <c r="O289" s="38">
        <v>2.1700000000000001E-3</v>
      </c>
      <c r="P289" s="38">
        <v>4.6179999999999997E-3</v>
      </c>
      <c r="Q289" s="38">
        <v>5.1510000000000002E-3</v>
      </c>
      <c r="R289" s="28"/>
      <c r="S289" s="39">
        <v>7.5178000000000009E-2</v>
      </c>
      <c r="T289" s="40">
        <v>-0.33380755302638387</v>
      </c>
      <c r="U289" s="40">
        <v>-4.9504723300002662E-2</v>
      </c>
    </row>
    <row r="290" spans="1:21" s="18" customFormat="1" x14ac:dyDescent="0.3">
      <c r="A290" s="106"/>
      <c r="B290" s="16"/>
      <c r="C290" s="29" t="s">
        <v>3</v>
      </c>
      <c r="D290" s="30">
        <v>16</v>
      </c>
      <c r="E290" s="27">
        <v>0.19753086419753085</v>
      </c>
      <c r="F290" s="28"/>
      <c r="G290" s="38">
        <v>0.72392400000000001</v>
      </c>
      <c r="H290" s="38">
        <v>0.76577499999999998</v>
      </c>
      <c r="I290" s="38">
        <v>0.9385969999999999</v>
      </c>
      <c r="J290" s="38">
        <v>1.029703</v>
      </c>
      <c r="K290" s="38">
        <v>0.9536389999999999</v>
      </c>
      <c r="L290" s="38">
        <v>0.93148200000000003</v>
      </c>
      <c r="M290" s="38">
        <v>0.91517400000000004</v>
      </c>
      <c r="N290" s="38">
        <v>0.79705899999999996</v>
      </c>
      <c r="O290" s="38">
        <v>0.77672199999999991</v>
      </c>
      <c r="P290" s="38">
        <v>0.69969100000000006</v>
      </c>
      <c r="Q290" s="38">
        <v>0.69508300000000001</v>
      </c>
      <c r="R290" s="28"/>
      <c r="S290" s="39">
        <v>9.2268489999999996</v>
      </c>
      <c r="T290" s="40">
        <v>-3.9839817439399683E-2</v>
      </c>
      <c r="U290" s="40">
        <v>-5.0690029737096021E-3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10</v>
      </c>
      <c r="E291" s="27">
        <v>0.12345679012345678</v>
      </c>
      <c r="F291" s="28"/>
      <c r="G291" s="67">
        <v>0.54092200000000001</v>
      </c>
      <c r="H291" s="67">
        <v>0.53109099999999998</v>
      </c>
      <c r="I291" s="67">
        <v>0.60752099999999998</v>
      </c>
      <c r="J291" s="67">
        <v>0.65434000000000003</v>
      </c>
      <c r="K291" s="67">
        <v>0.66473499999999996</v>
      </c>
      <c r="L291" s="67">
        <v>0.61699800000000005</v>
      </c>
      <c r="M291" s="67">
        <v>0.59383600000000003</v>
      </c>
      <c r="N291" s="67">
        <v>0.51099600000000001</v>
      </c>
      <c r="O291" s="67">
        <v>0.47669899999999998</v>
      </c>
      <c r="P291" s="67">
        <v>0.456291</v>
      </c>
      <c r="Q291" s="67">
        <v>0.45307999999999998</v>
      </c>
      <c r="R291" s="28"/>
      <c r="S291" s="53">
        <v>6.1065090000000009</v>
      </c>
      <c r="T291" s="54">
        <v>-0.16239309918990175</v>
      </c>
      <c r="U291" s="54">
        <v>-2.1907270090602227E-2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6</v>
      </c>
      <c r="E292" s="27">
        <v>7.407407407407407E-2</v>
      </c>
      <c r="F292" s="28"/>
      <c r="G292" s="67">
        <v>0.183002</v>
      </c>
      <c r="H292" s="67">
        <v>0.234684</v>
      </c>
      <c r="I292" s="67">
        <v>0.33107599999999998</v>
      </c>
      <c r="J292" s="67">
        <v>0.375363</v>
      </c>
      <c r="K292" s="67">
        <v>0.28890399999999999</v>
      </c>
      <c r="L292" s="67">
        <v>0.31448399999999999</v>
      </c>
      <c r="M292" s="67">
        <v>0.32133800000000001</v>
      </c>
      <c r="N292" s="67">
        <v>0.28606300000000001</v>
      </c>
      <c r="O292" s="67">
        <v>0.30002299999999998</v>
      </c>
      <c r="P292" s="67">
        <v>0.24340000000000001</v>
      </c>
      <c r="Q292" s="67">
        <v>0.242003</v>
      </c>
      <c r="R292" s="28"/>
      <c r="S292" s="53">
        <v>3.1203399999999997</v>
      </c>
      <c r="T292" s="54">
        <v>0.32240631249931684</v>
      </c>
      <c r="U292" s="54">
        <v>3.5548906033963767E-2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5</v>
      </c>
      <c r="E293" s="27">
        <v>6.1728395061728392E-2</v>
      </c>
      <c r="F293" s="28"/>
      <c r="G293" s="38">
        <v>1.238E-3</v>
      </c>
      <c r="H293" s="38">
        <v>6.0150000000000004E-3</v>
      </c>
      <c r="I293" s="38">
        <v>5.0500000000000002E-4</v>
      </c>
      <c r="J293" s="38">
        <v>1.17E-4</v>
      </c>
      <c r="K293" s="38">
        <v>1.3999999999999999E-4</v>
      </c>
      <c r="L293" s="38">
        <v>3.88E-4</v>
      </c>
      <c r="M293" s="38">
        <v>7.7899999999999996E-4</v>
      </c>
      <c r="N293" s="38">
        <v>8.8599999999999996E-4</v>
      </c>
      <c r="O293" s="38">
        <v>8.8900000000000003E-4</v>
      </c>
      <c r="P293" s="38">
        <v>5.7879999999999997E-3</v>
      </c>
      <c r="Q293" s="38">
        <v>1.2761E-2</v>
      </c>
      <c r="R293" s="28"/>
      <c r="S293" s="39">
        <v>2.9506000000000004E-2</v>
      </c>
      <c r="T293" s="40">
        <v>9.3077544426494345</v>
      </c>
      <c r="U293" s="40">
        <v>0.33858362517605611</v>
      </c>
    </row>
    <row r="294" spans="1:21" s="18" customFormat="1" x14ac:dyDescent="0.3">
      <c r="A294" s="106"/>
      <c r="B294" s="16"/>
      <c r="C294" s="29" t="s">
        <v>126</v>
      </c>
      <c r="D294" s="30">
        <v>4</v>
      </c>
      <c r="E294" s="27">
        <v>4.9382716049382713E-2</v>
      </c>
      <c r="F294" s="28"/>
      <c r="G294" s="38">
        <v>8.9400000000000005E-4</v>
      </c>
      <c r="H294" s="38">
        <v>6.8062999999999999E-2</v>
      </c>
      <c r="I294" s="38">
        <v>2.9352E-2</v>
      </c>
      <c r="J294" s="38">
        <v>1.6417999999999999E-2</v>
      </c>
      <c r="K294" s="38">
        <v>1.2539999999999999E-3</v>
      </c>
      <c r="L294" s="38">
        <v>8.829E-3</v>
      </c>
      <c r="M294" s="38">
        <v>-8.9370000000000005E-3</v>
      </c>
      <c r="N294" s="38">
        <v>3.2940000000000001E-3</v>
      </c>
      <c r="O294" s="38">
        <v>6.9769999999999997E-3</v>
      </c>
      <c r="P294" s="38">
        <v>7.2519999999999998E-3</v>
      </c>
      <c r="Q294" s="38">
        <v>-8.3000000000000001E-4</v>
      </c>
      <c r="R294" s="28"/>
      <c r="S294" s="39">
        <v>0.13256600000000004</v>
      </c>
      <c r="T294" s="40">
        <v>-1.9284116331096195</v>
      </c>
      <c r="U294" s="40" t="s">
        <v>191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4</v>
      </c>
      <c r="E296" s="27">
        <v>4.9382716049382713E-2</v>
      </c>
      <c r="F296" s="28"/>
      <c r="G296" s="59">
        <v>8.9400000000000005E-4</v>
      </c>
      <c r="H296" s="59">
        <v>6.8062999999999999E-2</v>
      </c>
      <c r="I296" s="59">
        <v>2.9352E-2</v>
      </c>
      <c r="J296" s="59">
        <v>1.6417999999999999E-2</v>
      </c>
      <c r="K296" s="59">
        <v>1.2539999999999999E-3</v>
      </c>
      <c r="L296" s="59">
        <v>8.829E-3</v>
      </c>
      <c r="M296" s="59">
        <v>-8.9370000000000005E-3</v>
      </c>
      <c r="N296" s="59">
        <v>3.2940000000000001E-3</v>
      </c>
      <c r="O296" s="59">
        <v>6.9769999999999997E-3</v>
      </c>
      <c r="P296" s="59">
        <v>7.2519999999999998E-3</v>
      </c>
      <c r="Q296" s="59">
        <v>-8.3000000000000001E-4</v>
      </c>
      <c r="R296" s="28"/>
      <c r="S296" s="53">
        <v>0.13256600000000004</v>
      </c>
      <c r="T296" s="54">
        <v>-1.9284116331096195</v>
      </c>
      <c r="U296" s="54" t="s">
        <v>191</v>
      </c>
    </row>
    <row r="297" spans="1:21" s="18" customFormat="1" collapsed="1" x14ac:dyDescent="0.3">
      <c r="A297" s="106"/>
      <c r="B297" s="16"/>
      <c r="C297" s="26" t="s">
        <v>373</v>
      </c>
      <c r="D297" s="142">
        <v>152</v>
      </c>
      <c r="E297" s="41">
        <v>1.8765432098765438</v>
      </c>
      <c r="F297" s="42"/>
      <c r="G297" s="43">
        <v>2.1740579999999996</v>
      </c>
      <c r="H297" s="43">
        <v>2.460995</v>
      </c>
      <c r="I297" s="43">
        <v>2.517001</v>
      </c>
      <c r="J297" s="43">
        <v>2.5780810000000001</v>
      </c>
      <c r="K297" s="43">
        <v>2.5957729999999999</v>
      </c>
      <c r="L297" s="43">
        <v>2.6603529999999997</v>
      </c>
      <c r="M297" s="43">
        <v>2.8662360000000002</v>
      </c>
      <c r="N297" s="43">
        <v>2.7428059999999999</v>
      </c>
      <c r="O297" s="43">
        <v>2.744138</v>
      </c>
      <c r="P297" s="43">
        <v>2.557429</v>
      </c>
      <c r="Q297" s="43">
        <v>2.5208079999999997</v>
      </c>
      <c r="R297" s="42"/>
      <c r="S297" s="44">
        <v>28.417677999999999</v>
      </c>
      <c r="T297" s="45">
        <v>0.15949436491574742</v>
      </c>
      <c r="U297" s="45">
        <v>1.8670150090675186E-2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3289" priority="235" operator="equal">
      <formula>0</formula>
    </cfRule>
  </conditionalFormatting>
  <conditionalFormatting sqref="R50 C50 C83:F83 F50 E54:F54 C54 R54 E52:F52 C52 R52">
    <cfRule type="cellIs" dxfId="3288" priority="234" operator="equal">
      <formula>0</formula>
    </cfRule>
  </conditionalFormatting>
  <conditionalFormatting sqref="S16:S19 S21">
    <cfRule type="cellIs" dxfId="3287" priority="233" operator="equal">
      <formula>0</formula>
    </cfRule>
  </conditionalFormatting>
  <conditionalFormatting sqref="G54:Q54 G50:Q52">
    <cfRule type="cellIs" dxfId="3286" priority="232" operator="equal">
      <formula>0</formula>
    </cfRule>
  </conditionalFormatting>
  <conditionalFormatting sqref="T96:U96 C96:R96">
    <cfRule type="cellIs" dxfId="3285" priority="231" operator="equal">
      <formula>0</formula>
    </cfRule>
  </conditionalFormatting>
  <conditionalFormatting sqref="S96">
    <cfRule type="cellIs" dxfId="3284" priority="230" operator="equal">
      <formula>0</formula>
    </cfRule>
  </conditionalFormatting>
  <conditionalFormatting sqref="N54:O54 N50:O52">
    <cfRule type="cellIs" dxfId="3283" priority="228" operator="equal">
      <formula>0</formula>
    </cfRule>
  </conditionalFormatting>
  <conditionalFormatting sqref="N325:O337 N55:O55 N16:O19 N21:O21">
    <cfRule type="cellIs" dxfId="3282" priority="229" operator="equal">
      <formula>0</formula>
    </cfRule>
  </conditionalFormatting>
  <conditionalFormatting sqref="N20:O20">
    <cfRule type="cellIs" dxfId="3281" priority="225" operator="equal">
      <formula>0</formula>
    </cfRule>
  </conditionalFormatting>
  <conditionalFormatting sqref="P20:R20 T20:U20 C20:F20 H20:M20">
    <cfRule type="cellIs" dxfId="3280" priority="227" operator="equal">
      <formula>0</formula>
    </cfRule>
  </conditionalFormatting>
  <conditionalFormatting sqref="S20">
    <cfRule type="cellIs" dxfId="3279" priority="226" operator="equal">
      <formula>0</formula>
    </cfRule>
  </conditionalFormatting>
  <conditionalFormatting sqref="C269:U269">
    <cfRule type="cellIs" dxfId="3278" priority="224" operator="equal">
      <formula>0</formula>
    </cfRule>
  </conditionalFormatting>
  <conditionalFormatting sqref="C282:F282 H282:U282">
    <cfRule type="cellIs" dxfId="3277" priority="223" operator="equal">
      <formula>0</formula>
    </cfRule>
  </conditionalFormatting>
  <conditionalFormatting sqref="C276:F276 H276:U276">
    <cfRule type="cellIs" dxfId="3276" priority="222" operator="equal">
      <formula>0</formula>
    </cfRule>
  </conditionalFormatting>
  <conditionalFormatting sqref="C248 H248:U248 E248:F248">
    <cfRule type="cellIs" dxfId="3275" priority="221" operator="equal">
      <formula>0</formula>
    </cfRule>
  </conditionalFormatting>
  <conditionalFormatting sqref="G248:Q248">
    <cfRule type="cellIs" dxfId="3274" priority="220" operator="equal">
      <formula>0</formula>
    </cfRule>
  </conditionalFormatting>
  <conditionalFormatting sqref="G276:Q280">
    <cfRule type="cellIs" dxfId="3273" priority="219" operator="equal">
      <formula>0</formula>
    </cfRule>
  </conditionalFormatting>
  <conditionalFormatting sqref="G282:Q289">
    <cfRule type="cellIs" dxfId="3272" priority="218" operator="equal">
      <formula>0</formula>
    </cfRule>
  </conditionalFormatting>
  <conditionalFormatting sqref="G83:Q83">
    <cfRule type="cellIs" dxfId="3271" priority="215" operator="equal">
      <formula>0</formula>
    </cfRule>
  </conditionalFormatting>
  <conditionalFormatting sqref="D248">
    <cfRule type="cellIs" dxfId="3270" priority="212" operator="equal">
      <formula>0</formula>
    </cfRule>
  </conditionalFormatting>
  <conditionalFormatting sqref="T97:U97 C97:R97">
    <cfRule type="cellIs" dxfId="3269" priority="217" operator="equal">
      <formula>0</formula>
    </cfRule>
  </conditionalFormatting>
  <conditionalFormatting sqref="S97">
    <cfRule type="cellIs" dxfId="3268" priority="216" operator="equal">
      <formula>0</formula>
    </cfRule>
  </conditionalFormatting>
  <conditionalFormatting sqref="D7:D9">
    <cfRule type="cellIs" dxfId="3267" priority="214" operator="equal">
      <formula>0</formula>
    </cfRule>
  </conditionalFormatting>
  <conditionalFormatting sqref="D54 D52">
    <cfRule type="cellIs" dxfId="3266" priority="213" operator="equal">
      <formula>0</formula>
    </cfRule>
  </conditionalFormatting>
  <conditionalFormatting sqref="T103:U103 P103:R103 C103:F103 H103:M103 T147:U147 C147:R147">
    <cfRule type="cellIs" dxfId="3265" priority="211" operator="equal">
      <formula>0</formula>
    </cfRule>
  </conditionalFormatting>
  <conditionalFormatting sqref="S103 S147">
    <cfRule type="cellIs" dxfId="3264" priority="210" operator="equal">
      <formula>0</formula>
    </cfRule>
  </conditionalFormatting>
  <conditionalFormatting sqref="N103:O103 N147:O147">
    <cfRule type="cellIs" dxfId="3263" priority="209" operator="equal">
      <formula>0</formula>
    </cfRule>
  </conditionalFormatting>
  <conditionalFormatting sqref="S151:S154">
    <cfRule type="cellIs" dxfId="3262" priority="201" operator="equal">
      <formula>0</formula>
    </cfRule>
  </conditionalFormatting>
  <conditionalFormatting sqref="G103:Q103">
    <cfRule type="cellIs" dxfId="3261" priority="208" operator="equal">
      <formula>0</formula>
    </cfRule>
  </conditionalFormatting>
  <conditionalFormatting sqref="N148:O149 N104:O104">
    <cfRule type="cellIs" dxfId="3260" priority="205" operator="equal">
      <formula>0</formula>
    </cfRule>
  </conditionalFormatting>
  <conditionalFormatting sqref="C150 T150:U150 R150 E150:F150">
    <cfRule type="cellIs" dxfId="3259" priority="204" operator="equal">
      <formula>0</formula>
    </cfRule>
  </conditionalFormatting>
  <conditionalFormatting sqref="S150">
    <cfRule type="cellIs" dxfId="3258" priority="203" operator="equal">
      <formula>0</formula>
    </cfRule>
  </conditionalFormatting>
  <conditionalFormatting sqref="T151:U154 C151 R151 C152:R152 E151:F151 C153:C154 E153:R154">
    <cfRule type="cellIs" dxfId="3257" priority="202" operator="equal">
      <formula>0</formula>
    </cfRule>
  </conditionalFormatting>
  <conditionalFormatting sqref="N152:O154">
    <cfRule type="cellIs" dxfId="3256" priority="200" operator="equal">
      <formula>0</formula>
    </cfRule>
  </conditionalFormatting>
  <conditionalFormatting sqref="T148:U149 T104:U104 C104:R104 C148:R149">
    <cfRule type="cellIs" dxfId="3255" priority="207" operator="equal">
      <formula>0</formula>
    </cfRule>
  </conditionalFormatting>
  <conditionalFormatting sqref="S148:S149 S104">
    <cfRule type="cellIs" dxfId="3254" priority="206" operator="equal">
      <formula>0</formula>
    </cfRule>
  </conditionalFormatting>
  <conditionalFormatting sqref="S146">
    <cfRule type="cellIs" dxfId="3253" priority="177" operator="equal">
      <formula>0</formula>
    </cfRule>
  </conditionalFormatting>
  <conditionalFormatting sqref="T105:U105 C105:R105">
    <cfRule type="cellIs" dxfId="3252" priority="196" operator="equal">
      <formula>0</formula>
    </cfRule>
  </conditionalFormatting>
  <conditionalFormatting sqref="S105">
    <cfRule type="cellIs" dxfId="3251" priority="195" operator="equal">
      <formula>0</formula>
    </cfRule>
  </conditionalFormatting>
  <conditionalFormatting sqref="N105:O105">
    <cfRule type="cellIs" dxfId="3250" priority="194" operator="equal">
      <formula>0</formula>
    </cfRule>
  </conditionalFormatting>
  <conditionalFormatting sqref="T108:U109 T111:U112 C108:C109 C111:C112 E108:R109 E111:R112">
    <cfRule type="cellIs" dxfId="3249" priority="199" operator="equal">
      <formula>0</formula>
    </cfRule>
  </conditionalFormatting>
  <conditionalFormatting sqref="S108:S109 S111:S112">
    <cfRule type="cellIs" dxfId="3248" priority="198" operator="equal">
      <formula>0</formula>
    </cfRule>
  </conditionalFormatting>
  <conditionalFormatting sqref="N108:O109 N111:O112">
    <cfRule type="cellIs" dxfId="3247" priority="197" operator="equal">
      <formula>0</formula>
    </cfRule>
  </conditionalFormatting>
  <conditionalFormatting sqref="T106:U106 C106:R106">
    <cfRule type="cellIs" dxfId="3246" priority="193" operator="equal">
      <formula>0</formula>
    </cfRule>
  </conditionalFormatting>
  <conditionalFormatting sqref="S106">
    <cfRule type="cellIs" dxfId="3245" priority="192" operator="equal">
      <formula>0</formula>
    </cfRule>
  </conditionalFormatting>
  <conditionalFormatting sqref="N106:O106">
    <cfRule type="cellIs" dxfId="3244" priority="191" operator="equal">
      <formula>0</formula>
    </cfRule>
  </conditionalFormatting>
  <conditionalFormatting sqref="T114:U114 C114:R114">
    <cfRule type="cellIs" dxfId="3243" priority="184" operator="equal">
      <formula>0</formula>
    </cfRule>
  </conditionalFormatting>
  <conditionalFormatting sqref="S114">
    <cfRule type="cellIs" dxfId="3242" priority="183" operator="equal">
      <formula>0</formula>
    </cfRule>
  </conditionalFormatting>
  <conditionalFormatting sqref="N114:O114">
    <cfRule type="cellIs" dxfId="3241" priority="182" operator="equal">
      <formula>0</formula>
    </cfRule>
  </conditionalFormatting>
  <conditionalFormatting sqref="T115:U115 C115:R115">
    <cfRule type="cellIs" dxfId="3240" priority="181" operator="equal">
      <formula>0</formula>
    </cfRule>
  </conditionalFormatting>
  <conditionalFormatting sqref="S115">
    <cfRule type="cellIs" dxfId="3239" priority="180" operator="equal">
      <formula>0</formula>
    </cfRule>
  </conditionalFormatting>
  <conditionalFormatting sqref="N115:O115">
    <cfRule type="cellIs" dxfId="3238" priority="179" operator="equal">
      <formula>0</formula>
    </cfRule>
  </conditionalFormatting>
  <conditionalFormatting sqref="T113:U113 C113:R113">
    <cfRule type="cellIs" dxfId="3237" priority="190" operator="equal">
      <formula>0</formula>
    </cfRule>
  </conditionalFormatting>
  <conditionalFormatting sqref="S113">
    <cfRule type="cellIs" dxfId="3236" priority="189" operator="equal">
      <formula>0</formula>
    </cfRule>
  </conditionalFormatting>
  <conditionalFormatting sqref="N113:O113">
    <cfRule type="cellIs" dxfId="3235" priority="188" operator="equal">
      <formula>0</formula>
    </cfRule>
  </conditionalFormatting>
  <conditionalFormatting sqref="E138:F138 T138:U138 R138">
    <cfRule type="cellIs" dxfId="3234" priority="169" operator="equal">
      <formula>0</formula>
    </cfRule>
  </conditionalFormatting>
  <conditionalFormatting sqref="S138">
    <cfRule type="cellIs" dxfId="3233" priority="168" operator="equal">
      <formula>0</formula>
    </cfRule>
  </conditionalFormatting>
  <conditionalFormatting sqref="C138 C141 C143:C154">
    <cfRule type="cellIs" dxfId="3232" priority="161" operator="equal">
      <formula>0</formula>
    </cfRule>
  </conditionalFormatting>
  <conditionalFormatting sqref="T116:U118 C116:R116 T120:U121 R117:R118 C117:F118 C120:R121">
    <cfRule type="cellIs" dxfId="3231" priority="187" operator="equal">
      <formula>0</formula>
    </cfRule>
  </conditionalFormatting>
  <conditionalFormatting sqref="S116:S118 S120:S121">
    <cfRule type="cellIs" dxfId="3230" priority="186" operator="equal">
      <formula>0</formula>
    </cfRule>
  </conditionalFormatting>
  <conditionalFormatting sqref="N116:O116 N120:O121">
    <cfRule type="cellIs" dxfId="3229" priority="185" operator="equal">
      <formula>0</formula>
    </cfRule>
  </conditionalFormatting>
  <conditionalFormatting sqref="T146:U146 C146:R146">
    <cfRule type="cellIs" dxfId="3228" priority="178" operator="equal">
      <formula>0</formula>
    </cfRule>
  </conditionalFormatting>
  <conditionalFormatting sqref="N122:O122">
    <cfRule type="cellIs" dxfId="3227" priority="173" operator="equal">
      <formula>0</formula>
    </cfRule>
  </conditionalFormatting>
  <conditionalFormatting sqref="N146:O146">
    <cfRule type="cellIs" dxfId="3226" priority="176" operator="equal">
      <formula>0</formula>
    </cfRule>
  </conditionalFormatting>
  <conditionalFormatting sqref="N143:O149 N152:O154">
    <cfRule type="cellIs" dxfId="3225" priority="165" operator="equal">
      <formula>0</formula>
    </cfRule>
  </conditionalFormatting>
  <conditionalFormatting sqref="T107:U107 C107:R107">
    <cfRule type="cellIs" dxfId="3224" priority="164" operator="equal">
      <formula>0</formula>
    </cfRule>
  </conditionalFormatting>
  <conditionalFormatting sqref="E141:F141 T141:U141 T143:U154 R141 E150:F151 R150:R151 D146:R149 E143:R145 E153:R154 D152:R152">
    <cfRule type="cellIs" dxfId="3223" priority="167" operator="equal">
      <formula>0</formula>
    </cfRule>
  </conditionalFormatting>
  <conditionalFormatting sqref="T122:U122 C122:R122">
    <cfRule type="cellIs" dxfId="3222" priority="175" operator="equal">
      <formula>0</formula>
    </cfRule>
  </conditionalFormatting>
  <conditionalFormatting sqref="S122">
    <cfRule type="cellIs" dxfId="3221" priority="174" operator="equal">
      <formula>0</formula>
    </cfRule>
  </conditionalFormatting>
  <conditionalFormatting sqref="T123:U123 T155:U155 C155:R155 C137:R137 T137:U137 C123:R123">
    <cfRule type="cellIs" dxfId="3220" priority="172" operator="equal">
      <formula>0</formula>
    </cfRule>
  </conditionalFormatting>
  <conditionalFormatting sqref="S123 S155 S137">
    <cfRule type="cellIs" dxfId="3219" priority="171" operator="equal">
      <formula>0</formula>
    </cfRule>
  </conditionalFormatting>
  <conditionalFormatting sqref="N123:O123 N155:O155 N137:O137">
    <cfRule type="cellIs" dxfId="3218" priority="170" operator="equal">
      <formula>0</formula>
    </cfRule>
  </conditionalFormatting>
  <conditionalFormatting sqref="S107">
    <cfRule type="cellIs" dxfId="3217" priority="163" operator="equal">
      <formula>0</formula>
    </cfRule>
  </conditionalFormatting>
  <conditionalFormatting sqref="S141 S143:S154">
    <cfRule type="cellIs" dxfId="3216" priority="166" operator="equal">
      <formula>0</formula>
    </cfRule>
  </conditionalFormatting>
  <conditionalFormatting sqref="S152">
    <cfRule type="cellIs" dxfId="3215" priority="139" operator="equal">
      <formula>0</formula>
    </cfRule>
  </conditionalFormatting>
  <conditionalFormatting sqref="N107:O107">
    <cfRule type="cellIs" dxfId="3214" priority="162" operator="equal">
      <formula>0</formula>
    </cfRule>
  </conditionalFormatting>
  <conditionalFormatting sqref="C124">
    <cfRule type="cellIs" dxfId="3213" priority="158" operator="equal">
      <formula>0</formula>
    </cfRule>
  </conditionalFormatting>
  <conditionalFormatting sqref="E124:F124 T124:U124 R124">
    <cfRule type="cellIs" dxfId="3212" priority="160" operator="equal">
      <formula>0</formula>
    </cfRule>
  </conditionalFormatting>
  <conditionalFormatting sqref="E125:F125 T125:U125 T136:U136 E136:F136 T127:U134 E127:F134 R125 R127:R134 R136">
    <cfRule type="cellIs" dxfId="3211" priority="157" operator="equal">
      <formula>0</formula>
    </cfRule>
  </conditionalFormatting>
  <conditionalFormatting sqref="S124">
    <cfRule type="cellIs" dxfId="3210" priority="159" operator="equal">
      <formula>0</formula>
    </cfRule>
  </conditionalFormatting>
  <conditionalFormatting sqref="E139:F140 T139:U140 R139:R140">
    <cfRule type="cellIs" dxfId="3209" priority="146" operator="equal">
      <formula>0</formula>
    </cfRule>
  </conditionalFormatting>
  <conditionalFormatting sqref="S125 S136 S127:S134">
    <cfRule type="cellIs" dxfId="3208" priority="156" operator="equal">
      <formula>0</formula>
    </cfRule>
  </conditionalFormatting>
  <conditionalFormatting sqref="S139:S140">
    <cfRule type="cellIs" dxfId="3207" priority="145" operator="equal">
      <formula>0</formula>
    </cfRule>
  </conditionalFormatting>
  <conditionalFormatting sqref="S135">
    <cfRule type="cellIs" dxfId="3206" priority="153" operator="equal">
      <formula>0</formula>
    </cfRule>
  </conditionalFormatting>
  <conditionalFormatting sqref="C125 C136 C127:C134">
    <cfRule type="cellIs" dxfId="3205" priority="155" operator="equal">
      <formula>0</formula>
    </cfRule>
  </conditionalFormatting>
  <conditionalFormatting sqref="S164">
    <cfRule type="cellIs" dxfId="3204" priority="142" operator="equal">
      <formula>0</formula>
    </cfRule>
  </conditionalFormatting>
  <conditionalFormatting sqref="C135">
    <cfRule type="cellIs" dxfId="3203" priority="152" operator="equal">
      <formula>0</formula>
    </cfRule>
  </conditionalFormatting>
  <conditionalFormatting sqref="D126:R126">
    <cfRule type="cellIs" dxfId="3202" priority="151" operator="equal">
      <formula>0</formula>
    </cfRule>
  </conditionalFormatting>
  <conditionalFormatting sqref="S126">
    <cfRule type="cellIs" dxfId="3201" priority="147" operator="equal">
      <formula>0</formula>
    </cfRule>
  </conditionalFormatting>
  <conditionalFormatting sqref="T135:U135 E135:F135 R135">
    <cfRule type="cellIs" dxfId="3200" priority="154" operator="equal">
      <formula>0</formula>
    </cfRule>
  </conditionalFormatting>
  <conditionalFormatting sqref="N126:O126">
    <cfRule type="cellIs" dxfId="3199" priority="150" operator="equal">
      <formula>0</formula>
    </cfRule>
  </conditionalFormatting>
  <conditionalFormatting sqref="C126">
    <cfRule type="cellIs" dxfId="3198" priority="149" operator="equal">
      <formula>0</formula>
    </cfRule>
  </conditionalFormatting>
  <conditionalFormatting sqref="T126:U126">
    <cfRule type="cellIs" dxfId="3197" priority="148" operator="equal">
      <formula>0</formula>
    </cfRule>
  </conditionalFormatting>
  <conditionalFormatting sqref="N192:O192">
    <cfRule type="cellIs" dxfId="3196" priority="135" operator="equal">
      <formula>0</formula>
    </cfRule>
  </conditionalFormatting>
  <conditionalFormatting sqref="T152:U152 C152:R152">
    <cfRule type="cellIs" dxfId="3195" priority="140" operator="equal">
      <formula>0</formula>
    </cfRule>
  </conditionalFormatting>
  <conditionalFormatting sqref="C139:C140">
    <cfRule type="cellIs" dxfId="3194" priority="144" operator="equal">
      <formula>0</formula>
    </cfRule>
  </conditionalFormatting>
  <conditionalFormatting sqref="T164:U164 C164:R164">
    <cfRule type="cellIs" dxfId="3193" priority="143" operator="equal">
      <formula>0</formula>
    </cfRule>
  </conditionalFormatting>
  <conditionalFormatting sqref="N181:O181">
    <cfRule type="cellIs" dxfId="3192" priority="115" operator="equal">
      <formula>0</formula>
    </cfRule>
  </conditionalFormatting>
  <conditionalFormatting sqref="N164:O164">
    <cfRule type="cellIs" dxfId="3191" priority="141" operator="equal">
      <formula>0</formula>
    </cfRule>
  </conditionalFormatting>
  <conditionalFormatting sqref="S186">
    <cfRule type="cellIs" dxfId="3190" priority="120" operator="equal">
      <formula>0</formula>
    </cfRule>
  </conditionalFormatting>
  <conditionalFormatting sqref="N186:O186">
    <cfRule type="cellIs" dxfId="3189" priority="119" operator="equal">
      <formula>0</formula>
    </cfRule>
  </conditionalFormatting>
  <conditionalFormatting sqref="N152:O152">
    <cfRule type="cellIs" dxfId="3188" priority="138" operator="equal">
      <formula>0</formula>
    </cfRule>
  </conditionalFormatting>
  <conditionalFormatting sqref="C192">
    <cfRule type="cellIs" dxfId="3187" priority="134" operator="equal">
      <formula>0</formula>
    </cfRule>
  </conditionalFormatting>
  <conditionalFormatting sqref="E192:R192 T192:U192">
    <cfRule type="cellIs" dxfId="3186" priority="137" operator="equal">
      <formula>0</formula>
    </cfRule>
  </conditionalFormatting>
  <conditionalFormatting sqref="E189:R189 T189:U189 T192:U193 E192:R193">
    <cfRule type="cellIs" dxfId="3185" priority="133" operator="equal">
      <formula>0</formula>
    </cfRule>
  </conditionalFormatting>
  <conditionalFormatting sqref="S192">
    <cfRule type="cellIs" dxfId="3184" priority="136" operator="equal">
      <formula>0</formula>
    </cfRule>
  </conditionalFormatting>
  <conditionalFormatting sqref="S188">
    <cfRule type="cellIs" dxfId="3183" priority="128" operator="equal">
      <formula>0</formula>
    </cfRule>
  </conditionalFormatting>
  <conditionalFormatting sqref="S189 S192:S193">
    <cfRule type="cellIs" dxfId="3182" priority="132" operator="equal">
      <formula>0</formula>
    </cfRule>
  </conditionalFormatting>
  <conditionalFormatting sqref="N189:O189 N192:O193">
    <cfRule type="cellIs" dxfId="3181" priority="131" operator="equal">
      <formula>0</formula>
    </cfRule>
  </conditionalFormatting>
  <conditionalFormatting sqref="C189 C192:C193">
    <cfRule type="cellIs" dxfId="3180" priority="130" operator="equal">
      <formula>0</formula>
    </cfRule>
  </conditionalFormatting>
  <conditionalFormatting sqref="T188:U188 E188:R188">
    <cfRule type="cellIs" dxfId="3179" priority="129" operator="equal">
      <formula>0</formula>
    </cfRule>
  </conditionalFormatting>
  <conditionalFormatting sqref="T156:U156 C156:R156">
    <cfRule type="cellIs" dxfId="3178" priority="111" operator="equal">
      <formula>0</formula>
    </cfRule>
  </conditionalFormatting>
  <conditionalFormatting sqref="N188:O188">
    <cfRule type="cellIs" dxfId="3177" priority="127" operator="equal">
      <formula>0</formula>
    </cfRule>
  </conditionalFormatting>
  <conditionalFormatting sqref="C188">
    <cfRule type="cellIs" dxfId="3176" priority="126" operator="equal">
      <formula>0</formula>
    </cfRule>
  </conditionalFormatting>
  <conditionalFormatting sqref="E187:R187 T187:U187">
    <cfRule type="cellIs" dxfId="3175" priority="125" operator="equal">
      <formula>0</formula>
    </cfRule>
  </conditionalFormatting>
  <conditionalFormatting sqref="S187">
    <cfRule type="cellIs" dxfId="3174" priority="124" operator="equal">
      <formula>0</formula>
    </cfRule>
  </conditionalFormatting>
  <conditionalFormatting sqref="N187:O187">
    <cfRule type="cellIs" dxfId="3173" priority="123" operator="equal">
      <formula>0</formula>
    </cfRule>
  </conditionalFormatting>
  <conditionalFormatting sqref="C187">
    <cfRule type="cellIs" dxfId="3172" priority="122" operator="equal">
      <formula>0</formula>
    </cfRule>
  </conditionalFormatting>
  <conditionalFormatting sqref="T186:U186 E186:R186">
    <cfRule type="cellIs" dxfId="3171" priority="121" operator="equal">
      <formula>0</formula>
    </cfRule>
  </conditionalFormatting>
  <conditionalFormatting sqref="S181">
    <cfRule type="cellIs" dxfId="3170" priority="116" operator="equal">
      <formula>0</formula>
    </cfRule>
  </conditionalFormatting>
  <conditionalFormatting sqref="C186">
    <cfRule type="cellIs" dxfId="3169" priority="118" operator="equal">
      <formula>0</formula>
    </cfRule>
  </conditionalFormatting>
  <conditionalFormatting sqref="T181:U181 C181:R181">
    <cfRule type="cellIs" dxfId="3168" priority="117" operator="equal">
      <formula>0</formula>
    </cfRule>
  </conditionalFormatting>
  <conditionalFormatting sqref="T163:U163 C163:R163">
    <cfRule type="cellIs" dxfId="3167" priority="114" operator="equal">
      <formula>0</formula>
    </cfRule>
  </conditionalFormatting>
  <conditionalFormatting sqref="S163">
    <cfRule type="cellIs" dxfId="3166" priority="113" operator="equal">
      <formula>0</formula>
    </cfRule>
  </conditionalFormatting>
  <conditionalFormatting sqref="N163:O163">
    <cfRule type="cellIs" dxfId="3165" priority="112" operator="equal">
      <formula>0</formula>
    </cfRule>
  </conditionalFormatting>
  <conditionalFormatting sqref="S156">
    <cfRule type="cellIs" dxfId="3164" priority="110" operator="equal">
      <formula>0</formula>
    </cfRule>
  </conditionalFormatting>
  <conditionalFormatting sqref="N156:O156">
    <cfRule type="cellIs" dxfId="3163" priority="109" operator="equal">
      <formula>0</formula>
    </cfRule>
  </conditionalFormatting>
  <conditionalFormatting sqref="C157">
    <cfRule type="cellIs" dxfId="3162" priority="105" operator="equal">
      <formula>0</formula>
    </cfRule>
  </conditionalFormatting>
  <conditionalFormatting sqref="E157:R157 T157:U157">
    <cfRule type="cellIs" dxfId="3161" priority="108" operator="equal">
      <formula>0</formula>
    </cfRule>
  </conditionalFormatting>
  <conditionalFormatting sqref="S157">
    <cfRule type="cellIs" dxfId="3160" priority="107" operator="equal">
      <formula>0</formula>
    </cfRule>
  </conditionalFormatting>
  <conditionalFormatting sqref="N157:O157">
    <cfRule type="cellIs" dxfId="3159" priority="106" operator="equal">
      <formula>0</formula>
    </cfRule>
  </conditionalFormatting>
  <conditionalFormatting sqref="E158:R162 T158:U162">
    <cfRule type="cellIs" dxfId="3158" priority="104" operator="equal">
      <formula>0</formula>
    </cfRule>
  </conditionalFormatting>
  <conditionalFormatting sqref="S158:S162">
    <cfRule type="cellIs" dxfId="3157" priority="103" operator="equal">
      <formula>0</formula>
    </cfRule>
  </conditionalFormatting>
  <conditionalFormatting sqref="N158:O162">
    <cfRule type="cellIs" dxfId="3156" priority="102" operator="equal">
      <formula>0</formula>
    </cfRule>
  </conditionalFormatting>
  <conditionalFormatting sqref="C158:C162">
    <cfRule type="cellIs" dxfId="3155" priority="101" operator="equal">
      <formula>0</formula>
    </cfRule>
  </conditionalFormatting>
  <conditionalFormatting sqref="T110:U110 C110:R110">
    <cfRule type="cellIs" dxfId="3154" priority="100" operator="equal">
      <formula>0</formula>
    </cfRule>
  </conditionalFormatting>
  <conditionalFormatting sqref="S110">
    <cfRule type="cellIs" dxfId="3153" priority="99" operator="equal">
      <formula>0</formula>
    </cfRule>
  </conditionalFormatting>
  <conditionalFormatting sqref="N110:O110">
    <cfRule type="cellIs" dxfId="3152" priority="98" operator="equal">
      <formula>0</formula>
    </cfRule>
  </conditionalFormatting>
  <conditionalFormatting sqref="T119:U119 C119:R119">
    <cfRule type="cellIs" dxfId="3151" priority="97" operator="equal">
      <formula>0</formula>
    </cfRule>
  </conditionalFormatting>
  <conditionalFormatting sqref="S119">
    <cfRule type="cellIs" dxfId="3150" priority="96" operator="equal">
      <formula>0</formula>
    </cfRule>
  </conditionalFormatting>
  <conditionalFormatting sqref="N119:O119">
    <cfRule type="cellIs" dxfId="3149" priority="95" operator="equal">
      <formula>0</formula>
    </cfRule>
  </conditionalFormatting>
  <conditionalFormatting sqref="C142 T142:U142 E142:R142">
    <cfRule type="cellIs" dxfId="3148" priority="94" operator="equal">
      <formula>0</formula>
    </cfRule>
  </conditionalFormatting>
  <conditionalFormatting sqref="S142">
    <cfRule type="cellIs" dxfId="3147" priority="93" operator="equal">
      <formula>0</formula>
    </cfRule>
  </conditionalFormatting>
  <conditionalFormatting sqref="N142:O142">
    <cfRule type="cellIs" dxfId="3146" priority="92" operator="equal">
      <formula>0</formula>
    </cfRule>
  </conditionalFormatting>
  <conditionalFormatting sqref="G108:Q109">
    <cfRule type="cellIs" dxfId="3145" priority="91" operator="equal">
      <formula>0</formula>
    </cfRule>
  </conditionalFormatting>
  <conditionalFormatting sqref="G117:Q118">
    <cfRule type="cellIs" dxfId="3144" priority="90" operator="equal">
      <formula>0</formula>
    </cfRule>
  </conditionalFormatting>
  <conditionalFormatting sqref="G117:Q118">
    <cfRule type="cellIs" dxfId="3143" priority="89" operator="equal">
      <formula>0</formula>
    </cfRule>
  </conditionalFormatting>
  <conditionalFormatting sqref="N117:O118">
    <cfRule type="cellIs" dxfId="3142" priority="88" operator="equal">
      <formula>0</formula>
    </cfRule>
  </conditionalFormatting>
  <conditionalFormatting sqref="G120:Q120">
    <cfRule type="cellIs" dxfId="3141" priority="87" operator="equal">
      <formula>0</formula>
    </cfRule>
  </conditionalFormatting>
  <conditionalFormatting sqref="N120:O120">
    <cfRule type="cellIs" dxfId="3140" priority="86" operator="equal">
      <formula>0</formula>
    </cfRule>
  </conditionalFormatting>
  <conditionalFormatting sqref="G124:Q125">
    <cfRule type="cellIs" dxfId="3139" priority="85" operator="equal">
      <formula>0</formula>
    </cfRule>
  </conditionalFormatting>
  <conditionalFormatting sqref="G124:Q125">
    <cfRule type="cellIs" dxfId="3138" priority="84" operator="equal">
      <formula>0</formula>
    </cfRule>
  </conditionalFormatting>
  <conditionalFormatting sqref="N124:O125">
    <cfRule type="cellIs" dxfId="3137" priority="83" operator="equal">
      <formula>0</formula>
    </cfRule>
  </conditionalFormatting>
  <conditionalFormatting sqref="G127:Q136">
    <cfRule type="cellIs" dxfId="3136" priority="82" operator="equal">
      <formula>0</formula>
    </cfRule>
  </conditionalFormatting>
  <conditionalFormatting sqref="G127:Q136">
    <cfRule type="cellIs" dxfId="3135" priority="81" operator="equal">
      <formula>0</formula>
    </cfRule>
  </conditionalFormatting>
  <conditionalFormatting sqref="N127:O136">
    <cfRule type="cellIs" dxfId="3134" priority="80" operator="equal">
      <formula>0</formula>
    </cfRule>
  </conditionalFormatting>
  <conditionalFormatting sqref="G138:Q141">
    <cfRule type="cellIs" dxfId="3133" priority="79" operator="equal">
      <formula>0</formula>
    </cfRule>
  </conditionalFormatting>
  <conditionalFormatting sqref="G138:Q141">
    <cfRule type="cellIs" dxfId="3132" priority="78" operator="equal">
      <formula>0</formula>
    </cfRule>
  </conditionalFormatting>
  <conditionalFormatting sqref="N138:O141">
    <cfRule type="cellIs" dxfId="3131" priority="77" operator="equal">
      <formula>0</formula>
    </cfRule>
  </conditionalFormatting>
  <conditionalFormatting sqref="G143:Q145">
    <cfRule type="cellIs" dxfId="3130" priority="76" operator="equal">
      <formula>0</formula>
    </cfRule>
  </conditionalFormatting>
  <conditionalFormatting sqref="N143:O145">
    <cfRule type="cellIs" dxfId="3129" priority="75" operator="equal">
      <formula>0</formula>
    </cfRule>
  </conditionalFormatting>
  <conditionalFormatting sqref="G150:Q151">
    <cfRule type="cellIs" dxfId="3128" priority="74" operator="equal">
      <formula>0</formula>
    </cfRule>
  </conditionalFormatting>
  <conditionalFormatting sqref="G150:Q151">
    <cfRule type="cellIs" dxfId="3127" priority="73" operator="equal">
      <formula>0</formula>
    </cfRule>
  </conditionalFormatting>
  <conditionalFormatting sqref="N150:O151">
    <cfRule type="cellIs" dxfId="3126" priority="72" operator="equal">
      <formula>0</formula>
    </cfRule>
  </conditionalFormatting>
  <conditionalFormatting sqref="G153:Q154">
    <cfRule type="cellIs" dxfId="3125" priority="71" operator="equal">
      <formula>0</formula>
    </cfRule>
  </conditionalFormatting>
  <conditionalFormatting sqref="N153:O154">
    <cfRule type="cellIs" dxfId="3124" priority="70" operator="equal">
      <formula>0</formula>
    </cfRule>
  </conditionalFormatting>
  <conditionalFormatting sqref="C190:U190">
    <cfRule type="cellIs" dxfId="3123" priority="69" operator="equal">
      <formula>0</formula>
    </cfRule>
  </conditionalFormatting>
  <conditionalFormatting sqref="S191">
    <cfRule type="cellIs" dxfId="3122" priority="67" operator="equal">
      <formula>0</formula>
    </cfRule>
  </conditionalFormatting>
  <conditionalFormatting sqref="T191:U191 C191:R191">
    <cfRule type="cellIs" dxfId="3121" priority="68" operator="equal">
      <formula>0</formula>
    </cfRule>
  </conditionalFormatting>
  <conditionalFormatting sqref="N191:O191">
    <cfRule type="cellIs" dxfId="3120" priority="66" operator="equal">
      <formula>0</formula>
    </cfRule>
  </conditionalFormatting>
  <conditionalFormatting sqref="T190:U190 C190:R190">
    <cfRule type="cellIs" dxfId="3119" priority="65" operator="equal">
      <formula>0</formula>
    </cfRule>
  </conditionalFormatting>
  <conditionalFormatting sqref="S190">
    <cfRule type="cellIs" dxfId="3118" priority="64" operator="equal">
      <formula>0</formula>
    </cfRule>
  </conditionalFormatting>
  <conditionalFormatting sqref="N190:O190">
    <cfRule type="cellIs" dxfId="3117" priority="63" operator="equal">
      <formula>0</formula>
    </cfRule>
  </conditionalFormatting>
  <conditionalFormatting sqref="C166:C168 C178 E178:U178 E166:U168">
    <cfRule type="cellIs" dxfId="3116" priority="62" operator="equal">
      <formula>0</formula>
    </cfRule>
  </conditionalFormatting>
  <conditionalFormatting sqref="E180:R180 T180:U180">
    <cfRule type="cellIs" dxfId="3115" priority="61" operator="equal">
      <formula>0</formula>
    </cfRule>
  </conditionalFormatting>
  <conditionalFormatting sqref="S179">
    <cfRule type="cellIs" dxfId="3114" priority="56" operator="equal">
      <formula>0</formula>
    </cfRule>
  </conditionalFormatting>
  <conditionalFormatting sqref="S180">
    <cfRule type="cellIs" dxfId="3113" priority="60" operator="equal">
      <formula>0</formula>
    </cfRule>
  </conditionalFormatting>
  <conditionalFormatting sqref="N180:O180">
    <cfRule type="cellIs" dxfId="3112" priority="59" operator="equal">
      <formula>0</formula>
    </cfRule>
  </conditionalFormatting>
  <conditionalFormatting sqref="C180">
    <cfRule type="cellIs" dxfId="3111" priority="58" operator="equal">
      <formula>0</formula>
    </cfRule>
  </conditionalFormatting>
  <conditionalFormatting sqref="T179:U179 E179:R179">
    <cfRule type="cellIs" dxfId="3110" priority="57" operator="equal">
      <formula>0</formula>
    </cfRule>
  </conditionalFormatting>
  <conditionalFormatting sqref="N179:O179">
    <cfRule type="cellIs" dxfId="3109" priority="55" operator="equal">
      <formula>0</formula>
    </cfRule>
  </conditionalFormatting>
  <conditionalFormatting sqref="C179">
    <cfRule type="cellIs" dxfId="3108" priority="54" operator="equal">
      <formula>0</formula>
    </cfRule>
  </conditionalFormatting>
  <conditionalFormatting sqref="T165:U165 C165:R165">
    <cfRule type="cellIs" dxfId="3107" priority="53" operator="equal">
      <formula>0</formula>
    </cfRule>
  </conditionalFormatting>
  <conditionalFormatting sqref="S165">
    <cfRule type="cellIs" dxfId="3106" priority="52" operator="equal">
      <formula>0</formula>
    </cfRule>
  </conditionalFormatting>
  <conditionalFormatting sqref="N165:O165">
    <cfRule type="cellIs" dxfId="3105" priority="51" operator="equal">
      <formula>0</formula>
    </cfRule>
  </conditionalFormatting>
  <conditionalFormatting sqref="C198:U198 C197 E197:U197">
    <cfRule type="cellIs" dxfId="3104" priority="50" operator="equal">
      <formula>0</formula>
    </cfRule>
  </conditionalFormatting>
  <conditionalFormatting sqref="N196:O196">
    <cfRule type="cellIs" dxfId="3103" priority="47" operator="equal">
      <formula>0</formula>
    </cfRule>
  </conditionalFormatting>
  <conditionalFormatting sqref="C196">
    <cfRule type="cellIs" dxfId="3102" priority="46" operator="equal">
      <formula>0</formula>
    </cfRule>
  </conditionalFormatting>
  <conditionalFormatting sqref="E196:R196 T196:U196">
    <cfRule type="cellIs" dxfId="3101" priority="49" operator="equal">
      <formula>0</formula>
    </cfRule>
  </conditionalFormatting>
  <conditionalFormatting sqref="T196:U198 D198:R198 E196:R197">
    <cfRule type="cellIs" dxfId="3100" priority="45" operator="equal">
      <formula>0</formula>
    </cfRule>
  </conditionalFormatting>
  <conditionalFormatting sqref="S196">
    <cfRule type="cellIs" dxfId="3099" priority="48" operator="equal">
      <formula>0</formula>
    </cfRule>
  </conditionalFormatting>
  <conditionalFormatting sqref="S196:S198">
    <cfRule type="cellIs" dxfId="3098" priority="44" operator="equal">
      <formula>0</formula>
    </cfRule>
  </conditionalFormatting>
  <conditionalFormatting sqref="N196:O198">
    <cfRule type="cellIs" dxfId="3097" priority="43" operator="equal">
      <formula>0</formula>
    </cfRule>
  </conditionalFormatting>
  <conditionalFormatting sqref="C196:C198">
    <cfRule type="cellIs" dxfId="3096" priority="42" operator="equal">
      <formula>0</formula>
    </cfRule>
  </conditionalFormatting>
  <conditionalFormatting sqref="G195:Q195">
    <cfRule type="cellIs" dxfId="3095" priority="41" operator="equal">
      <formula>0</formula>
    </cfRule>
  </conditionalFormatting>
  <conditionalFormatting sqref="N195:O195">
    <cfRule type="cellIs" dxfId="3094" priority="40" operator="equal">
      <formula>0</formula>
    </cfRule>
  </conditionalFormatting>
  <conditionalFormatting sqref="C203 E203:U203">
    <cfRule type="cellIs" dxfId="3093" priority="39" operator="equal">
      <formula>0</formula>
    </cfRule>
  </conditionalFormatting>
  <conditionalFormatting sqref="N202:O202">
    <cfRule type="cellIs" dxfId="3092" priority="36" operator="equal">
      <formula>0</formula>
    </cfRule>
  </conditionalFormatting>
  <conditionalFormatting sqref="C202">
    <cfRule type="cellIs" dxfId="3091" priority="35" operator="equal">
      <formula>0</formula>
    </cfRule>
  </conditionalFormatting>
  <conditionalFormatting sqref="E202:R202 T202:U202">
    <cfRule type="cellIs" dxfId="3090" priority="38" operator="equal">
      <formula>0</formula>
    </cfRule>
  </conditionalFormatting>
  <conditionalFormatting sqref="T202:U203 E202:R203">
    <cfRule type="cellIs" dxfId="3089" priority="34" operator="equal">
      <formula>0</formula>
    </cfRule>
  </conditionalFormatting>
  <conditionalFormatting sqref="S202">
    <cfRule type="cellIs" dxfId="3088" priority="37" operator="equal">
      <formula>0</formula>
    </cfRule>
  </conditionalFormatting>
  <conditionalFormatting sqref="S202:S203">
    <cfRule type="cellIs" dxfId="3087" priority="33" operator="equal">
      <formula>0</formula>
    </cfRule>
  </conditionalFormatting>
  <conditionalFormatting sqref="N202:O203">
    <cfRule type="cellIs" dxfId="3086" priority="32" operator="equal">
      <formula>0</formula>
    </cfRule>
  </conditionalFormatting>
  <conditionalFormatting sqref="C202:C203">
    <cfRule type="cellIs" dxfId="3085" priority="31" operator="equal">
      <formula>0</formula>
    </cfRule>
  </conditionalFormatting>
  <conditionalFormatting sqref="S201">
    <cfRule type="cellIs" dxfId="3084" priority="29" operator="equal">
      <formula>0</formula>
    </cfRule>
  </conditionalFormatting>
  <conditionalFormatting sqref="T201:U201 C201:R201">
    <cfRule type="cellIs" dxfId="3083" priority="30" operator="equal">
      <formula>0</formula>
    </cfRule>
  </conditionalFormatting>
  <conditionalFormatting sqref="N201:O201">
    <cfRule type="cellIs" dxfId="3082" priority="28" operator="equal">
      <formula>0</formula>
    </cfRule>
  </conditionalFormatting>
  <conditionalFormatting sqref="S53:U53">
    <cfRule type="cellIs" dxfId="3081" priority="27" operator="equal">
      <formula>0</formula>
    </cfRule>
  </conditionalFormatting>
  <conditionalFormatting sqref="E53:F53 C53 R53">
    <cfRule type="cellIs" dxfId="3080" priority="26" operator="equal">
      <formula>0</formula>
    </cfRule>
  </conditionalFormatting>
  <conditionalFormatting sqref="G53:Q53">
    <cfRule type="cellIs" dxfId="3079" priority="25" operator="equal">
      <formula>0</formula>
    </cfRule>
  </conditionalFormatting>
  <conditionalFormatting sqref="N53:O53">
    <cfRule type="cellIs" dxfId="3078" priority="24" operator="equal">
      <formula>0</formula>
    </cfRule>
  </conditionalFormatting>
  <conditionalFormatting sqref="D53">
    <cfRule type="cellIs" dxfId="3077" priority="23" operator="equal">
      <formula>0</formula>
    </cfRule>
  </conditionalFormatting>
  <conditionalFormatting sqref="S51:U51">
    <cfRule type="cellIs" dxfId="3076" priority="22" operator="equal">
      <formula>0</formula>
    </cfRule>
  </conditionalFormatting>
  <conditionalFormatting sqref="R51 C51 F51">
    <cfRule type="cellIs" dxfId="3075" priority="21" operator="equal">
      <formula>0</formula>
    </cfRule>
  </conditionalFormatting>
  <conditionalFormatting sqref="D127:D136">
    <cfRule type="cellIs" dxfId="3074" priority="20" operator="equal">
      <formula>0</formula>
    </cfRule>
  </conditionalFormatting>
  <conditionalFormatting sqref="D143:D145">
    <cfRule type="cellIs" dxfId="3073" priority="18" operator="equal">
      <formula>0</formula>
    </cfRule>
  </conditionalFormatting>
  <conditionalFormatting sqref="D138:D141">
    <cfRule type="cellIs" dxfId="3072" priority="19" operator="equal">
      <formula>0</formula>
    </cfRule>
  </conditionalFormatting>
  <conditionalFormatting sqref="D150:D151">
    <cfRule type="cellIs" dxfId="3071" priority="17" operator="equal">
      <formula>0</formula>
    </cfRule>
  </conditionalFormatting>
  <conditionalFormatting sqref="D153:D154">
    <cfRule type="cellIs" dxfId="3070" priority="16" operator="equal">
      <formula>0</formula>
    </cfRule>
  </conditionalFormatting>
  <conditionalFormatting sqref="D157:D162">
    <cfRule type="cellIs" dxfId="3069" priority="15" operator="equal">
      <formula>0</formula>
    </cfRule>
  </conditionalFormatting>
  <conditionalFormatting sqref="D166:D180">
    <cfRule type="cellIs" dxfId="3068" priority="14" operator="equal">
      <formula>0</formula>
    </cfRule>
  </conditionalFormatting>
  <conditionalFormatting sqref="D182:D189">
    <cfRule type="cellIs" dxfId="3067" priority="13" operator="equal">
      <formula>0</formula>
    </cfRule>
  </conditionalFormatting>
  <conditionalFormatting sqref="D192:D193">
    <cfRule type="cellIs" dxfId="3066" priority="12" operator="equal">
      <formula>0</formula>
    </cfRule>
  </conditionalFormatting>
  <conditionalFormatting sqref="D196:D197">
    <cfRule type="cellIs" dxfId="3065" priority="11" operator="equal">
      <formula>0</formula>
    </cfRule>
  </conditionalFormatting>
  <conditionalFormatting sqref="D202:D203">
    <cfRule type="cellIs" dxfId="3064" priority="10" operator="equal">
      <formula>0</formula>
    </cfRule>
  </conditionalFormatting>
  <conditionalFormatting sqref="D108:D109">
    <cfRule type="cellIs" dxfId="3063" priority="9" operator="equal">
      <formula>0</formula>
    </cfRule>
  </conditionalFormatting>
  <conditionalFormatting sqref="D111:D112">
    <cfRule type="cellIs" dxfId="3062" priority="8" operator="equal">
      <formula>0</formula>
    </cfRule>
  </conditionalFormatting>
  <conditionalFormatting sqref="D142">
    <cfRule type="cellIs" dxfId="3061" priority="7" operator="equal">
      <formula>0</formula>
    </cfRule>
  </conditionalFormatting>
  <conditionalFormatting sqref="D124:D125">
    <cfRule type="cellIs" dxfId="3060" priority="6" operator="equal">
      <formula>0</formula>
    </cfRule>
  </conditionalFormatting>
  <conditionalFormatting sqref="D152">
    <cfRule type="cellIs" dxfId="3059" priority="5" operator="equal">
      <formula>0</formula>
    </cfRule>
  </conditionalFormatting>
  <conditionalFormatting sqref="D199">
    <cfRule type="cellIs" dxfId="3058" priority="4" operator="equal">
      <formula>0</formula>
    </cfRule>
  </conditionalFormatting>
  <conditionalFormatting sqref="C98:U98">
    <cfRule type="cellIs" dxfId="3057" priority="3" operator="equal">
      <formula>0</formula>
    </cfRule>
  </conditionalFormatting>
  <conditionalFormatting sqref="E50:E51">
    <cfRule type="cellIs" dxfId="3056" priority="2" operator="equal">
      <formula>0</formula>
    </cfRule>
  </conditionalFormatting>
  <conditionalFormatting sqref="D50:D51">
    <cfRule type="cellIs" dxfId="305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7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35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125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39</v>
      </c>
      <c r="E7" s="27">
        <v>0.312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112</v>
      </c>
      <c r="E8" s="27">
        <v>0.89600000000000002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43</v>
      </c>
      <c r="E9" s="27">
        <v>0.34399999999999997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-30</v>
      </c>
      <c r="E10" s="27">
        <v>-0.24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39</v>
      </c>
      <c r="E16" s="27">
        <v>0.312</v>
      </c>
      <c r="F16" s="28"/>
      <c r="G16" s="38">
        <v>7.3176079999999999</v>
      </c>
      <c r="H16" s="38">
        <v>7.1490010000000002</v>
      </c>
      <c r="I16" s="38">
        <v>7.8052869999999999</v>
      </c>
      <c r="J16" s="38">
        <v>7.3511749999999996</v>
      </c>
      <c r="K16" s="38">
        <v>8.4756959999999992</v>
      </c>
      <c r="L16" s="38">
        <v>9.4095150000000007</v>
      </c>
      <c r="M16" s="38">
        <v>9.1702619999999992</v>
      </c>
      <c r="N16" s="38">
        <v>8.8972280000000001</v>
      </c>
      <c r="O16" s="38">
        <v>8.105658</v>
      </c>
      <c r="P16" s="38">
        <v>8.7407789999999999</v>
      </c>
      <c r="Q16" s="38">
        <v>9.2148979999999998</v>
      </c>
      <c r="R16" s="28"/>
      <c r="S16" s="39">
        <v>91.637107000000015</v>
      </c>
      <c r="T16" s="40">
        <v>0.25927734855433626</v>
      </c>
      <c r="U16" s="40">
        <v>2.9236487347734652E-2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9</v>
      </c>
      <c r="E17" s="27">
        <v>7.1999999999999995E-2</v>
      </c>
      <c r="F17" s="28"/>
      <c r="G17" s="38">
        <v>7.0345000000000005E-2</v>
      </c>
      <c r="H17" s="38">
        <v>0.235455</v>
      </c>
      <c r="I17" s="38">
        <v>0.35587999999999997</v>
      </c>
      <c r="J17" s="38">
        <v>0.89485300000000001</v>
      </c>
      <c r="K17" s="38">
        <v>1.159869</v>
      </c>
      <c r="L17" s="38">
        <v>1.5796669999999999</v>
      </c>
      <c r="M17" s="38">
        <v>1.767882</v>
      </c>
      <c r="N17" s="38">
        <v>2.4553319999999998</v>
      </c>
      <c r="O17" s="38">
        <v>2.704132</v>
      </c>
      <c r="P17" s="38">
        <v>3.9015270000000002</v>
      </c>
      <c r="Q17" s="38">
        <v>3.0601950000000002</v>
      </c>
      <c r="R17" s="28"/>
      <c r="S17" s="39">
        <v>18.185136999999997</v>
      </c>
      <c r="T17" s="40">
        <v>42.502665434643539</v>
      </c>
      <c r="U17" s="40">
        <v>0.60256068223029025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2</v>
      </c>
      <c r="E18" s="27">
        <v>1.6E-2</v>
      </c>
      <c r="F18" s="28"/>
      <c r="G18" s="38">
        <v>0.34936899999999999</v>
      </c>
      <c r="H18" s="38">
        <v>0.35663699999999998</v>
      </c>
      <c r="I18" s="38">
        <v>0.49997599999999998</v>
      </c>
      <c r="J18" s="38">
        <v>0.311998</v>
      </c>
      <c r="K18" s="38">
        <v>0.19526199999999999</v>
      </c>
      <c r="L18" s="38">
        <v>0.24010699999999999</v>
      </c>
      <c r="M18" s="38">
        <v>0.38425999999999999</v>
      </c>
      <c r="N18" s="38">
        <v>0.68938999999999995</v>
      </c>
      <c r="O18" s="38">
        <v>0.62069399999999997</v>
      </c>
      <c r="P18" s="38">
        <v>0.23792099999999999</v>
      </c>
      <c r="Q18" s="38">
        <v>0.11799999999999999</v>
      </c>
      <c r="R18" s="28"/>
      <c r="S18" s="39">
        <v>4.0036139999999998</v>
      </c>
      <c r="T18" s="40">
        <v>-0.66224822465645206</v>
      </c>
      <c r="U18" s="40">
        <v>-0.12687845473103243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56</v>
      </c>
      <c r="E19" s="27">
        <v>0.44800000000000001</v>
      </c>
      <c r="F19" s="28"/>
      <c r="G19" s="38">
        <v>7.1159600000000003</v>
      </c>
      <c r="H19" s="38">
        <v>6.5904930000000004</v>
      </c>
      <c r="I19" s="38">
        <v>7.6318890000000001</v>
      </c>
      <c r="J19" s="38">
        <v>11.589077</v>
      </c>
      <c r="K19" s="38">
        <v>14.881424000000001</v>
      </c>
      <c r="L19" s="38">
        <v>15.039161</v>
      </c>
      <c r="M19" s="38">
        <v>15.764414</v>
      </c>
      <c r="N19" s="38">
        <v>15.541774</v>
      </c>
      <c r="O19" s="38">
        <v>16.397907</v>
      </c>
      <c r="P19" s="38">
        <v>14.496549999999999</v>
      </c>
      <c r="Q19" s="38">
        <v>13.41527</v>
      </c>
      <c r="R19" s="28"/>
      <c r="S19" s="39">
        <v>138.463919</v>
      </c>
      <c r="T19" s="40">
        <v>0.88523684787435553</v>
      </c>
      <c r="U19" s="40">
        <v>8.2482140871596332E-2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0.152</v>
      </c>
      <c r="F20" s="28"/>
      <c r="G20" s="38">
        <v>0.48124800000000001</v>
      </c>
      <c r="H20" s="38">
        <v>0.41505599999999998</v>
      </c>
      <c r="I20" s="38">
        <v>0.55723800000000001</v>
      </c>
      <c r="J20" s="38">
        <v>0.68377200000000005</v>
      </c>
      <c r="K20" s="38">
        <v>0.71730700000000003</v>
      </c>
      <c r="L20" s="38">
        <v>0.65342900000000004</v>
      </c>
      <c r="M20" s="38">
        <v>0.75226899999999997</v>
      </c>
      <c r="N20" s="38">
        <v>0.60241100000000003</v>
      </c>
      <c r="O20" s="38">
        <v>0.49306499999999998</v>
      </c>
      <c r="P20" s="38">
        <v>0.49954300000000001</v>
      </c>
      <c r="Q20" s="38">
        <v>0.51530399999999998</v>
      </c>
      <c r="R20" s="28"/>
      <c r="S20" s="39">
        <v>6.3706420000000001</v>
      </c>
      <c r="T20" s="40">
        <v>7.0766008378216672E-2</v>
      </c>
      <c r="U20" s="40">
        <v>8.5834140547467186E-3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125</v>
      </c>
      <c r="E22" s="41">
        <v>1</v>
      </c>
      <c r="F22" s="42"/>
      <c r="G22" s="43">
        <v>15.334530000000001</v>
      </c>
      <c r="H22" s="43">
        <v>14.746642000000001</v>
      </c>
      <c r="I22" s="43">
        <v>16.850270000000002</v>
      </c>
      <c r="J22" s="43">
        <v>20.830874999999999</v>
      </c>
      <c r="K22" s="43">
        <v>25.429558000000004</v>
      </c>
      <c r="L22" s="43">
        <v>26.921879000000001</v>
      </c>
      <c r="M22" s="43">
        <v>27.839086999999999</v>
      </c>
      <c r="N22" s="43">
        <v>28.186135</v>
      </c>
      <c r="O22" s="43">
        <v>28.321456000000001</v>
      </c>
      <c r="P22" s="43">
        <v>27.876319999999996</v>
      </c>
      <c r="Q22" s="43">
        <v>26.323667</v>
      </c>
      <c r="R22" s="42"/>
      <c r="S22" s="44">
        <v>258.66041900000005</v>
      </c>
      <c r="T22" s="45">
        <v>0.71662691976865278</v>
      </c>
      <c r="U22" s="45">
        <v>6.9878573181121117E-2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42</v>
      </c>
      <c r="E50" s="27">
        <v>0.33600000000000002</v>
      </c>
      <c r="F50" s="28"/>
      <c r="G50" s="38">
        <v>7.3643869999999998</v>
      </c>
      <c r="H50" s="38">
        <v>6.8944369999999999</v>
      </c>
      <c r="I50" s="38">
        <v>7.0108230000000002</v>
      </c>
      <c r="J50" s="38">
        <v>7.3268000000000004</v>
      </c>
      <c r="K50" s="38">
        <v>8.7428740000000005</v>
      </c>
      <c r="L50" s="38">
        <v>9.901071</v>
      </c>
      <c r="M50" s="38">
        <v>9.9496990000000007</v>
      </c>
      <c r="N50" s="38">
        <v>10.206528</v>
      </c>
      <c r="O50" s="38">
        <v>9.0082620000000002</v>
      </c>
      <c r="P50" s="38">
        <v>10.073891</v>
      </c>
      <c r="Q50" s="38">
        <v>10.793623</v>
      </c>
      <c r="R50" s="28"/>
      <c r="S50" s="39">
        <v>97.272395000000003</v>
      </c>
      <c r="T50" s="40">
        <v>0.46565124836595362</v>
      </c>
      <c r="U50" s="40">
        <v>4.8947688528223177E-2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5</v>
      </c>
      <c r="E52" s="27">
        <v>0.04</v>
      </c>
      <c r="F52" s="28"/>
      <c r="G52" s="38">
        <v>0.34936899999999999</v>
      </c>
      <c r="H52" s="38">
        <v>0.35663699999999998</v>
      </c>
      <c r="I52" s="38">
        <v>0.49997599999999998</v>
      </c>
      <c r="J52" s="38">
        <v>0.311998</v>
      </c>
      <c r="K52" s="38">
        <v>0.22073100000000001</v>
      </c>
      <c r="L52" s="38">
        <v>0.26527099999999998</v>
      </c>
      <c r="M52" s="38">
        <v>0.429956</v>
      </c>
      <c r="N52" s="38">
        <v>0.764957</v>
      </c>
      <c r="O52" s="38">
        <v>0.69299999999999995</v>
      </c>
      <c r="P52" s="38">
        <v>0.41013500000000003</v>
      </c>
      <c r="Q52" s="38">
        <v>0.2283</v>
      </c>
      <c r="R52" s="28"/>
      <c r="S52" s="39">
        <v>4.5303299999999993</v>
      </c>
      <c r="T52" s="40">
        <v>-0.34653618380566098</v>
      </c>
      <c r="U52" s="40">
        <v>-5.1794013116116089E-2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59</v>
      </c>
      <c r="E53" s="27">
        <v>0.47199999999999998</v>
      </c>
      <c r="F53" s="28"/>
      <c r="G53" s="38">
        <v>7.139526</v>
      </c>
      <c r="H53" s="38">
        <v>7.0805119999999997</v>
      </c>
      <c r="I53" s="38">
        <v>8.7822329999999997</v>
      </c>
      <c r="J53" s="38">
        <v>12.508305</v>
      </c>
      <c r="K53" s="38">
        <v>15.748646000000001</v>
      </c>
      <c r="L53" s="38">
        <v>16.102108000000001</v>
      </c>
      <c r="M53" s="38">
        <v>16.707163000000001</v>
      </c>
      <c r="N53" s="38">
        <v>16.612238999999999</v>
      </c>
      <c r="O53" s="38">
        <v>18.127129</v>
      </c>
      <c r="P53" s="38">
        <v>16.892751000000001</v>
      </c>
      <c r="Q53" s="38">
        <v>14.786440000000001</v>
      </c>
      <c r="R53" s="28"/>
      <c r="S53" s="39">
        <v>150.48705200000001</v>
      </c>
      <c r="T53" s="40">
        <v>1.0710674630220551</v>
      </c>
      <c r="U53" s="40">
        <v>9.5277788937375929E-2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0.152</v>
      </c>
      <c r="F54" s="28"/>
      <c r="G54" s="38">
        <v>0.48124800000000001</v>
      </c>
      <c r="H54" s="38">
        <v>0.41505599999999998</v>
      </c>
      <c r="I54" s="38">
        <v>0.55723800000000001</v>
      </c>
      <c r="J54" s="38">
        <v>0.68377200000000005</v>
      </c>
      <c r="K54" s="38">
        <v>0.71730700000000003</v>
      </c>
      <c r="L54" s="38">
        <v>0.65342900000000004</v>
      </c>
      <c r="M54" s="38">
        <v>0.75226899999999997</v>
      </c>
      <c r="N54" s="38">
        <v>0.60241100000000003</v>
      </c>
      <c r="O54" s="38">
        <v>0.49306499999999998</v>
      </c>
      <c r="P54" s="38">
        <v>0.49954300000000001</v>
      </c>
      <c r="Q54" s="38">
        <v>0.51530399999999998</v>
      </c>
      <c r="R54" s="28"/>
      <c r="S54" s="39">
        <v>6.3706420000000001</v>
      </c>
      <c r="T54" s="40">
        <v>7.0766008378216672E-2</v>
      </c>
      <c r="U54" s="40">
        <v>8.5834140547467186E-3</v>
      </c>
    </row>
    <row r="55" spans="1:21" s="18" customFormat="1" x14ac:dyDescent="0.3">
      <c r="A55" s="106"/>
      <c r="B55" s="16"/>
      <c r="C55" s="26" t="s">
        <v>373</v>
      </c>
      <c r="D55" s="142">
        <v>125</v>
      </c>
      <c r="E55" s="41">
        <v>1</v>
      </c>
      <c r="F55" s="42"/>
      <c r="G55" s="43">
        <v>15.334530000000001</v>
      </c>
      <c r="H55" s="43">
        <v>14.746642</v>
      </c>
      <c r="I55" s="43">
        <v>16.850270000000002</v>
      </c>
      <c r="J55" s="43">
        <v>20.830875000000002</v>
      </c>
      <c r="K55" s="43">
        <v>25.429558000000004</v>
      </c>
      <c r="L55" s="43">
        <v>26.921879000000001</v>
      </c>
      <c r="M55" s="43">
        <v>27.839086999999999</v>
      </c>
      <c r="N55" s="43">
        <v>28.186135</v>
      </c>
      <c r="O55" s="43">
        <v>28.321456000000001</v>
      </c>
      <c r="P55" s="43">
        <v>27.87632</v>
      </c>
      <c r="Q55" s="43">
        <v>26.323667</v>
      </c>
      <c r="R55" s="42"/>
      <c r="S55" s="44">
        <v>258.66041900000005</v>
      </c>
      <c r="T55" s="45">
        <v>0.71662691976865278</v>
      </c>
      <c r="U55" s="45">
        <v>6.9878573181121117E-2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6</v>
      </c>
      <c r="E83" s="27">
        <v>4.8000000000000001E-2</v>
      </c>
      <c r="F83" s="28"/>
      <c r="G83" s="67">
        <v>0.18535299999999999</v>
      </c>
      <c r="H83" s="67">
        <v>0.188363</v>
      </c>
      <c r="I83" s="67">
        <v>0.184087</v>
      </c>
      <c r="J83" s="67">
        <v>0.78314899999999998</v>
      </c>
      <c r="K83" s="67">
        <v>0.90856199999999998</v>
      </c>
      <c r="L83" s="67">
        <v>1.040624</v>
      </c>
      <c r="M83" s="67">
        <v>1.3992720000000001</v>
      </c>
      <c r="N83" s="67">
        <v>1.9132899999999999</v>
      </c>
      <c r="O83" s="67">
        <v>1.443546</v>
      </c>
      <c r="P83" s="67">
        <v>1.937284</v>
      </c>
      <c r="Q83" s="67">
        <v>2.156523</v>
      </c>
      <c r="R83" s="28"/>
      <c r="S83" s="39">
        <v>12.140053</v>
      </c>
      <c r="T83" s="40">
        <v>10.634680852211726</v>
      </c>
      <c r="U83" s="40">
        <v>0.35899953879769009</v>
      </c>
    </row>
    <row r="84" spans="1:21" s="18" customFormat="1" x14ac:dyDescent="0.3">
      <c r="A84" s="106"/>
      <c r="B84" s="16"/>
      <c r="C84" s="29" t="s">
        <v>257</v>
      </c>
      <c r="D84" s="30">
        <v>40</v>
      </c>
      <c r="E84" s="27">
        <v>0.32</v>
      </c>
      <c r="F84" s="28"/>
      <c r="G84" s="38">
        <v>8.3692980000000006</v>
      </c>
      <c r="H84" s="38">
        <v>7.0554600000000001</v>
      </c>
      <c r="I84" s="38">
        <v>7.5037090000000006</v>
      </c>
      <c r="J84" s="38">
        <v>6.4973080000000003</v>
      </c>
      <c r="K84" s="38">
        <v>7.5383340000000008</v>
      </c>
      <c r="L84" s="38">
        <v>7.3587630000000006</v>
      </c>
      <c r="M84" s="38">
        <v>6.585102</v>
      </c>
      <c r="N84" s="38">
        <v>6.162503000000001</v>
      </c>
      <c r="O84" s="38">
        <v>6.3999600000000001</v>
      </c>
      <c r="P84" s="38">
        <v>6.7619560000000005</v>
      </c>
      <c r="Q84" s="38">
        <v>5.7947489999999986</v>
      </c>
      <c r="R84" s="28"/>
      <c r="S84" s="39">
        <v>76.027141999999998</v>
      </c>
      <c r="T84" s="40">
        <v>-0.30761827336056169</v>
      </c>
      <c r="U84" s="40">
        <v>-4.4912415244159343E-2</v>
      </c>
    </row>
    <row r="85" spans="1:21" s="55" customFormat="1" x14ac:dyDescent="0.3">
      <c r="A85" s="108"/>
      <c r="B85" s="16"/>
      <c r="C85" s="51" t="s">
        <v>173</v>
      </c>
      <c r="D85" s="52">
        <v>2</v>
      </c>
      <c r="E85" s="27">
        <v>1.6E-2</v>
      </c>
      <c r="F85" s="28"/>
      <c r="G85" s="67">
        <v>1.2282E-2</v>
      </c>
      <c r="H85" s="67">
        <v>3.2850000000000002E-3</v>
      </c>
      <c r="I85" s="67">
        <v>0</v>
      </c>
      <c r="J85" s="67">
        <v>0</v>
      </c>
      <c r="K85" s="67">
        <v>1.0610000000000001E-3</v>
      </c>
      <c r="L85" s="67">
        <v>1.0612999999999999E-2</v>
      </c>
      <c r="M85" s="67">
        <v>7.9290000000000003E-3</v>
      </c>
      <c r="N85" s="67">
        <v>1.029E-3</v>
      </c>
      <c r="O85" s="67">
        <v>1.018E-3</v>
      </c>
      <c r="P85" s="67">
        <v>1.0120000000000001E-3</v>
      </c>
      <c r="Q85" s="67">
        <v>1E-3</v>
      </c>
      <c r="R85" s="28"/>
      <c r="S85" s="53">
        <v>3.9229E-2</v>
      </c>
      <c r="T85" s="54">
        <v>-0.9185800358247842</v>
      </c>
      <c r="U85" s="54">
        <v>-0.26912793409333169</v>
      </c>
    </row>
    <row r="86" spans="1:21" s="55" customFormat="1" x14ac:dyDescent="0.3">
      <c r="A86" s="108"/>
      <c r="B86" s="16"/>
      <c r="C86" s="51" t="s">
        <v>388</v>
      </c>
      <c r="D86" s="52">
        <v>8</v>
      </c>
      <c r="E86" s="27">
        <v>6.4000000000000001E-2</v>
      </c>
      <c r="F86" s="28"/>
      <c r="G86" s="67">
        <v>3.3313429999999999</v>
      </c>
      <c r="H86" s="67">
        <v>2.4494570000000002</v>
      </c>
      <c r="I86" s="67">
        <v>2.8415970000000002</v>
      </c>
      <c r="J86" s="67">
        <v>2.826111</v>
      </c>
      <c r="K86" s="67">
        <v>2.6148790000000002</v>
      </c>
      <c r="L86" s="67">
        <v>2.2954140000000001</v>
      </c>
      <c r="M86" s="67">
        <v>1.7887420000000001</v>
      </c>
      <c r="N86" s="67">
        <v>1.581963</v>
      </c>
      <c r="O86" s="67">
        <v>1.7590750000000002</v>
      </c>
      <c r="P86" s="67">
        <v>2.1054430000000002</v>
      </c>
      <c r="Q86" s="67">
        <v>1.6811699999999998</v>
      </c>
      <c r="R86" s="28"/>
      <c r="S86" s="53">
        <v>25.275193999999999</v>
      </c>
      <c r="T86" s="54">
        <v>-0.49534767209500796</v>
      </c>
      <c r="U86" s="54">
        <v>-8.1933722540753484E-2</v>
      </c>
    </row>
    <row r="87" spans="1:21" s="55" customFormat="1" x14ac:dyDescent="0.3">
      <c r="A87" s="108"/>
      <c r="B87" s="16"/>
      <c r="C87" s="51" t="s">
        <v>150</v>
      </c>
      <c r="D87" s="52">
        <v>23</v>
      </c>
      <c r="E87" s="27">
        <v>0.184</v>
      </c>
      <c r="F87" s="28"/>
      <c r="G87" s="67">
        <v>2.4261630000000003</v>
      </c>
      <c r="H87" s="67">
        <v>2.4364370000000002</v>
      </c>
      <c r="I87" s="67">
        <v>2.4706179999999995</v>
      </c>
      <c r="J87" s="67">
        <v>2.213171</v>
      </c>
      <c r="K87" s="67">
        <v>3.5824930000000004</v>
      </c>
      <c r="L87" s="67">
        <v>4.1102040000000004</v>
      </c>
      <c r="M87" s="67">
        <v>3.9488300000000001</v>
      </c>
      <c r="N87" s="67">
        <v>3.8570370000000005</v>
      </c>
      <c r="O87" s="67">
        <v>3.6852899999999997</v>
      </c>
      <c r="P87" s="67">
        <v>3.8034180000000002</v>
      </c>
      <c r="Q87" s="67">
        <v>3.5157179999999997</v>
      </c>
      <c r="R87" s="28"/>
      <c r="S87" s="53">
        <v>36.049379000000002</v>
      </c>
      <c r="T87" s="54">
        <v>0.44908565500339392</v>
      </c>
      <c r="U87" s="54">
        <v>4.7458335502937876E-2</v>
      </c>
    </row>
    <row r="88" spans="1:21" s="18" customFormat="1" x14ac:dyDescent="0.3">
      <c r="A88" s="106"/>
      <c r="B88" s="16"/>
      <c r="C88" s="29" t="s">
        <v>389</v>
      </c>
      <c r="D88" s="30">
        <v>1</v>
      </c>
      <c r="E88" s="27">
        <v>8.0000000000000002E-3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2.0771000000000001E-2</v>
      </c>
      <c r="N88" s="38">
        <v>3.0868E-2</v>
      </c>
      <c r="O88" s="38">
        <v>2.0351000000000001E-2</v>
      </c>
      <c r="P88" s="38">
        <v>2.0249E-2</v>
      </c>
      <c r="Q88" s="38">
        <v>0.02</v>
      </c>
      <c r="R88" s="28"/>
      <c r="S88" s="39">
        <v>0.11223900000000001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3</v>
      </c>
      <c r="E89" s="27">
        <v>2.4E-2</v>
      </c>
      <c r="F89" s="28"/>
      <c r="G89" s="38">
        <v>0.43311300000000003</v>
      </c>
      <c r="H89" s="38">
        <v>0.44972400000000001</v>
      </c>
      <c r="I89" s="38">
        <v>0.58852499999999996</v>
      </c>
      <c r="J89" s="38">
        <v>0.39388400000000001</v>
      </c>
      <c r="K89" s="38">
        <v>0.296375</v>
      </c>
      <c r="L89" s="38">
        <v>0.34129900000000002</v>
      </c>
      <c r="M89" s="38">
        <v>0.46564299999999997</v>
      </c>
      <c r="N89" s="38">
        <v>0.76870099999999997</v>
      </c>
      <c r="O89" s="38">
        <v>0.70913999999999999</v>
      </c>
      <c r="P89" s="38">
        <v>0.32751999999999998</v>
      </c>
      <c r="Q89" s="38">
        <v>0.211173</v>
      </c>
      <c r="R89" s="28"/>
      <c r="S89" s="39">
        <v>4.9850969999999988</v>
      </c>
      <c r="T89" s="40">
        <v>-0.51242978160433883</v>
      </c>
      <c r="U89" s="40">
        <v>-8.5876978856100461E-2</v>
      </c>
    </row>
    <row r="90" spans="1:21" s="18" customFormat="1" x14ac:dyDescent="0.3">
      <c r="A90" s="106"/>
      <c r="B90" s="16"/>
      <c r="C90" s="29" t="s">
        <v>111</v>
      </c>
      <c r="D90" s="30">
        <v>13</v>
      </c>
      <c r="E90" s="27">
        <v>0.104</v>
      </c>
      <c r="F90" s="28"/>
      <c r="G90" s="38">
        <v>3.355826</v>
      </c>
      <c r="H90" s="38">
        <v>3.3403860000000001</v>
      </c>
      <c r="I90" s="38">
        <v>3.8248160000000002</v>
      </c>
      <c r="J90" s="38">
        <v>3.8263539999999998</v>
      </c>
      <c r="K90" s="38">
        <v>4.0143110000000002</v>
      </c>
      <c r="L90" s="38">
        <v>4.3876590000000002</v>
      </c>
      <c r="M90" s="38">
        <v>4.3197739999999998</v>
      </c>
      <c r="N90" s="38">
        <v>4.2791110000000003</v>
      </c>
      <c r="O90" s="38">
        <v>3.8492229999999998</v>
      </c>
      <c r="P90" s="38">
        <v>4.7183149999999996</v>
      </c>
      <c r="Q90" s="38">
        <v>5.0480739999999997</v>
      </c>
      <c r="R90" s="28"/>
      <c r="S90" s="39">
        <v>44.963848999999996</v>
      </c>
      <c r="T90" s="40">
        <v>0.50427167558747077</v>
      </c>
      <c r="U90" s="40">
        <v>5.2363519595025609E-2</v>
      </c>
    </row>
    <row r="91" spans="1:21" s="18" customFormat="1" x14ac:dyDescent="0.3">
      <c r="A91" s="106"/>
      <c r="B91" s="16"/>
      <c r="C91" s="29" t="s">
        <v>164</v>
      </c>
      <c r="D91" s="30">
        <v>5</v>
      </c>
      <c r="E91" s="27">
        <v>0.04</v>
      </c>
      <c r="F91" s="28"/>
      <c r="G91" s="38">
        <v>2.6797999999999999E-2</v>
      </c>
      <c r="H91" s="38">
        <v>3.7234000000000003E-2</v>
      </c>
      <c r="I91" s="38">
        <v>2.5218000000000001E-2</v>
      </c>
      <c r="J91" s="38">
        <v>5.5610999999999994E-2</v>
      </c>
      <c r="K91" s="38">
        <v>6.3876000000000002E-2</v>
      </c>
      <c r="L91" s="38">
        <v>4.6619000000000001E-2</v>
      </c>
      <c r="M91" s="38">
        <v>2.8726000000000002E-2</v>
      </c>
      <c r="N91" s="38">
        <v>3.5220000000000001E-2</v>
      </c>
      <c r="O91" s="38">
        <v>1.9061999999999999E-2</v>
      </c>
      <c r="P91" s="38">
        <v>1.9311999999999999E-2</v>
      </c>
      <c r="Q91" s="38">
        <v>3.4140000000000004E-2</v>
      </c>
      <c r="R91" s="28"/>
      <c r="S91" s="39">
        <v>0.39181600000000011</v>
      </c>
      <c r="T91" s="40">
        <v>0.27397566982610666</v>
      </c>
      <c r="U91" s="40">
        <v>3.0730534297522372E-2</v>
      </c>
    </row>
    <row r="92" spans="1:21" s="18" customFormat="1" x14ac:dyDescent="0.3">
      <c r="A92" s="106"/>
      <c r="B92" s="16"/>
      <c r="C92" s="29" t="s">
        <v>0</v>
      </c>
      <c r="D92" s="30">
        <v>55</v>
      </c>
      <c r="E92" s="27">
        <v>0.44</v>
      </c>
      <c r="F92" s="28"/>
      <c r="G92" s="38">
        <v>2.9641419999999998</v>
      </c>
      <c r="H92" s="38">
        <v>3.6678089999999997</v>
      </c>
      <c r="I92" s="38">
        <v>4.7239149999999999</v>
      </c>
      <c r="J92" s="38">
        <v>9.2745689999999996</v>
      </c>
      <c r="K92" s="38">
        <v>12.6081</v>
      </c>
      <c r="L92" s="38">
        <v>13.746032999999999</v>
      </c>
      <c r="M92" s="38">
        <v>15.019275</v>
      </c>
      <c r="N92" s="38">
        <v>14.996442000000002</v>
      </c>
      <c r="O92" s="38">
        <v>15.876059999999999</v>
      </c>
      <c r="P92" s="38">
        <v>14.087513999999999</v>
      </c>
      <c r="Q92" s="38">
        <v>13.05466</v>
      </c>
      <c r="R92" s="28"/>
      <c r="S92" s="39">
        <v>120.01851899999998</v>
      </c>
      <c r="T92" s="40">
        <v>3.4041952106208138</v>
      </c>
      <c r="U92" s="40">
        <v>0.20360316207831697</v>
      </c>
    </row>
    <row r="93" spans="1:21" s="55" customFormat="1" x14ac:dyDescent="0.3">
      <c r="A93" s="108"/>
      <c r="B93" s="16"/>
      <c r="C93" s="51" t="s">
        <v>231</v>
      </c>
      <c r="D93" s="52">
        <v>14</v>
      </c>
      <c r="E93" s="27">
        <v>0.112</v>
      </c>
      <c r="F93" s="28"/>
      <c r="G93" s="67">
        <v>1.2825010000000001</v>
      </c>
      <c r="H93" s="67">
        <v>1.2976569999999998</v>
      </c>
      <c r="I93" s="67">
        <v>1.436347</v>
      </c>
      <c r="J93" s="67">
        <v>1.6730389999999999</v>
      </c>
      <c r="K93" s="67">
        <v>1.9092100000000001</v>
      </c>
      <c r="L93" s="67">
        <v>2.5192579999999998</v>
      </c>
      <c r="M93" s="67">
        <v>2.8220190000000001</v>
      </c>
      <c r="N93" s="67">
        <v>2.9443269999999999</v>
      </c>
      <c r="O93" s="67">
        <v>3.2714669999999999</v>
      </c>
      <c r="P93" s="67">
        <v>2.95994</v>
      </c>
      <c r="Q93" s="67">
        <v>2.6184000000000003</v>
      </c>
      <c r="R93" s="28"/>
      <c r="S93" s="53">
        <v>24.734165000000001</v>
      </c>
      <c r="T93" s="54">
        <v>1.0416358349818053</v>
      </c>
      <c r="U93" s="54">
        <v>9.3319980615738762E-2</v>
      </c>
    </row>
    <row r="94" spans="1:21" s="55" customFormat="1" x14ac:dyDescent="0.3">
      <c r="A94" s="108"/>
      <c r="B94" s="16"/>
      <c r="C94" s="51" t="s">
        <v>390</v>
      </c>
      <c r="D94" s="52">
        <v>8</v>
      </c>
      <c r="E94" s="27">
        <v>6.4000000000000001E-2</v>
      </c>
      <c r="F94" s="28"/>
      <c r="G94" s="67">
        <v>0.52162799999999998</v>
      </c>
      <c r="H94" s="67">
        <v>0.699712</v>
      </c>
      <c r="I94" s="67">
        <v>0.80351700000000004</v>
      </c>
      <c r="J94" s="67">
        <v>0.88564299999999996</v>
      </c>
      <c r="K94" s="67">
        <v>0.83344200000000002</v>
      </c>
      <c r="L94" s="67">
        <v>1.0558449999999999</v>
      </c>
      <c r="M94" s="67">
        <v>1.756397</v>
      </c>
      <c r="N94" s="67">
        <v>1.448504</v>
      </c>
      <c r="O94" s="67">
        <v>1.8417319999999999</v>
      </c>
      <c r="P94" s="67">
        <v>1.054951</v>
      </c>
      <c r="Q94" s="67">
        <v>1.262</v>
      </c>
      <c r="R94" s="28"/>
      <c r="S94" s="53">
        <v>12.163371000000001</v>
      </c>
      <c r="T94" s="54">
        <v>1.4193486545967624</v>
      </c>
      <c r="U94" s="54">
        <v>0.11676631904001433</v>
      </c>
    </row>
    <row r="95" spans="1:21" s="55" customFormat="1" x14ac:dyDescent="0.3">
      <c r="A95" s="108"/>
      <c r="B95" s="50"/>
      <c r="C95" s="51" t="s">
        <v>371</v>
      </c>
      <c r="D95" s="52">
        <v>10</v>
      </c>
      <c r="E95" s="27">
        <v>0.08</v>
      </c>
      <c r="F95" s="28"/>
      <c r="G95" s="67">
        <v>0.18971399999999999</v>
      </c>
      <c r="H95" s="67">
        <v>0.42389199999999999</v>
      </c>
      <c r="I95" s="67">
        <v>0.94433900000000004</v>
      </c>
      <c r="J95" s="67">
        <v>4.9952249999999996</v>
      </c>
      <c r="K95" s="67">
        <v>7.9281930000000003</v>
      </c>
      <c r="L95" s="67">
        <v>8.2805319999999991</v>
      </c>
      <c r="M95" s="67">
        <v>7.7356049999999996</v>
      </c>
      <c r="N95" s="67">
        <v>7.3990280000000004</v>
      </c>
      <c r="O95" s="67">
        <v>6.900544</v>
      </c>
      <c r="P95" s="67">
        <v>7.2571770000000004</v>
      </c>
      <c r="Q95" s="67">
        <v>6.6505650000000003</v>
      </c>
      <c r="R95" s="28"/>
      <c r="S95" s="53">
        <v>58.704813999999999</v>
      </c>
      <c r="T95" s="54">
        <v>34.055741800815966</v>
      </c>
      <c r="U95" s="54">
        <v>0.55989330889144706</v>
      </c>
    </row>
    <row r="96" spans="1:21" s="55" customFormat="1" x14ac:dyDescent="0.3">
      <c r="A96" s="108"/>
      <c r="B96" s="50"/>
      <c r="C96" s="51" t="s">
        <v>391</v>
      </c>
      <c r="D96" s="52">
        <v>8</v>
      </c>
      <c r="E96" s="27">
        <v>6.4000000000000001E-2</v>
      </c>
      <c r="F96" s="28"/>
      <c r="G96" s="67">
        <v>0.374637</v>
      </c>
      <c r="H96" s="67">
        <v>0.55162500000000003</v>
      </c>
      <c r="I96" s="67">
        <v>0.782806</v>
      </c>
      <c r="J96" s="67">
        <v>1.0177229999999999</v>
      </c>
      <c r="K96" s="67">
        <v>1.249962</v>
      </c>
      <c r="L96" s="67">
        <v>1.014543</v>
      </c>
      <c r="M96" s="67">
        <v>1.479222</v>
      </c>
      <c r="N96" s="67">
        <v>1.9384680000000001</v>
      </c>
      <c r="O96" s="67">
        <v>2.4285139999999998</v>
      </c>
      <c r="P96" s="67">
        <v>1.7712509999999999</v>
      </c>
      <c r="Q96" s="67">
        <v>1.5427</v>
      </c>
      <c r="R96" s="28"/>
      <c r="S96" s="53">
        <v>14.151451</v>
      </c>
      <c r="T96" s="54">
        <v>3.117852748126853</v>
      </c>
      <c r="U96" s="54">
        <v>0.19353140669259883</v>
      </c>
    </row>
    <row r="97" spans="1:22" s="55" customFormat="1" x14ac:dyDescent="0.3">
      <c r="A97" s="108"/>
      <c r="B97" s="50"/>
      <c r="C97" s="51" t="s">
        <v>392</v>
      </c>
      <c r="D97" s="52">
        <v>15</v>
      </c>
      <c r="E97" s="27">
        <v>0.12</v>
      </c>
      <c r="F97" s="28"/>
      <c r="G97" s="67">
        <v>0.59566199999999991</v>
      </c>
      <c r="H97" s="67">
        <v>0.69492299999999974</v>
      </c>
      <c r="I97" s="67">
        <v>0.75690599999999986</v>
      </c>
      <c r="J97" s="67">
        <v>0.70293900000000065</v>
      </c>
      <c r="K97" s="67">
        <v>0.68729300000000038</v>
      </c>
      <c r="L97" s="67">
        <v>0.87585499999999961</v>
      </c>
      <c r="M97" s="67">
        <v>1.226032</v>
      </c>
      <c r="N97" s="67">
        <v>1.266115000000001</v>
      </c>
      <c r="O97" s="67">
        <v>1.4338029999999993</v>
      </c>
      <c r="P97" s="67">
        <v>1.0441949999999984</v>
      </c>
      <c r="Q97" s="67">
        <v>0.98099500000000006</v>
      </c>
      <c r="R97" s="28"/>
      <c r="S97" s="53">
        <v>10.264717999999998</v>
      </c>
      <c r="T97" s="54">
        <v>0.64689874459005314</v>
      </c>
      <c r="U97" s="54">
        <v>6.4347298821313181E-2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1.6E-2</v>
      </c>
      <c r="F98" s="28"/>
      <c r="G98" s="38">
        <v>0</v>
      </c>
      <c r="H98" s="38">
        <v>7.6660000000000001E-3</v>
      </c>
      <c r="I98" s="38">
        <v>0</v>
      </c>
      <c r="J98" s="38">
        <v>0</v>
      </c>
      <c r="K98" s="38">
        <v>0</v>
      </c>
      <c r="L98" s="38">
        <v>8.8199999999999997E-4</v>
      </c>
      <c r="M98" s="38">
        <v>5.2400000000000005E-4</v>
      </c>
      <c r="N98" s="38">
        <v>0</v>
      </c>
      <c r="O98" s="38">
        <v>4.1139999999999996E-3</v>
      </c>
      <c r="P98" s="38">
        <v>4.1700000000000001E-3</v>
      </c>
      <c r="Q98" s="38">
        <v>4.3480000000000003E-3</v>
      </c>
      <c r="R98" s="28"/>
      <c r="S98" s="39">
        <v>2.1704000000000001E-2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125</v>
      </c>
      <c r="E99" s="41">
        <v>1</v>
      </c>
      <c r="F99" s="42"/>
      <c r="G99" s="43">
        <v>15.334530000000001</v>
      </c>
      <c r="H99" s="43">
        <v>14.746642000000001</v>
      </c>
      <c r="I99" s="43">
        <v>16.850270000000002</v>
      </c>
      <c r="J99" s="43">
        <v>20.830874999999999</v>
      </c>
      <c r="K99" s="43">
        <v>25.429558</v>
      </c>
      <c r="L99" s="43">
        <v>26.921879000000001</v>
      </c>
      <c r="M99" s="43">
        <v>27.839086999999996</v>
      </c>
      <c r="N99" s="43">
        <v>28.186135000000004</v>
      </c>
      <c r="O99" s="43">
        <v>28.321456000000001</v>
      </c>
      <c r="P99" s="43">
        <v>27.87632</v>
      </c>
      <c r="Q99" s="43">
        <v>26.323667</v>
      </c>
      <c r="R99" s="42"/>
      <c r="S99" s="44">
        <v>258.66041900000005</v>
      </c>
      <c r="T99" s="45">
        <v>0.71662691976865278</v>
      </c>
      <c r="U99" s="45">
        <v>6.9878573181121117E-2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6</v>
      </c>
      <c r="E103" s="90">
        <v>4.8000000000000001E-2</v>
      </c>
      <c r="F103" s="95"/>
      <c r="G103" s="97">
        <v>0.18535299999999999</v>
      </c>
      <c r="H103" s="97">
        <v>0.188363</v>
      </c>
      <c r="I103" s="97">
        <v>0.184087</v>
      </c>
      <c r="J103" s="97">
        <v>0.78314899999999998</v>
      </c>
      <c r="K103" s="97">
        <v>0.90856199999999998</v>
      </c>
      <c r="L103" s="97">
        <v>1.040624</v>
      </c>
      <c r="M103" s="97">
        <v>1.3992720000000001</v>
      </c>
      <c r="N103" s="97">
        <v>1.9132899999999999</v>
      </c>
      <c r="O103" s="97">
        <v>1.443546</v>
      </c>
      <c r="P103" s="97">
        <v>1.937284</v>
      </c>
      <c r="Q103" s="138">
        <v>2.156523</v>
      </c>
      <c r="R103" s="95"/>
      <c r="S103" s="93">
        <v>12.140053</v>
      </c>
      <c r="T103" s="94">
        <v>10.634680852211726</v>
      </c>
      <c r="U103" s="94">
        <v>0.35899953879769009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2</v>
      </c>
      <c r="E105" s="90">
        <v>1.6E-2</v>
      </c>
      <c r="F105" s="95"/>
      <c r="G105" s="92">
        <v>1.2282E-2</v>
      </c>
      <c r="H105" s="92">
        <v>3.2850000000000002E-3</v>
      </c>
      <c r="I105" s="92">
        <v>0</v>
      </c>
      <c r="J105" s="92">
        <v>0</v>
      </c>
      <c r="K105" s="92">
        <v>1.0610000000000001E-3</v>
      </c>
      <c r="L105" s="92">
        <v>1.0612999999999999E-2</v>
      </c>
      <c r="M105" s="92">
        <v>7.9290000000000003E-3</v>
      </c>
      <c r="N105" s="92">
        <v>1.029E-3</v>
      </c>
      <c r="O105" s="92">
        <v>1.018E-3</v>
      </c>
      <c r="P105" s="92">
        <v>1.0120000000000001E-3</v>
      </c>
      <c r="Q105" s="92">
        <v>1E-3</v>
      </c>
      <c r="R105" s="95"/>
      <c r="S105" s="93">
        <v>3.9229E-2</v>
      </c>
      <c r="T105" s="94">
        <v>-0.9185800358247842</v>
      </c>
      <c r="U105" s="94">
        <v>-0.26912793409333169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2</v>
      </c>
      <c r="E106" s="90">
        <v>1.6E-2</v>
      </c>
      <c r="F106" s="77"/>
      <c r="G106" s="82">
        <v>1.2282E-2</v>
      </c>
      <c r="H106" s="82">
        <v>3.2850000000000002E-3</v>
      </c>
      <c r="I106" s="82">
        <v>0</v>
      </c>
      <c r="J106" s="82">
        <v>0</v>
      </c>
      <c r="K106" s="82">
        <v>1.0610000000000001E-3</v>
      </c>
      <c r="L106" s="82">
        <v>1.0612999999999999E-2</v>
      </c>
      <c r="M106" s="82">
        <v>7.9290000000000003E-3</v>
      </c>
      <c r="N106" s="82">
        <v>1.029E-3</v>
      </c>
      <c r="O106" s="82">
        <v>1.018E-3</v>
      </c>
      <c r="P106" s="82">
        <v>1.0120000000000001E-3</v>
      </c>
      <c r="Q106" s="82">
        <v>1E-3</v>
      </c>
      <c r="R106" s="77"/>
      <c r="S106" s="79">
        <v>3.9229E-2</v>
      </c>
      <c r="T106" s="80">
        <v>-0.9185800358247842</v>
      </c>
      <c r="U106" s="80">
        <v>-0.26912793409333169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8</v>
      </c>
      <c r="E114" s="90">
        <v>6.4000000000000001E-2</v>
      </c>
      <c r="F114" s="95"/>
      <c r="G114" s="92">
        <v>3.3313429999999999</v>
      </c>
      <c r="H114" s="92">
        <v>2.4494570000000002</v>
      </c>
      <c r="I114" s="92">
        <v>2.8415970000000002</v>
      </c>
      <c r="J114" s="92">
        <v>2.826111</v>
      </c>
      <c r="K114" s="92">
        <v>2.6148790000000002</v>
      </c>
      <c r="L114" s="92">
        <v>2.2954140000000001</v>
      </c>
      <c r="M114" s="92">
        <v>1.7887420000000001</v>
      </c>
      <c r="N114" s="92">
        <v>1.581963</v>
      </c>
      <c r="O114" s="92">
        <v>1.7590750000000002</v>
      </c>
      <c r="P114" s="92">
        <v>2.1054430000000002</v>
      </c>
      <c r="Q114" s="92">
        <v>1.6811699999999998</v>
      </c>
      <c r="R114" s="95"/>
      <c r="S114" s="93">
        <v>25.275193999999999</v>
      </c>
      <c r="T114" s="94">
        <v>-0.49534767209500796</v>
      </c>
      <c r="U114" s="94">
        <v>-8.1933722540753484E-2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7</v>
      </c>
      <c r="E115" s="76">
        <v>5.6000000000000001E-2</v>
      </c>
      <c r="F115" s="77"/>
      <c r="G115" s="82">
        <v>0.95771700000000004</v>
      </c>
      <c r="H115" s="82">
        <v>0.90246400000000004</v>
      </c>
      <c r="I115" s="82">
        <v>1.2030270000000001</v>
      </c>
      <c r="J115" s="82">
        <v>1.1057140000000001</v>
      </c>
      <c r="K115" s="82">
        <v>0.99409599999999998</v>
      </c>
      <c r="L115" s="82">
        <v>1.1526529999999999</v>
      </c>
      <c r="M115" s="82">
        <v>1.117221</v>
      </c>
      <c r="N115" s="82">
        <v>1.1434280000000001</v>
      </c>
      <c r="O115" s="82">
        <v>1.3808590000000001</v>
      </c>
      <c r="P115" s="82">
        <v>1.74522</v>
      </c>
      <c r="Q115" s="140">
        <v>1.2589699999999999</v>
      </c>
      <c r="R115" s="77"/>
      <c r="S115" s="79">
        <v>12.961368999999999</v>
      </c>
      <c r="T115" s="80">
        <v>0.31455325529357814</v>
      </c>
      <c r="U115" s="80">
        <v>3.4778205718921429E-2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1</v>
      </c>
      <c r="E116" s="90">
        <v>8.0000000000000002E-3</v>
      </c>
      <c r="F116" s="77"/>
      <c r="G116" s="78">
        <v>2.3736259999999998</v>
      </c>
      <c r="H116" s="78">
        <v>1.5469930000000001</v>
      </c>
      <c r="I116" s="78">
        <v>1.6385700000000001</v>
      </c>
      <c r="J116" s="78">
        <v>1.720397</v>
      </c>
      <c r="K116" s="78">
        <v>1.6207830000000001</v>
      </c>
      <c r="L116" s="78">
        <v>1.1427609999999999</v>
      </c>
      <c r="M116" s="78">
        <v>0.67152100000000003</v>
      </c>
      <c r="N116" s="78">
        <v>0.43853500000000001</v>
      </c>
      <c r="O116" s="78">
        <v>0.378216</v>
      </c>
      <c r="P116" s="78">
        <v>0.36022300000000002</v>
      </c>
      <c r="Q116" s="78">
        <v>0.42220000000000002</v>
      </c>
      <c r="R116" s="77"/>
      <c r="S116" s="85">
        <v>12.313825</v>
      </c>
      <c r="T116" s="86">
        <v>-0.82212867570543968</v>
      </c>
      <c r="U116" s="86">
        <v>-0.19413324048475922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1</v>
      </c>
      <c r="E117" s="99">
        <v>8.0000000000000002E-3</v>
      </c>
      <c r="F117" s="100"/>
      <c r="G117" s="78">
        <v>2.3736259999999998</v>
      </c>
      <c r="H117" s="78">
        <v>1.5469930000000001</v>
      </c>
      <c r="I117" s="78">
        <v>1.6385700000000001</v>
      </c>
      <c r="J117" s="78">
        <v>1.720397</v>
      </c>
      <c r="K117" s="78">
        <v>1.6207830000000001</v>
      </c>
      <c r="L117" s="78">
        <v>1.1427609999999999</v>
      </c>
      <c r="M117" s="78">
        <v>0.67152100000000003</v>
      </c>
      <c r="N117" s="78">
        <v>0.43853500000000001</v>
      </c>
      <c r="O117" s="78">
        <v>0.378216</v>
      </c>
      <c r="P117" s="78">
        <v>0.36022300000000002</v>
      </c>
      <c r="Q117" s="139">
        <v>0.42220000000000002</v>
      </c>
      <c r="R117" s="100"/>
      <c r="S117" s="101">
        <v>12.313825</v>
      </c>
      <c r="T117" s="102">
        <v>-0.82212867570543968</v>
      </c>
      <c r="U117" s="102">
        <v>-0.19413324048475922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23</v>
      </c>
      <c r="E122" s="90">
        <v>0.184</v>
      </c>
      <c r="F122" s="95"/>
      <c r="G122" s="92">
        <v>2.4261630000000003</v>
      </c>
      <c r="H122" s="92">
        <v>2.4364370000000002</v>
      </c>
      <c r="I122" s="92">
        <v>2.4706179999999995</v>
      </c>
      <c r="J122" s="92">
        <v>2.213171</v>
      </c>
      <c r="K122" s="92">
        <v>3.5824930000000004</v>
      </c>
      <c r="L122" s="92">
        <v>4.1102040000000004</v>
      </c>
      <c r="M122" s="92">
        <v>3.9488300000000001</v>
      </c>
      <c r="N122" s="92">
        <v>3.8570370000000005</v>
      </c>
      <c r="O122" s="92">
        <v>3.6852899999999997</v>
      </c>
      <c r="P122" s="92">
        <v>3.8034180000000002</v>
      </c>
      <c r="Q122" s="92">
        <v>3.5157179999999997</v>
      </c>
      <c r="R122" s="95"/>
      <c r="S122" s="93">
        <v>36.049379000000002</v>
      </c>
      <c r="T122" s="94">
        <v>0.44908565500339392</v>
      </c>
      <c r="U122" s="94">
        <v>4.7458335502937876E-2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23</v>
      </c>
      <c r="E123" s="90">
        <v>0.184</v>
      </c>
      <c r="F123" s="77"/>
      <c r="G123" s="78">
        <v>2.4261630000000003</v>
      </c>
      <c r="H123" s="78">
        <v>2.4364370000000002</v>
      </c>
      <c r="I123" s="78">
        <v>2.4706179999999995</v>
      </c>
      <c r="J123" s="78">
        <v>2.213171</v>
      </c>
      <c r="K123" s="78">
        <v>3.5824930000000004</v>
      </c>
      <c r="L123" s="78">
        <v>4.1102040000000004</v>
      </c>
      <c r="M123" s="78">
        <v>3.9488300000000001</v>
      </c>
      <c r="N123" s="78">
        <v>3.8570370000000005</v>
      </c>
      <c r="O123" s="78">
        <v>3.6852899999999997</v>
      </c>
      <c r="P123" s="78">
        <v>3.8034180000000002</v>
      </c>
      <c r="Q123" s="78">
        <v>3.5157179999999997</v>
      </c>
      <c r="R123" s="77"/>
      <c r="S123" s="85">
        <v>36.049379000000002</v>
      </c>
      <c r="T123" s="86">
        <v>0.44908565500339392</v>
      </c>
      <c r="U123" s="86">
        <v>4.7458335502937876E-2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2</v>
      </c>
      <c r="E125" s="76">
        <v>1.6E-2</v>
      </c>
      <c r="F125" s="77"/>
      <c r="G125" s="78">
        <v>9.5148999999999997E-2</v>
      </c>
      <c r="H125" s="78">
        <v>7.8709000000000001E-2</v>
      </c>
      <c r="I125" s="78">
        <v>7.3748999999999995E-2</v>
      </c>
      <c r="J125" s="78">
        <v>9.2850000000000002E-2</v>
      </c>
      <c r="K125" s="78">
        <v>0.12625900000000001</v>
      </c>
      <c r="L125" s="78">
        <v>0.212368</v>
      </c>
      <c r="M125" s="78">
        <v>0.19404299999999999</v>
      </c>
      <c r="N125" s="78">
        <v>0.15384400000000001</v>
      </c>
      <c r="O125" s="78">
        <v>5.2912000000000001E-2</v>
      </c>
      <c r="P125" s="78">
        <v>5.2645999999999998E-2</v>
      </c>
      <c r="Q125" s="136">
        <v>5.1999999999999998E-2</v>
      </c>
      <c r="R125" s="77"/>
      <c r="S125" s="85">
        <v>1.1845290000000002</v>
      </c>
      <c r="T125" s="86">
        <v>-0.45348873871506801</v>
      </c>
      <c r="U125" s="86">
        <v>-7.2743493520080693E-2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21</v>
      </c>
      <c r="E126" s="90">
        <v>0.16800000000000001</v>
      </c>
      <c r="F126" s="77"/>
      <c r="G126" s="78">
        <v>2.3310140000000001</v>
      </c>
      <c r="H126" s="78">
        <v>2.3577280000000003</v>
      </c>
      <c r="I126" s="78">
        <v>2.3968689999999997</v>
      </c>
      <c r="J126" s="78">
        <v>2.1203210000000001</v>
      </c>
      <c r="K126" s="78">
        <v>3.4562340000000003</v>
      </c>
      <c r="L126" s="78">
        <v>3.8978360000000003</v>
      </c>
      <c r="M126" s="78">
        <v>3.7547869999999999</v>
      </c>
      <c r="N126" s="78">
        <v>3.7031930000000006</v>
      </c>
      <c r="O126" s="78">
        <v>3.6323779999999997</v>
      </c>
      <c r="P126" s="78">
        <v>3.750772</v>
      </c>
      <c r="Q126" s="78">
        <v>3.4637179999999996</v>
      </c>
      <c r="R126" s="77"/>
      <c r="S126" s="85">
        <v>34.864850000000004</v>
      </c>
      <c r="T126" s="86">
        <v>0.4859275834465171</v>
      </c>
      <c r="U126" s="86">
        <v>5.0750742531667337E-2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15</v>
      </c>
      <c r="E127" s="76">
        <v>0.12</v>
      </c>
      <c r="F127" s="77"/>
      <c r="G127" s="78">
        <v>1.792152</v>
      </c>
      <c r="H127" s="78">
        <v>1.879591</v>
      </c>
      <c r="I127" s="78">
        <v>1.90781</v>
      </c>
      <c r="J127" s="78">
        <v>1.6846429999999999</v>
      </c>
      <c r="K127" s="78">
        <v>2.214334</v>
      </c>
      <c r="L127" s="78">
        <v>2.308697</v>
      </c>
      <c r="M127" s="78">
        <v>2.1496279999999999</v>
      </c>
      <c r="N127" s="78">
        <v>2.0625260000000001</v>
      </c>
      <c r="O127" s="78">
        <v>2.024241</v>
      </c>
      <c r="P127" s="78">
        <v>2.1315520000000001</v>
      </c>
      <c r="Q127" s="136">
        <v>1.804918</v>
      </c>
      <c r="R127" s="77"/>
      <c r="S127" s="85">
        <v>21.960092</v>
      </c>
      <c r="T127" s="86">
        <v>7.1232797218092614E-3</v>
      </c>
      <c r="U127" s="86">
        <v>8.876473516647998E-4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3</v>
      </c>
      <c r="E131" s="76">
        <v>2.4E-2</v>
      </c>
      <c r="F131" s="77"/>
      <c r="G131" s="78">
        <v>0.17452200000000001</v>
      </c>
      <c r="H131" s="78">
        <v>0.162409</v>
      </c>
      <c r="I131" s="78">
        <v>0.162328</v>
      </c>
      <c r="J131" s="78">
        <v>0.111523</v>
      </c>
      <c r="K131" s="78">
        <v>0.94285200000000002</v>
      </c>
      <c r="L131" s="78">
        <v>1.2947200000000001</v>
      </c>
      <c r="M131" s="78">
        <v>1.3220529999999999</v>
      </c>
      <c r="N131" s="78">
        <v>1.3399080000000001</v>
      </c>
      <c r="O131" s="78">
        <v>1.300171</v>
      </c>
      <c r="P131" s="78">
        <v>1.2828900000000001</v>
      </c>
      <c r="Q131" s="136">
        <v>1.2835000000000001</v>
      </c>
      <c r="R131" s="77"/>
      <c r="S131" s="85">
        <v>9.3768760000000011</v>
      </c>
      <c r="T131" s="86">
        <v>6.3543736606273136</v>
      </c>
      <c r="U131" s="86">
        <v>0.28327050207969018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8.0000000000000002E-3</v>
      </c>
      <c r="F133" s="77"/>
      <c r="G133" s="78">
        <v>0.35730600000000001</v>
      </c>
      <c r="H133" s="78">
        <v>0.30882900000000002</v>
      </c>
      <c r="I133" s="78">
        <v>0.31985400000000003</v>
      </c>
      <c r="J133" s="78">
        <v>0.31737700000000002</v>
      </c>
      <c r="K133" s="78">
        <v>0.29819899999999999</v>
      </c>
      <c r="L133" s="78">
        <v>0.29358000000000001</v>
      </c>
      <c r="M133" s="78">
        <v>0.27521299999999999</v>
      </c>
      <c r="N133" s="78">
        <v>0.29427700000000001</v>
      </c>
      <c r="O133" s="78">
        <v>0.29610199999999998</v>
      </c>
      <c r="P133" s="78">
        <v>0.32397799999999999</v>
      </c>
      <c r="Q133" s="78">
        <v>0.36</v>
      </c>
      <c r="R133" s="77"/>
      <c r="S133" s="85">
        <v>3.4447149999999995</v>
      </c>
      <c r="T133" s="86">
        <v>7.5397558395324804E-3</v>
      </c>
      <c r="U133" s="86">
        <v>9.3937518056663727E-4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2</v>
      </c>
      <c r="E134" s="76">
        <v>1.6E-2</v>
      </c>
      <c r="F134" s="77"/>
      <c r="G134" s="78">
        <v>7.0340000000000003E-3</v>
      </c>
      <c r="H134" s="78">
        <v>6.8989999999999998E-3</v>
      </c>
      <c r="I134" s="78">
        <v>6.8770000000000003E-3</v>
      </c>
      <c r="J134" s="78">
        <v>6.7780000000000002E-3</v>
      </c>
      <c r="K134" s="78">
        <v>8.4900000000000004E-4</v>
      </c>
      <c r="L134" s="78">
        <v>8.3900000000000001E-4</v>
      </c>
      <c r="M134" s="78">
        <v>7.8930000000000007E-3</v>
      </c>
      <c r="N134" s="78">
        <v>6.4819999999999999E-3</v>
      </c>
      <c r="O134" s="78">
        <v>1.1864E-2</v>
      </c>
      <c r="P134" s="78">
        <v>1.2352E-2</v>
      </c>
      <c r="Q134" s="136">
        <v>1.5299999999999999E-2</v>
      </c>
      <c r="R134" s="77"/>
      <c r="S134" s="85">
        <v>8.3166999999999991E-2</v>
      </c>
      <c r="T134" s="86">
        <v>1.1751492749502415</v>
      </c>
      <c r="U134" s="86">
        <v>0.10201151713117063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7</v>
      </c>
      <c r="E147" s="90">
        <v>5.6000000000000001E-2</v>
      </c>
      <c r="F147" s="95"/>
      <c r="G147" s="92">
        <v>2.59951</v>
      </c>
      <c r="H147" s="92">
        <v>2.1662810000000001</v>
      </c>
      <c r="I147" s="92">
        <v>2.1914940000000001</v>
      </c>
      <c r="J147" s="92">
        <v>1.458026</v>
      </c>
      <c r="K147" s="92">
        <v>1.339901</v>
      </c>
      <c r="L147" s="92">
        <v>0.94253200000000004</v>
      </c>
      <c r="M147" s="92">
        <v>0.83960099999999993</v>
      </c>
      <c r="N147" s="92">
        <v>0.72247399999999995</v>
      </c>
      <c r="O147" s="92">
        <v>0.95457700000000001</v>
      </c>
      <c r="P147" s="92">
        <v>0.85208300000000003</v>
      </c>
      <c r="Q147" s="92">
        <v>0.59686099999999997</v>
      </c>
      <c r="R147" s="95"/>
      <c r="S147" s="93">
        <v>14.663340000000002</v>
      </c>
      <c r="T147" s="94">
        <v>-0.7703948051748214</v>
      </c>
      <c r="U147" s="94">
        <v>-0.1680011735310174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8.0000000000000002E-3</v>
      </c>
      <c r="F148" s="77"/>
      <c r="G148" s="78">
        <v>8.933E-3</v>
      </c>
      <c r="H148" s="78">
        <v>1.2047E-2</v>
      </c>
      <c r="I148" s="78">
        <v>0.10345699999999999</v>
      </c>
      <c r="J148" s="78">
        <v>9.9875000000000005E-2</v>
      </c>
      <c r="K148" s="78">
        <v>8.2144999999999996E-2</v>
      </c>
      <c r="L148" s="78">
        <v>2.2509000000000001E-2</v>
      </c>
      <c r="M148" s="78">
        <v>1.5269E-2</v>
      </c>
      <c r="N148" s="78">
        <v>2.0674999999999999E-2</v>
      </c>
      <c r="O148" s="78">
        <v>8.7822999999999998E-2</v>
      </c>
      <c r="P148" s="78">
        <v>8.8986999999999997E-2</v>
      </c>
      <c r="Q148" s="136">
        <v>9.0823000000000001E-2</v>
      </c>
      <c r="R148" s="77"/>
      <c r="S148" s="85">
        <v>0.63254299999999997</v>
      </c>
      <c r="T148" s="86">
        <v>9.1671331019814168</v>
      </c>
      <c r="U148" s="86">
        <v>0.33628721606945766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6</v>
      </c>
      <c r="E149" s="90">
        <v>4.8000000000000001E-2</v>
      </c>
      <c r="F149" s="77"/>
      <c r="G149" s="78">
        <v>2.5905770000000001</v>
      </c>
      <c r="H149" s="78">
        <v>2.1542340000000002</v>
      </c>
      <c r="I149" s="78">
        <v>2.0880369999999999</v>
      </c>
      <c r="J149" s="78">
        <v>1.3581510000000001</v>
      </c>
      <c r="K149" s="78">
        <v>1.2577560000000001</v>
      </c>
      <c r="L149" s="78">
        <v>0.92002300000000004</v>
      </c>
      <c r="M149" s="78">
        <v>0.82433199999999995</v>
      </c>
      <c r="N149" s="78">
        <v>0.70179899999999995</v>
      </c>
      <c r="O149" s="78">
        <v>0.86675400000000002</v>
      </c>
      <c r="P149" s="78">
        <v>0.763096</v>
      </c>
      <c r="Q149" s="136">
        <v>0.50603799999999999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5</v>
      </c>
      <c r="E150" s="99">
        <v>0.04</v>
      </c>
      <c r="F150" s="100"/>
      <c r="G150" s="78">
        <v>2.5905770000000001</v>
      </c>
      <c r="H150" s="78">
        <v>2.1542340000000002</v>
      </c>
      <c r="I150" s="78">
        <v>2.0880369999999999</v>
      </c>
      <c r="J150" s="78">
        <v>1.3581510000000001</v>
      </c>
      <c r="K150" s="78">
        <v>1.2577560000000001</v>
      </c>
      <c r="L150" s="78">
        <v>0.90820500000000004</v>
      </c>
      <c r="M150" s="78">
        <v>0.801454</v>
      </c>
      <c r="N150" s="78">
        <v>0.644428</v>
      </c>
      <c r="O150" s="78">
        <v>0.71837700000000004</v>
      </c>
      <c r="P150" s="78">
        <v>0.541246</v>
      </c>
      <c r="Q150" s="78">
        <v>0.44219999999999998</v>
      </c>
      <c r="R150" s="100"/>
      <c r="S150" s="101">
        <v>13.504664999999999</v>
      </c>
      <c r="T150" s="102">
        <v>-0.82930443681079546</v>
      </c>
      <c r="U150" s="102">
        <v>-0.19827065663325616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1</v>
      </c>
      <c r="E151" s="99">
        <v>8.0000000000000002E-3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1.1818E-2</v>
      </c>
      <c r="M151" s="78">
        <v>2.2877999999999999E-2</v>
      </c>
      <c r="N151" s="78">
        <v>5.7370999999999998E-2</v>
      </c>
      <c r="O151" s="78">
        <v>0.14837700000000001</v>
      </c>
      <c r="P151" s="78">
        <v>0.22184999999999999</v>
      </c>
      <c r="Q151" s="136">
        <v>6.3838000000000006E-2</v>
      </c>
      <c r="R151" s="100"/>
      <c r="S151" s="101">
        <v>0.52613200000000004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5</v>
      </c>
      <c r="E156" s="90">
        <v>0.04</v>
      </c>
      <c r="F156" s="95"/>
      <c r="G156" s="92">
        <v>2.6797999999999999E-2</v>
      </c>
      <c r="H156" s="92">
        <v>3.7234000000000003E-2</v>
      </c>
      <c r="I156" s="92">
        <v>2.5218000000000001E-2</v>
      </c>
      <c r="J156" s="92">
        <v>5.5610999999999994E-2</v>
      </c>
      <c r="K156" s="92">
        <v>6.3876000000000002E-2</v>
      </c>
      <c r="L156" s="92">
        <v>4.6619000000000001E-2</v>
      </c>
      <c r="M156" s="92">
        <v>2.8726000000000002E-2</v>
      </c>
      <c r="N156" s="92">
        <v>3.5220000000000001E-2</v>
      </c>
      <c r="O156" s="92">
        <v>1.9061999999999999E-2</v>
      </c>
      <c r="P156" s="92">
        <v>1.9311999999999999E-2</v>
      </c>
      <c r="Q156" s="92">
        <v>3.4140000000000004E-2</v>
      </c>
      <c r="R156" s="95"/>
      <c r="S156" s="93">
        <v>0.39181600000000011</v>
      </c>
      <c r="T156" s="94">
        <v>0.27397566982610666</v>
      </c>
      <c r="U156" s="94">
        <v>3.0730534297522372E-2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2</v>
      </c>
      <c r="E157" s="76">
        <v>1.6E-2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1.4E-2</v>
      </c>
      <c r="R157" s="77"/>
      <c r="S157" s="85">
        <v>1.4E-2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8.0000000000000002E-3</v>
      </c>
      <c r="F158" s="77"/>
      <c r="G158" s="78">
        <v>1.3398999999999999E-2</v>
      </c>
      <c r="H158" s="78">
        <v>1.8617000000000002E-2</v>
      </c>
      <c r="I158" s="78">
        <v>1.2609E-2</v>
      </c>
      <c r="J158" s="78">
        <v>2.7805E-2</v>
      </c>
      <c r="K158" s="78">
        <v>3.1938000000000001E-2</v>
      </c>
      <c r="L158" s="78">
        <v>2.3309E-2</v>
      </c>
      <c r="M158" s="78">
        <v>1.4363000000000001E-2</v>
      </c>
      <c r="N158" s="78">
        <v>1.7610000000000001E-2</v>
      </c>
      <c r="O158" s="78">
        <v>9.5309999999999995E-3</v>
      </c>
      <c r="P158" s="78">
        <v>9.6559999999999997E-3</v>
      </c>
      <c r="Q158" s="136">
        <v>1.0070000000000001E-2</v>
      </c>
      <c r="R158" s="77"/>
      <c r="S158" s="85">
        <v>0.18890700000000002</v>
      </c>
      <c r="T158" s="86">
        <v>-0.24845137696843034</v>
      </c>
      <c r="U158" s="86">
        <v>-3.5072607418430213E-2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8.0000000000000002E-3</v>
      </c>
      <c r="F159" s="77"/>
      <c r="G159" s="78">
        <v>8.933E-3</v>
      </c>
      <c r="H159" s="78">
        <v>1.0951000000000001E-2</v>
      </c>
      <c r="I159" s="78">
        <v>0</v>
      </c>
      <c r="J159" s="78">
        <v>1.5056999999999999E-2</v>
      </c>
      <c r="K159" s="78">
        <v>1.9362999999999998E-2</v>
      </c>
      <c r="L159" s="78">
        <v>2.0531000000000001E-2</v>
      </c>
      <c r="M159" s="78">
        <v>1.4363000000000001E-2</v>
      </c>
      <c r="N159" s="78">
        <v>1.7610000000000001E-2</v>
      </c>
      <c r="O159" s="78">
        <v>9.5309999999999995E-3</v>
      </c>
      <c r="P159" s="78">
        <v>9.6559999999999997E-3</v>
      </c>
      <c r="Q159" s="136">
        <v>1.0070000000000001E-2</v>
      </c>
      <c r="R159" s="77"/>
      <c r="S159" s="85">
        <v>0.13606499999999999</v>
      </c>
      <c r="T159" s="86">
        <v>0.12728086868913024</v>
      </c>
      <c r="U159" s="86">
        <v>1.5088755741815341E-2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1</v>
      </c>
      <c r="E160" s="76">
        <v>8.0000000000000002E-3</v>
      </c>
      <c r="F160" s="77"/>
      <c r="G160" s="78">
        <v>4.4660000000000004E-3</v>
      </c>
      <c r="H160" s="78">
        <v>7.6660000000000001E-3</v>
      </c>
      <c r="I160" s="78">
        <v>1.2609E-2</v>
      </c>
      <c r="J160" s="78">
        <v>1.2749E-2</v>
      </c>
      <c r="K160" s="78">
        <v>1.2574999999999999E-2</v>
      </c>
      <c r="L160" s="78">
        <v>2.7789999999999998E-3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5.2843999999999995E-2</v>
      </c>
      <c r="T160" s="86">
        <v>-1</v>
      </c>
      <c r="U160" s="86">
        <v>-1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55</v>
      </c>
      <c r="E164" s="90">
        <v>0.44</v>
      </c>
      <c r="F164" s="95"/>
      <c r="G164" s="92">
        <v>2.9641419999999998</v>
      </c>
      <c r="H164" s="92">
        <v>3.6678089999999997</v>
      </c>
      <c r="I164" s="92">
        <v>4.7239149999999999</v>
      </c>
      <c r="J164" s="92">
        <v>9.2745689999999996</v>
      </c>
      <c r="K164" s="92">
        <v>12.6081</v>
      </c>
      <c r="L164" s="92">
        <v>13.746032999999999</v>
      </c>
      <c r="M164" s="92">
        <v>15.019275</v>
      </c>
      <c r="N164" s="92">
        <v>14.996442000000002</v>
      </c>
      <c r="O164" s="92">
        <v>15.876059999999999</v>
      </c>
      <c r="P164" s="92">
        <v>14.087513999999999</v>
      </c>
      <c r="Q164" s="92">
        <v>13.05466</v>
      </c>
      <c r="R164" s="95"/>
      <c r="S164" s="93">
        <v>120.01851899999998</v>
      </c>
      <c r="T164" s="94">
        <v>3.4041952106208138</v>
      </c>
      <c r="U164" s="94">
        <v>0.20360316207831697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54</v>
      </c>
      <c r="E165" s="90">
        <v>0.432</v>
      </c>
      <c r="F165" s="77"/>
      <c r="G165" s="78">
        <v>2.938952</v>
      </c>
      <c r="H165" s="78">
        <v>3.6431029999999995</v>
      </c>
      <c r="I165" s="78">
        <v>4.699287</v>
      </c>
      <c r="J165" s="78">
        <v>9.250297999999999</v>
      </c>
      <c r="K165" s="78">
        <v>12.574969000000001</v>
      </c>
      <c r="L165" s="78">
        <v>13.715751999999998</v>
      </c>
      <c r="M165" s="78">
        <v>14.987631</v>
      </c>
      <c r="N165" s="78">
        <v>14.971634000000002</v>
      </c>
      <c r="O165" s="78">
        <v>15.851984999999999</v>
      </c>
      <c r="P165" s="78">
        <v>14.060127999999999</v>
      </c>
      <c r="Q165" s="78">
        <v>13.03096</v>
      </c>
      <c r="R165" s="77"/>
      <c r="S165" s="85">
        <v>119.72469899999999</v>
      </c>
      <c r="T165" s="86">
        <v>3.4338798319945338</v>
      </c>
      <c r="U165" s="86">
        <v>0.204614231878544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3</v>
      </c>
      <c r="E166" s="76">
        <v>2.4E-2</v>
      </c>
      <c r="F166" s="77"/>
      <c r="G166" s="78">
        <v>0.41983399999999998</v>
      </c>
      <c r="H166" s="78">
        <v>0.41286699999999998</v>
      </c>
      <c r="I166" s="78">
        <v>0.50508600000000003</v>
      </c>
      <c r="J166" s="78">
        <v>0.38609900000000003</v>
      </c>
      <c r="K166" s="78">
        <v>0.33183099999999999</v>
      </c>
      <c r="L166" s="78">
        <v>0.49961699999999998</v>
      </c>
      <c r="M166" s="78">
        <v>0.45713700000000002</v>
      </c>
      <c r="N166" s="78">
        <v>0.26976299999999998</v>
      </c>
      <c r="O166" s="78">
        <v>0.29120000000000001</v>
      </c>
      <c r="P166" s="78">
        <v>0.155888</v>
      </c>
      <c r="Q166" s="136">
        <v>0.151645</v>
      </c>
      <c r="R166" s="77"/>
      <c r="S166" s="85">
        <v>3.8809669999999996</v>
      </c>
      <c r="T166" s="86">
        <v>-0.63879771528747076</v>
      </c>
      <c r="U166" s="86">
        <v>-0.11952138749831542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6</v>
      </c>
      <c r="E167" s="76">
        <v>4.8000000000000001E-2</v>
      </c>
      <c r="F167" s="77"/>
      <c r="G167" s="78">
        <v>7.6189000000000007E-2</v>
      </c>
      <c r="H167" s="78">
        <v>0.14829400000000001</v>
      </c>
      <c r="I167" s="78">
        <v>0.26804</v>
      </c>
      <c r="J167" s="78">
        <v>0.58272400000000002</v>
      </c>
      <c r="K167" s="78">
        <v>0.93526100000000001</v>
      </c>
      <c r="L167" s="78">
        <v>1.647683</v>
      </c>
      <c r="M167" s="78">
        <v>1.855059</v>
      </c>
      <c r="N167" s="78">
        <v>1.906004</v>
      </c>
      <c r="O167" s="78">
        <v>1.9394149999999999</v>
      </c>
      <c r="P167" s="78">
        <v>1.9013439999999999</v>
      </c>
      <c r="Q167" s="78">
        <v>1.875</v>
      </c>
      <c r="R167" s="77"/>
      <c r="S167" s="85">
        <v>13.135013000000001</v>
      </c>
      <c r="T167" s="86">
        <v>23.60985181587893</v>
      </c>
      <c r="U167" s="86">
        <v>0.49241163035001345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2</v>
      </c>
      <c r="E168" s="76">
        <v>1.6E-2</v>
      </c>
      <c r="F168" s="77"/>
      <c r="G168" s="78">
        <v>1.1970860000000001</v>
      </c>
      <c r="H168" s="78">
        <v>1.0542899999999999</v>
      </c>
      <c r="I168" s="78">
        <v>1.031393</v>
      </c>
      <c r="J168" s="78">
        <v>0.89554100000000003</v>
      </c>
      <c r="K168" s="78">
        <v>0.75207800000000002</v>
      </c>
      <c r="L168" s="78">
        <v>0.60917900000000003</v>
      </c>
      <c r="M168" s="78">
        <v>0.46921299999999999</v>
      </c>
      <c r="N168" s="78">
        <v>0.39603899999999997</v>
      </c>
      <c r="O168" s="78">
        <v>0.49360500000000002</v>
      </c>
      <c r="P168" s="78">
        <v>0.34787099999999999</v>
      </c>
      <c r="Q168" s="136">
        <v>0.16339999999999999</v>
      </c>
      <c r="R168" s="77"/>
      <c r="S168" s="85">
        <v>7.4096949999999993</v>
      </c>
      <c r="T168" s="86">
        <v>-0.86350187037522785</v>
      </c>
      <c r="U168" s="86">
        <v>-0.22036587967382459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6</v>
      </c>
      <c r="E169" s="76">
        <v>4.8000000000000001E-2</v>
      </c>
      <c r="F169" s="77"/>
      <c r="G169" s="78">
        <v>9.2259999999999998E-3</v>
      </c>
      <c r="H169" s="78">
        <v>9.5073000000000005E-2</v>
      </c>
      <c r="I169" s="78">
        <v>0.13691400000000001</v>
      </c>
      <c r="J169" s="78">
        <v>0.194774</v>
      </c>
      <c r="K169" s="78">
        <v>0.22187100000000001</v>
      </c>
      <c r="L169" s="78">
        <v>0.26239600000000002</v>
      </c>
      <c r="M169" s="78">
        <v>0.497747</v>
      </c>
      <c r="N169" s="78">
        <v>0.64228399999999997</v>
      </c>
      <c r="O169" s="78">
        <v>0.83844700000000005</v>
      </c>
      <c r="P169" s="78">
        <v>0.71072500000000005</v>
      </c>
      <c r="Q169" s="78">
        <v>0.57999999999999996</v>
      </c>
      <c r="R169" s="77"/>
      <c r="S169" s="85">
        <v>4.189457</v>
      </c>
      <c r="T169" s="86">
        <v>61.86581400390201</v>
      </c>
      <c r="U169" s="86">
        <v>0.67803810236846895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6</v>
      </c>
      <c r="E171" s="76">
        <v>4.8000000000000001E-2</v>
      </c>
      <c r="F171" s="77"/>
      <c r="G171" s="78">
        <v>0.14796799999999999</v>
      </c>
      <c r="H171" s="78">
        <v>0.16583800000000001</v>
      </c>
      <c r="I171" s="78">
        <v>8.7508000000000002E-2</v>
      </c>
      <c r="J171" s="78">
        <v>8.7387999999999993E-2</v>
      </c>
      <c r="K171" s="78">
        <v>8.5078000000000001E-2</v>
      </c>
      <c r="L171" s="78">
        <v>7.9910999999999996E-2</v>
      </c>
      <c r="M171" s="78">
        <v>0.140738</v>
      </c>
      <c r="N171" s="78">
        <v>0.183832</v>
      </c>
      <c r="O171" s="78">
        <v>0.23531099999999999</v>
      </c>
      <c r="P171" s="78">
        <v>0.150195</v>
      </c>
      <c r="Q171" s="136">
        <v>0.10765</v>
      </c>
      <c r="R171" s="77"/>
      <c r="S171" s="85">
        <v>1.4714170000000002</v>
      </c>
      <c r="T171" s="86">
        <v>-0.27247783304498263</v>
      </c>
      <c r="U171" s="86">
        <v>-3.8983644873872736E-2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8</v>
      </c>
      <c r="E173" s="76">
        <v>6.4000000000000001E-2</v>
      </c>
      <c r="F173" s="77"/>
      <c r="G173" s="78">
        <v>0.52162799999999998</v>
      </c>
      <c r="H173" s="78">
        <v>0.699712</v>
      </c>
      <c r="I173" s="78">
        <v>0.80351700000000004</v>
      </c>
      <c r="J173" s="78">
        <v>0.88564299999999996</v>
      </c>
      <c r="K173" s="78">
        <v>0.83344200000000002</v>
      </c>
      <c r="L173" s="78">
        <v>1.0558449999999999</v>
      </c>
      <c r="M173" s="78">
        <v>1.756397</v>
      </c>
      <c r="N173" s="78">
        <v>1.448504</v>
      </c>
      <c r="O173" s="78">
        <v>1.8417319999999999</v>
      </c>
      <c r="P173" s="78">
        <v>1.054951</v>
      </c>
      <c r="Q173" s="136">
        <v>1.262</v>
      </c>
      <c r="R173" s="77"/>
      <c r="S173" s="85">
        <v>12.163371000000001</v>
      </c>
      <c r="T173" s="86">
        <v>1.4193486545967624</v>
      </c>
      <c r="U173" s="86">
        <v>0.11676631904001433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4</v>
      </c>
      <c r="E174" s="76">
        <v>3.2000000000000001E-2</v>
      </c>
      <c r="F174" s="77"/>
      <c r="G174" s="78">
        <v>2.6700000000000001E-3</v>
      </c>
      <c r="H174" s="78">
        <v>9.1511999999999996E-2</v>
      </c>
      <c r="I174" s="78">
        <v>0.139684</v>
      </c>
      <c r="J174" s="78">
        <v>0.20009399999999999</v>
      </c>
      <c r="K174" s="78">
        <v>0.230208</v>
      </c>
      <c r="L174" s="78">
        <v>0.266046</v>
      </c>
      <c r="M174" s="78">
        <v>0.59651299999999996</v>
      </c>
      <c r="N174" s="78">
        <v>0.78771199999999997</v>
      </c>
      <c r="O174" s="78">
        <v>0.88321700000000003</v>
      </c>
      <c r="P174" s="78">
        <v>0.71072599999999997</v>
      </c>
      <c r="Q174" s="78">
        <v>0.69799999999999995</v>
      </c>
      <c r="R174" s="77"/>
      <c r="S174" s="85">
        <v>4.606382</v>
      </c>
      <c r="T174" s="86">
        <v>260.42322097378275</v>
      </c>
      <c r="U174" s="86">
        <v>1.0052476689561414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8.0000000000000002E-3</v>
      </c>
      <c r="F175" s="77"/>
      <c r="G175" s="78">
        <v>0</v>
      </c>
      <c r="H175" s="78">
        <v>0</v>
      </c>
      <c r="I175" s="78">
        <v>0</v>
      </c>
      <c r="J175" s="78">
        <v>5.0870000000000004E-3</v>
      </c>
      <c r="K175" s="78">
        <v>7.045E-3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1.2132E-2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10</v>
      </c>
      <c r="E177" s="76">
        <v>0.08</v>
      </c>
      <c r="F177" s="77"/>
      <c r="G177" s="78">
        <v>0.18971399999999999</v>
      </c>
      <c r="H177" s="78">
        <v>0.42389199999999999</v>
      </c>
      <c r="I177" s="78">
        <v>0.94433900000000004</v>
      </c>
      <c r="J177" s="78">
        <v>4.9952249999999996</v>
      </c>
      <c r="K177" s="78">
        <v>7.9281930000000003</v>
      </c>
      <c r="L177" s="78">
        <v>8.2805319999999991</v>
      </c>
      <c r="M177" s="78">
        <v>7.7356049999999996</v>
      </c>
      <c r="N177" s="78">
        <v>7.3990280000000004</v>
      </c>
      <c r="O177" s="78">
        <v>6.900544</v>
      </c>
      <c r="P177" s="78">
        <v>7.2571770000000004</v>
      </c>
      <c r="Q177" s="136">
        <v>6.6505650000000003</v>
      </c>
      <c r="R177" s="77"/>
      <c r="S177" s="85">
        <v>58.704813999999999</v>
      </c>
      <c r="T177" s="86">
        <v>34.055741800815966</v>
      </c>
      <c r="U177" s="86">
        <v>0.55989330889144706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8</v>
      </c>
      <c r="E180" s="76">
        <v>6.4000000000000001E-2</v>
      </c>
      <c r="F180" s="77"/>
      <c r="G180" s="78">
        <v>0.374637</v>
      </c>
      <c r="H180" s="78">
        <v>0.55162500000000003</v>
      </c>
      <c r="I180" s="78">
        <v>0.782806</v>
      </c>
      <c r="J180" s="78">
        <v>1.0177229999999999</v>
      </c>
      <c r="K180" s="78">
        <v>1.249962</v>
      </c>
      <c r="L180" s="78">
        <v>1.014543</v>
      </c>
      <c r="M180" s="78">
        <v>1.479222</v>
      </c>
      <c r="N180" s="78">
        <v>1.9384680000000001</v>
      </c>
      <c r="O180" s="78">
        <v>2.4285139999999998</v>
      </c>
      <c r="P180" s="78">
        <v>1.7712509999999999</v>
      </c>
      <c r="Q180" s="136">
        <v>1.5427</v>
      </c>
      <c r="R180" s="77"/>
      <c r="S180" s="85">
        <v>14.151451</v>
      </c>
      <c r="T180" s="86">
        <v>3.117852748126853</v>
      </c>
      <c r="U180" s="86">
        <v>0.19353140669259883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1</v>
      </c>
      <c r="E181" s="90">
        <v>8.0000000000000002E-3</v>
      </c>
      <c r="F181" s="77"/>
      <c r="G181" s="78">
        <v>2.5190000000000001E-2</v>
      </c>
      <c r="H181" s="78">
        <v>2.4705999999999999E-2</v>
      </c>
      <c r="I181" s="78">
        <v>2.4628000000000001E-2</v>
      </c>
      <c r="J181" s="78">
        <v>2.4271000000000001E-2</v>
      </c>
      <c r="K181" s="78">
        <v>3.3131000000000001E-2</v>
      </c>
      <c r="L181" s="78">
        <v>3.0280999999999999E-2</v>
      </c>
      <c r="M181" s="78">
        <v>3.1643999999999999E-2</v>
      </c>
      <c r="N181" s="78">
        <v>2.4808E-2</v>
      </c>
      <c r="O181" s="78">
        <v>2.4074999999999999E-2</v>
      </c>
      <c r="P181" s="78">
        <v>2.7386000000000001E-2</v>
      </c>
      <c r="Q181" s="78">
        <v>2.3699999999999999E-2</v>
      </c>
      <c r="R181" s="77"/>
      <c r="S181" s="85">
        <v>0.29382000000000003</v>
      </c>
      <c r="T181" s="86">
        <v>-5.9150456530369211E-2</v>
      </c>
      <c r="U181" s="86">
        <v>-7.5925352517014488E-3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1</v>
      </c>
      <c r="E188" s="76">
        <v>8.0000000000000002E-3</v>
      </c>
      <c r="F188" s="77"/>
      <c r="G188" s="78">
        <v>2.5190000000000001E-2</v>
      </c>
      <c r="H188" s="78">
        <v>2.4705999999999999E-2</v>
      </c>
      <c r="I188" s="78">
        <v>2.4628000000000001E-2</v>
      </c>
      <c r="J188" s="78">
        <v>2.4271000000000001E-2</v>
      </c>
      <c r="K188" s="78">
        <v>3.3131000000000001E-2</v>
      </c>
      <c r="L188" s="78">
        <v>3.0280999999999999E-2</v>
      </c>
      <c r="M188" s="78">
        <v>3.1643999999999999E-2</v>
      </c>
      <c r="N188" s="78">
        <v>2.4808E-2</v>
      </c>
      <c r="O188" s="78">
        <v>2.4074999999999999E-2</v>
      </c>
      <c r="P188" s="78">
        <v>2.7386000000000001E-2</v>
      </c>
      <c r="Q188" s="78">
        <v>2.3699999999999999E-2</v>
      </c>
      <c r="R188" s="77"/>
      <c r="S188" s="85">
        <v>0.29382000000000003</v>
      </c>
      <c r="T188" s="86">
        <v>-5.9150456530369211E-2</v>
      </c>
      <c r="U188" s="86">
        <v>-7.5925352517014488E-3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1</v>
      </c>
      <c r="E191" s="90">
        <v>8.0000000000000002E-3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2.0771000000000001E-2</v>
      </c>
      <c r="N191" s="92">
        <v>3.0868E-2</v>
      </c>
      <c r="O191" s="92">
        <v>2.0351000000000001E-2</v>
      </c>
      <c r="P191" s="92">
        <v>2.0249E-2</v>
      </c>
      <c r="Q191" s="92">
        <v>0.02</v>
      </c>
      <c r="R191" s="95"/>
      <c r="S191" s="93">
        <v>0.11223900000000001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1</v>
      </c>
      <c r="E192" s="76">
        <v>8.0000000000000002E-3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2.0771000000000001E-2</v>
      </c>
      <c r="N192" s="78">
        <v>3.0868E-2</v>
      </c>
      <c r="O192" s="78">
        <v>2.0351000000000001E-2</v>
      </c>
      <c r="P192" s="78">
        <v>2.0249E-2</v>
      </c>
      <c r="Q192" s="78">
        <v>0.02</v>
      </c>
      <c r="R192" s="77"/>
      <c r="S192" s="85">
        <v>0.11223900000000001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13</v>
      </c>
      <c r="E195" s="90">
        <v>0.104</v>
      </c>
      <c r="F195" s="77"/>
      <c r="G195" s="92">
        <v>3.355826</v>
      </c>
      <c r="H195" s="92">
        <v>3.3403860000000001</v>
      </c>
      <c r="I195" s="92">
        <v>3.8248160000000002</v>
      </c>
      <c r="J195" s="92">
        <v>3.8263539999999998</v>
      </c>
      <c r="K195" s="92">
        <v>4.0143110000000002</v>
      </c>
      <c r="L195" s="92">
        <v>4.3876590000000002</v>
      </c>
      <c r="M195" s="92">
        <v>4.3197739999999998</v>
      </c>
      <c r="N195" s="92">
        <v>4.2791110000000003</v>
      </c>
      <c r="O195" s="92">
        <v>3.8492229999999998</v>
      </c>
      <c r="P195" s="92">
        <v>4.7183149999999996</v>
      </c>
      <c r="Q195" s="92">
        <v>5.0480739999999997</v>
      </c>
      <c r="R195" s="77"/>
      <c r="S195" s="79">
        <v>44.963848999999996</v>
      </c>
      <c r="T195" s="80">
        <v>0.50427167558747077</v>
      </c>
      <c r="U195" s="80">
        <v>5.2363519595025609E-2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0</v>
      </c>
      <c r="E196" s="76">
        <v>0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136">
        <v>0</v>
      </c>
      <c r="R196" s="77"/>
      <c r="S196" s="85">
        <v>0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13</v>
      </c>
      <c r="E197" s="76">
        <v>0.104</v>
      </c>
      <c r="F197" s="77"/>
      <c r="G197" s="78">
        <v>3.355826</v>
      </c>
      <c r="H197" s="78">
        <v>3.3403860000000001</v>
      </c>
      <c r="I197" s="78">
        <v>3.8248160000000002</v>
      </c>
      <c r="J197" s="78">
        <v>3.8263539999999998</v>
      </c>
      <c r="K197" s="78">
        <v>4.0143110000000002</v>
      </c>
      <c r="L197" s="78">
        <v>4.3876590000000002</v>
      </c>
      <c r="M197" s="78">
        <v>4.3197739999999998</v>
      </c>
      <c r="N197" s="78">
        <v>4.2791110000000003</v>
      </c>
      <c r="O197" s="78">
        <v>3.8492229999999998</v>
      </c>
      <c r="P197" s="78">
        <v>4.7183149999999996</v>
      </c>
      <c r="Q197" s="136">
        <v>5.0480739999999997</v>
      </c>
      <c r="R197" s="77"/>
      <c r="S197" s="85">
        <v>44.963848999999996</v>
      </c>
      <c r="T197" s="86">
        <v>0.50427167558747077</v>
      </c>
      <c r="U197" s="86">
        <v>5.2363519595025609E-2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3</v>
      </c>
      <c r="E199" s="76">
        <v>2.4E-2</v>
      </c>
      <c r="F199" s="77"/>
      <c r="G199" s="82">
        <v>0.43311300000000003</v>
      </c>
      <c r="H199" s="82">
        <v>0.44972400000000001</v>
      </c>
      <c r="I199" s="82">
        <v>0.58852499999999996</v>
      </c>
      <c r="J199" s="82">
        <v>0.39388400000000001</v>
      </c>
      <c r="K199" s="82">
        <v>0.296375</v>
      </c>
      <c r="L199" s="82">
        <v>0.34129900000000002</v>
      </c>
      <c r="M199" s="82">
        <v>0.46564299999999997</v>
      </c>
      <c r="N199" s="82">
        <v>0.76870099999999997</v>
      </c>
      <c r="O199" s="82">
        <v>0.70913999999999999</v>
      </c>
      <c r="P199" s="82">
        <v>0.32751999999999998</v>
      </c>
      <c r="Q199" s="137">
        <v>0.211173</v>
      </c>
      <c r="R199" s="77"/>
      <c r="S199" s="79">
        <v>4.9850969999999988</v>
      </c>
      <c r="T199" s="80">
        <v>-0.51242978160433883</v>
      </c>
      <c r="U199" s="80">
        <v>-8.5876978856100461E-2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1.6E-2</v>
      </c>
      <c r="F201" s="95"/>
      <c r="G201" s="92">
        <v>0</v>
      </c>
      <c r="H201" s="92">
        <v>7.6660000000000001E-3</v>
      </c>
      <c r="I201" s="92">
        <v>0</v>
      </c>
      <c r="J201" s="92">
        <v>0</v>
      </c>
      <c r="K201" s="92">
        <v>0</v>
      </c>
      <c r="L201" s="92">
        <v>8.8199999999999997E-4</v>
      </c>
      <c r="M201" s="92">
        <v>5.2400000000000005E-4</v>
      </c>
      <c r="N201" s="92">
        <v>0</v>
      </c>
      <c r="O201" s="92">
        <v>4.1139999999999996E-3</v>
      </c>
      <c r="P201" s="92">
        <v>4.1700000000000001E-3</v>
      </c>
      <c r="Q201" s="92">
        <v>4.3480000000000003E-3</v>
      </c>
      <c r="R201" s="95"/>
      <c r="S201" s="93">
        <v>2.1704000000000001E-2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8.0000000000000002E-3</v>
      </c>
      <c r="F202" s="77"/>
      <c r="G202" s="78">
        <v>0</v>
      </c>
      <c r="H202" s="78">
        <v>3.833E-3</v>
      </c>
      <c r="I202" s="78">
        <v>0</v>
      </c>
      <c r="J202" s="78">
        <v>0</v>
      </c>
      <c r="K202" s="78">
        <v>0</v>
      </c>
      <c r="L202" s="78">
        <v>4.4099999999999999E-4</v>
      </c>
      <c r="M202" s="78">
        <v>2.6200000000000003E-4</v>
      </c>
      <c r="N202" s="78">
        <v>0</v>
      </c>
      <c r="O202" s="78">
        <v>2.0569999999999998E-3</v>
      </c>
      <c r="P202" s="78">
        <v>2.085E-3</v>
      </c>
      <c r="Q202" s="136">
        <v>2.1740000000000002E-3</v>
      </c>
      <c r="R202" s="77"/>
      <c r="S202" s="85">
        <v>1.0852000000000001E-2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8.0000000000000002E-3</v>
      </c>
      <c r="F203" s="77"/>
      <c r="G203" s="78">
        <v>0</v>
      </c>
      <c r="H203" s="78">
        <v>3.833E-3</v>
      </c>
      <c r="I203" s="78">
        <v>0</v>
      </c>
      <c r="J203" s="78">
        <v>0</v>
      </c>
      <c r="K203" s="78">
        <v>0</v>
      </c>
      <c r="L203" s="78">
        <v>4.4099999999999999E-4</v>
      </c>
      <c r="M203" s="78">
        <v>2.6200000000000003E-4</v>
      </c>
      <c r="N203" s="78">
        <v>0</v>
      </c>
      <c r="O203" s="78">
        <v>2.0569999999999998E-3</v>
      </c>
      <c r="P203" s="78">
        <v>2.085E-3</v>
      </c>
      <c r="Q203" s="136">
        <v>2.1740000000000002E-3</v>
      </c>
      <c r="R203" s="77"/>
      <c r="S203" s="85">
        <v>1.0852000000000001E-2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125</v>
      </c>
      <c r="E204" s="90">
        <v>1</v>
      </c>
      <c r="F204" s="91"/>
      <c r="G204" s="92">
        <v>15.334529999999999</v>
      </c>
      <c r="H204" s="92">
        <v>14.746642000000001</v>
      </c>
      <c r="I204" s="92">
        <v>16.850269999999998</v>
      </c>
      <c r="J204" s="92">
        <v>20.830874999999999</v>
      </c>
      <c r="K204" s="92">
        <v>25.429558000000004</v>
      </c>
      <c r="L204" s="92">
        <v>26.921879000000001</v>
      </c>
      <c r="M204" s="92">
        <v>27.839086999999999</v>
      </c>
      <c r="N204" s="92">
        <v>28.186135000000004</v>
      </c>
      <c r="O204" s="92">
        <v>28.321456000000001</v>
      </c>
      <c r="P204" s="92">
        <v>27.87632</v>
      </c>
      <c r="Q204" s="92">
        <v>26.323666999999997</v>
      </c>
      <c r="R204" s="91"/>
      <c r="S204" s="93">
        <v>258.66041899999999</v>
      </c>
      <c r="T204" s="94">
        <v>0.71662691976865278</v>
      </c>
      <c r="U204" s="94">
        <v>6.9878573181121117E-2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70</v>
      </c>
      <c r="E247" s="27">
        <v>0.56000000000000005</v>
      </c>
      <c r="F247" s="28"/>
      <c r="G247" s="38">
        <v>7.9073630000000001</v>
      </c>
      <c r="H247" s="38">
        <v>7.3741010000000005</v>
      </c>
      <c r="I247" s="38">
        <v>8.5972729999999995</v>
      </c>
      <c r="J247" s="38">
        <v>11.888641000000003</v>
      </c>
      <c r="K247" s="38">
        <v>14.683333999999997</v>
      </c>
      <c r="L247" s="38">
        <v>14.839237000000001</v>
      </c>
      <c r="M247" s="38">
        <v>16.348365000000001</v>
      </c>
      <c r="N247" s="38">
        <v>16.443643999999999</v>
      </c>
      <c r="O247" s="38">
        <v>17.443389</v>
      </c>
      <c r="P247" s="38">
        <v>15.232402</v>
      </c>
      <c r="Q247" s="38">
        <v>13.898541999999999</v>
      </c>
      <c r="R247" s="28"/>
      <c r="S247" s="39">
        <v>144.65629100000001</v>
      </c>
      <c r="T247" s="40">
        <v>0.7576709201284928</v>
      </c>
      <c r="U247" s="40">
        <v>7.3043173377194792E-2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20</v>
      </c>
      <c r="E248" s="27">
        <v>0.16</v>
      </c>
      <c r="F248" s="28"/>
      <c r="G248" s="67">
        <v>0.95467800000000003</v>
      </c>
      <c r="H248" s="67">
        <v>0.87939500000000004</v>
      </c>
      <c r="I248" s="67">
        <v>1.0200979999999999</v>
      </c>
      <c r="J248" s="67">
        <v>1.139934</v>
      </c>
      <c r="K248" s="67">
        <v>1.1051789999999999</v>
      </c>
      <c r="L248" s="67">
        <v>1.036656</v>
      </c>
      <c r="M248" s="67">
        <v>1.131856</v>
      </c>
      <c r="N248" s="67">
        <v>0.97848900000000005</v>
      </c>
      <c r="O248" s="67">
        <v>0.86497299999999999</v>
      </c>
      <c r="P248" s="67">
        <v>0.92344800000000005</v>
      </c>
      <c r="Q248" s="67">
        <v>0.93400399999999995</v>
      </c>
      <c r="R248" s="28"/>
      <c r="S248" s="53">
        <v>10.96871</v>
      </c>
      <c r="T248" s="54">
        <v>-2.16554691738996E-2</v>
      </c>
      <c r="U248" s="54">
        <v>-2.7329324689930878E-3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1</v>
      </c>
      <c r="E249" s="27">
        <v>8.0000000000000002E-3</v>
      </c>
      <c r="F249" s="28"/>
      <c r="G249" s="67">
        <v>7.8399999999999997E-2</v>
      </c>
      <c r="H249" s="67">
        <v>7.1042999999999995E-2</v>
      </c>
      <c r="I249" s="67">
        <v>7.3748999999999995E-2</v>
      </c>
      <c r="J249" s="67">
        <v>9.2850000000000002E-2</v>
      </c>
      <c r="K249" s="67">
        <v>0.12625900000000001</v>
      </c>
      <c r="L249" s="67">
        <v>0.13227700000000001</v>
      </c>
      <c r="M249" s="67">
        <v>0.11664099999999999</v>
      </c>
      <c r="N249" s="67">
        <v>8.8077000000000003E-2</v>
      </c>
      <c r="O249" s="67">
        <v>5.2912000000000001E-2</v>
      </c>
      <c r="P249" s="67">
        <v>5.2645999999999998E-2</v>
      </c>
      <c r="Q249" s="67">
        <v>5.1999999999999998E-2</v>
      </c>
      <c r="R249" s="28"/>
      <c r="S249" s="53">
        <v>0.93685399999999996</v>
      </c>
      <c r="T249" s="54">
        <v>-0.33673469387755106</v>
      </c>
      <c r="U249" s="54">
        <v>-5.0027769717970405E-2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4</v>
      </c>
      <c r="E254" s="27">
        <v>3.2000000000000001E-2</v>
      </c>
      <c r="F254" s="28"/>
      <c r="G254" s="67">
        <v>2.374295</v>
      </c>
      <c r="H254" s="67">
        <v>1.5907849999999999</v>
      </c>
      <c r="I254" s="67">
        <v>1.727465</v>
      </c>
      <c r="J254" s="67">
        <v>1.8199069999999999</v>
      </c>
      <c r="K254" s="67">
        <v>1.71312</v>
      </c>
      <c r="L254" s="67">
        <v>1.2292259999999999</v>
      </c>
      <c r="M254" s="67">
        <v>0.82329399999999997</v>
      </c>
      <c r="N254" s="67">
        <v>0.50578699999999999</v>
      </c>
      <c r="O254" s="67">
        <v>0.80030900000000005</v>
      </c>
      <c r="P254" s="67">
        <v>0.62459500000000001</v>
      </c>
      <c r="Q254" s="67">
        <v>0.50203799999999998</v>
      </c>
      <c r="R254" s="28"/>
      <c r="S254" s="53">
        <v>13.710821000000001</v>
      </c>
      <c r="T254" s="54">
        <v>-0.7885528125190846</v>
      </c>
      <c r="U254" s="54">
        <v>-0.17652534090215211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41</v>
      </c>
      <c r="E255" s="27">
        <v>0.32800000000000001</v>
      </c>
      <c r="F255" s="28"/>
      <c r="G255" s="67">
        <v>4.1254309999999998</v>
      </c>
      <c r="H255" s="67">
        <v>4.4515349999999998</v>
      </c>
      <c r="I255" s="67">
        <v>5.2513569999999996</v>
      </c>
      <c r="J255" s="67">
        <v>8.4996810000000007</v>
      </c>
      <c r="K255" s="67">
        <v>11.510382999999999</v>
      </c>
      <c r="L255" s="67">
        <v>12.17069</v>
      </c>
      <c r="M255" s="67">
        <v>13.860670000000001</v>
      </c>
      <c r="N255" s="67">
        <v>14.157093</v>
      </c>
      <c r="O255" s="67">
        <v>15.080425999999999</v>
      </c>
      <c r="P255" s="67">
        <v>13.366406</v>
      </c>
      <c r="Q255" s="67">
        <v>12.254799999999999</v>
      </c>
      <c r="R255" s="28"/>
      <c r="S255" s="53">
        <v>114.728472</v>
      </c>
      <c r="T255" s="54">
        <v>1.9705502285700573</v>
      </c>
      <c r="U255" s="54">
        <v>0.14578890496607078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1</v>
      </c>
      <c r="E256" s="27">
        <v>8.0000000000000002E-3</v>
      </c>
      <c r="F256" s="28"/>
      <c r="G256" s="67">
        <v>2.5190000000000001E-2</v>
      </c>
      <c r="H256" s="67">
        <v>2.4705999999999999E-2</v>
      </c>
      <c r="I256" s="67">
        <v>2.4628000000000001E-2</v>
      </c>
      <c r="J256" s="67">
        <v>2.4271000000000001E-2</v>
      </c>
      <c r="K256" s="67">
        <v>3.3131000000000001E-2</v>
      </c>
      <c r="L256" s="67">
        <v>3.0280999999999999E-2</v>
      </c>
      <c r="M256" s="67">
        <v>3.1643999999999999E-2</v>
      </c>
      <c r="N256" s="67">
        <v>2.4808E-2</v>
      </c>
      <c r="O256" s="67">
        <v>2.4074999999999999E-2</v>
      </c>
      <c r="P256" s="67">
        <v>2.7386000000000001E-2</v>
      </c>
      <c r="Q256" s="67">
        <v>2.3699999999999999E-2</v>
      </c>
      <c r="R256" s="28"/>
      <c r="S256" s="53">
        <v>0.29382000000000003</v>
      </c>
      <c r="T256" s="54">
        <v>-5.9150456530369211E-2</v>
      </c>
      <c r="U256" s="54">
        <v>-7.5925352517014488E-3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1</v>
      </c>
      <c r="E258" s="27">
        <v>8.0000000000000002E-3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1.4E-2</v>
      </c>
      <c r="R258" s="28"/>
      <c r="S258" s="53">
        <v>1.4E-2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2</v>
      </c>
      <c r="E265" s="27">
        <v>1.6E-2</v>
      </c>
      <c r="F265" s="28"/>
      <c r="G265" s="67">
        <v>0.34936899999999999</v>
      </c>
      <c r="H265" s="67">
        <v>0.35663699999999998</v>
      </c>
      <c r="I265" s="67">
        <v>0.49997599999999998</v>
      </c>
      <c r="J265" s="67">
        <v>0.311998</v>
      </c>
      <c r="K265" s="67">
        <v>0.19526199999999999</v>
      </c>
      <c r="L265" s="67">
        <v>0.24010699999999999</v>
      </c>
      <c r="M265" s="67">
        <v>0.38425999999999999</v>
      </c>
      <c r="N265" s="67">
        <v>0.68938999999999995</v>
      </c>
      <c r="O265" s="67">
        <v>0.62069399999999997</v>
      </c>
      <c r="P265" s="67">
        <v>0.23792099999999999</v>
      </c>
      <c r="Q265" s="141">
        <v>0.11799999999999999</v>
      </c>
      <c r="R265" s="28"/>
      <c r="S265" s="53">
        <v>4.0036139999999998</v>
      </c>
      <c r="T265" s="54">
        <v>-0.66224822465645206</v>
      </c>
      <c r="U265" s="54">
        <v>-0.12687845473103243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6</v>
      </c>
      <c r="E268" s="27">
        <v>4.8000000000000001E-2</v>
      </c>
      <c r="F268" s="28"/>
      <c r="G268" s="38">
        <v>1.2097100000000001</v>
      </c>
      <c r="H268" s="38">
        <v>1.1974130000000001</v>
      </c>
      <c r="I268" s="38">
        <v>1.194377</v>
      </c>
      <c r="J268" s="38">
        <v>1.169826</v>
      </c>
      <c r="K268" s="38">
        <v>1.259574</v>
      </c>
      <c r="L268" s="38">
        <v>1.291639</v>
      </c>
      <c r="M268" s="38">
        <v>1.2400720000000001</v>
      </c>
      <c r="N268" s="38">
        <v>1.246237</v>
      </c>
      <c r="O268" s="38">
        <v>1.1859040000000001</v>
      </c>
      <c r="P268" s="38">
        <v>1.1932309999999999</v>
      </c>
      <c r="Q268" s="38">
        <v>1.218161</v>
      </c>
      <c r="R268" s="28"/>
      <c r="S268" s="39">
        <v>13.406144000000003</v>
      </c>
      <c r="T268" s="40">
        <v>6.9859718444915675E-3</v>
      </c>
      <c r="U268" s="40">
        <v>8.7058911769877234E-4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6</v>
      </c>
      <c r="E269" s="27">
        <v>4.8000000000000001E-2</v>
      </c>
      <c r="F269" s="28"/>
      <c r="G269" s="67">
        <v>1.2097100000000001</v>
      </c>
      <c r="H269" s="67">
        <v>1.1974130000000001</v>
      </c>
      <c r="I269" s="67">
        <v>1.194377</v>
      </c>
      <c r="J269" s="67">
        <v>1.169826</v>
      </c>
      <c r="K269" s="67">
        <v>1.259574</v>
      </c>
      <c r="L269" s="67">
        <v>1.291639</v>
      </c>
      <c r="M269" s="67">
        <v>1.2400720000000001</v>
      </c>
      <c r="N269" s="67">
        <v>1.246237</v>
      </c>
      <c r="O269" s="67">
        <v>1.1859040000000001</v>
      </c>
      <c r="P269" s="67">
        <v>1.1932309999999999</v>
      </c>
      <c r="Q269" s="67">
        <v>1.218161</v>
      </c>
      <c r="R269" s="28"/>
      <c r="S269" s="53">
        <v>13.406144000000003</v>
      </c>
      <c r="T269" s="54">
        <v>6.9859718444915675E-3</v>
      </c>
      <c r="U269" s="54">
        <v>8.7058911769877234E-4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2</v>
      </c>
      <c r="E274" s="60">
        <v>1.6E-2</v>
      </c>
      <c r="F274" s="61"/>
      <c r="G274" s="38">
        <v>9.7099999999999999E-3</v>
      </c>
      <c r="H274" s="38">
        <v>8.829E-3</v>
      </c>
      <c r="I274" s="38">
        <v>8.9090000000000003E-3</v>
      </c>
      <c r="J274" s="38">
        <v>1.044E-2</v>
      </c>
      <c r="K274" s="38">
        <v>7.3229999999999996E-3</v>
      </c>
      <c r="L274" s="38">
        <v>6.7999999999999996E-3</v>
      </c>
      <c r="M274" s="38">
        <v>6.4469999999999996E-3</v>
      </c>
      <c r="N274" s="38">
        <v>6.2249999999999996E-3</v>
      </c>
      <c r="O274" s="38">
        <v>6.4070000000000004E-3</v>
      </c>
      <c r="P274" s="38">
        <v>6.0800000000000003E-3</v>
      </c>
      <c r="Q274" s="38">
        <v>6.3039999999999997E-3</v>
      </c>
      <c r="R274" s="61"/>
      <c r="S274" s="39">
        <v>8.3474000000000007E-2</v>
      </c>
      <c r="T274" s="40">
        <v>-0.35077239958805362</v>
      </c>
      <c r="U274" s="40">
        <v>-5.2564569160080898E-2</v>
      </c>
    </row>
    <row r="275" spans="1:21" s="18" customFormat="1" x14ac:dyDescent="0.3">
      <c r="A275" s="106"/>
      <c r="B275" s="16"/>
      <c r="C275" s="29" t="s">
        <v>2</v>
      </c>
      <c r="D275" s="30">
        <v>10</v>
      </c>
      <c r="E275" s="27">
        <v>0.08</v>
      </c>
      <c r="F275" s="28"/>
      <c r="G275" s="38">
        <v>2.1194640000000002</v>
      </c>
      <c r="H275" s="38">
        <v>1.9729940000000001</v>
      </c>
      <c r="I275" s="38">
        <v>2.0530439999999999</v>
      </c>
      <c r="J275" s="38">
        <v>1.9477640000000001</v>
      </c>
      <c r="K275" s="38">
        <v>2.3401969999999999</v>
      </c>
      <c r="L275" s="38">
        <v>2.2589920000000001</v>
      </c>
      <c r="M275" s="38">
        <v>2.2199330000000002</v>
      </c>
      <c r="N275" s="38">
        <v>2.1752470000000002</v>
      </c>
      <c r="O275" s="38">
        <v>1.50122</v>
      </c>
      <c r="P275" s="38">
        <v>2.1747429999999999</v>
      </c>
      <c r="Q275" s="38">
        <v>2.8318630000000002</v>
      </c>
      <c r="R275" s="28"/>
      <c r="S275" s="39">
        <v>23.595461</v>
      </c>
      <c r="T275" s="40">
        <v>0.33612224600181939</v>
      </c>
      <c r="U275" s="40">
        <v>3.6885435775080744E-2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3</v>
      </c>
      <c r="E276" s="27">
        <v>2.4E-2</v>
      </c>
      <c r="F276" s="28"/>
      <c r="G276" s="67">
        <v>1.7879510000000001</v>
      </c>
      <c r="H276" s="67">
        <v>1.5405230000000001</v>
      </c>
      <c r="I276" s="67">
        <v>1.62195</v>
      </c>
      <c r="J276" s="67">
        <v>1.5229090000000001</v>
      </c>
      <c r="K276" s="67">
        <v>1.4387019999999999</v>
      </c>
      <c r="L276" s="67">
        <v>1.3672409999999999</v>
      </c>
      <c r="M276" s="67">
        <v>1.335718</v>
      </c>
      <c r="N276" s="67">
        <v>1.3010600000000001</v>
      </c>
      <c r="O276" s="67">
        <v>1.339828</v>
      </c>
      <c r="P276" s="67">
        <v>1.380382</v>
      </c>
      <c r="Q276" s="67">
        <v>1.4213629999999999</v>
      </c>
      <c r="R276" s="28"/>
      <c r="S276" s="53">
        <v>16.057627</v>
      </c>
      <c r="T276" s="54">
        <v>-0.20503246453622059</v>
      </c>
      <c r="U276" s="54">
        <v>-2.8274333172638055E-2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7</v>
      </c>
      <c r="E277" s="27">
        <v>5.6000000000000001E-2</v>
      </c>
      <c r="F277" s="28"/>
      <c r="G277" s="67">
        <v>0.331513</v>
      </c>
      <c r="H277" s="67">
        <v>0.43247099999999999</v>
      </c>
      <c r="I277" s="67">
        <v>0.43109399999999998</v>
      </c>
      <c r="J277" s="67">
        <v>0.42485499999999998</v>
      </c>
      <c r="K277" s="67">
        <v>0.90149500000000005</v>
      </c>
      <c r="L277" s="67">
        <v>0.89175099999999996</v>
      </c>
      <c r="M277" s="67">
        <v>0.88421499999999997</v>
      </c>
      <c r="N277" s="67">
        <v>0.87418700000000005</v>
      </c>
      <c r="O277" s="67">
        <v>0.16139200000000001</v>
      </c>
      <c r="P277" s="67">
        <v>0.79436099999999998</v>
      </c>
      <c r="Q277" s="67">
        <v>1.4105000000000001</v>
      </c>
      <c r="R277" s="28"/>
      <c r="S277" s="53">
        <v>7.537834000000001</v>
      </c>
      <c r="T277" s="54">
        <v>3.2547351084271208</v>
      </c>
      <c r="U277" s="54">
        <v>0.19842004874840602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13</v>
      </c>
      <c r="E281" s="27">
        <v>0.104</v>
      </c>
      <c r="F281" s="28"/>
      <c r="G281" s="38">
        <v>1.4928219999999999</v>
      </c>
      <c r="H281" s="38">
        <v>1.330549</v>
      </c>
      <c r="I281" s="38">
        <v>1.3584070000000001</v>
      </c>
      <c r="J281" s="38">
        <v>1.2565120000000001</v>
      </c>
      <c r="K281" s="38">
        <v>2.1521210000000002</v>
      </c>
      <c r="L281" s="38">
        <v>2.7636910000000001</v>
      </c>
      <c r="M281" s="38">
        <v>2.725101</v>
      </c>
      <c r="N281" s="38">
        <v>2.4657749999999994</v>
      </c>
      <c r="O281" s="38">
        <v>2.38252</v>
      </c>
      <c r="P281" s="38">
        <v>2.2695029999999998</v>
      </c>
      <c r="Q281" s="38">
        <v>2.1119999999999997</v>
      </c>
      <c r="R281" s="28"/>
      <c r="S281" s="39">
        <v>22.309000999999999</v>
      </c>
      <c r="T281" s="40">
        <v>0.41477014674221024</v>
      </c>
      <c r="U281" s="40">
        <v>4.432514723063874E-2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2</v>
      </c>
      <c r="E283" s="27">
        <v>1.6E-2</v>
      </c>
      <c r="F283" s="28"/>
      <c r="G283" s="67">
        <v>0.35786400000000002</v>
      </c>
      <c r="H283" s="67">
        <v>0.30937700000000001</v>
      </c>
      <c r="I283" s="67">
        <v>0.32040000000000002</v>
      </c>
      <c r="J283" s="67">
        <v>0.317915</v>
      </c>
      <c r="K283" s="67">
        <v>0.29873</v>
      </c>
      <c r="L283" s="67">
        <v>0.29410399999999998</v>
      </c>
      <c r="M283" s="67">
        <v>0.27573199999999998</v>
      </c>
      <c r="N283" s="67">
        <v>0.29479100000000003</v>
      </c>
      <c r="O283" s="67">
        <v>0.29661100000000001</v>
      </c>
      <c r="P283" s="67">
        <v>0.32448399999999999</v>
      </c>
      <c r="Q283" s="67">
        <v>0.36049999999999999</v>
      </c>
      <c r="R283" s="28"/>
      <c r="S283" s="53">
        <v>3.4505079999999997</v>
      </c>
      <c r="T283" s="54">
        <v>7.3659267207653034E-3</v>
      </c>
      <c r="U283" s="54">
        <v>9.1778725524194193E-4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3</v>
      </c>
      <c r="E284" s="27">
        <v>2.4E-2</v>
      </c>
      <c r="F284" s="28"/>
      <c r="G284" s="67">
        <v>0.44350600000000001</v>
      </c>
      <c r="H284" s="67">
        <v>0.43060799999999999</v>
      </c>
      <c r="I284" s="67">
        <v>0.429674</v>
      </c>
      <c r="J284" s="67">
        <v>0.39442899999999997</v>
      </c>
      <c r="K284" s="67">
        <v>0.33194600000000002</v>
      </c>
      <c r="L284" s="67">
        <v>0.551512</v>
      </c>
      <c r="M284" s="67">
        <v>0.52249000000000001</v>
      </c>
      <c r="N284" s="67">
        <v>0.32946700000000001</v>
      </c>
      <c r="O284" s="67">
        <v>0.32423600000000002</v>
      </c>
      <c r="P284" s="67">
        <v>0.18740000000000001</v>
      </c>
      <c r="Q284" s="67">
        <v>0.18740000000000001</v>
      </c>
      <c r="R284" s="28"/>
      <c r="S284" s="53">
        <v>4.1326679999999998</v>
      </c>
      <c r="T284" s="54">
        <v>-0.57745780214923803</v>
      </c>
      <c r="U284" s="54">
        <v>-0.10208803057195204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4</v>
      </c>
      <c r="E285" s="27">
        <v>3.2000000000000001E-2</v>
      </c>
      <c r="F285" s="28"/>
      <c r="G285" s="67">
        <v>0.23918200000000001</v>
      </c>
      <c r="H285" s="67">
        <v>0.230209</v>
      </c>
      <c r="I285" s="67">
        <v>0.22947600000000001</v>
      </c>
      <c r="J285" s="67">
        <v>0.176172</v>
      </c>
      <c r="K285" s="67">
        <v>1.016745</v>
      </c>
      <c r="L285" s="67">
        <v>1.3671610000000001</v>
      </c>
      <c r="M285" s="67">
        <v>1.4285870000000001</v>
      </c>
      <c r="N285" s="67">
        <v>1.4108019999999999</v>
      </c>
      <c r="O285" s="67">
        <v>1.354355</v>
      </c>
      <c r="P285" s="67">
        <v>1.373604</v>
      </c>
      <c r="Q285" s="67">
        <v>1.3207</v>
      </c>
      <c r="R285" s="28"/>
      <c r="S285" s="53">
        <v>10.146993</v>
      </c>
      <c r="T285" s="54">
        <v>4.5217365855290108</v>
      </c>
      <c r="U285" s="54">
        <v>0.23811065359993755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2</v>
      </c>
      <c r="E286" s="27">
        <v>1.6E-2</v>
      </c>
      <c r="F286" s="28"/>
      <c r="G286" s="67">
        <v>0.44328200000000001</v>
      </c>
      <c r="H286" s="67">
        <v>0.35154000000000002</v>
      </c>
      <c r="I286" s="67">
        <v>0.37007000000000001</v>
      </c>
      <c r="J286" s="67">
        <v>0.35933500000000002</v>
      </c>
      <c r="K286" s="67">
        <v>0.50195100000000004</v>
      </c>
      <c r="L286" s="67">
        <v>0.54207499999999997</v>
      </c>
      <c r="M286" s="67">
        <v>0.49019099999999999</v>
      </c>
      <c r="N286" s="67">
        <v>0.42495300000000003</v>
      </c>
      <c r="O286" s="67">
        <v>0.398669</v>
      </c>
      <c r="P286" s="67">
        <v>0.37540899999999999</v>
      </c>
      <c r="Q286" s="67">
        <v>0.2298</v>
      </c>
      <c r="R286" s="28"/>
      <c r="S286" s="53">
        <v>4.4872749999999995</v>
      </c>
      <c r="T286" s="54">
        <v>-0.48159410939311775</v>
      </c>
      <c r="U286" s="54">
        <v>-7.8842821294205057E-2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2</v>
      </c>
      <c r="E287" s="27">
        <v>1.6E-2</v>
      </c>
      <c r="F287" s="28"/>
      <c r="G287" s="67">
        <v>8.9879999999999995E-3</v>
      </c>
      <c r="H287" s="67">
        <v>8.8149999999999999E-3</v>
      </c>
      <c r="I287" s="67">
        <v>8.7869999999999997E-3</v>
      </c>
      <c r="J287" s="67">
        <v>8.6610000000000003E-3</v>
      </c>
      <c r="K287" s="67">
        <v>2.7490000000000001E-3</v>
      </c>
      <c r="L287" s="67">
        <v>8.8389999999999996E-3</v>
      </c>
      <c r="M287" s="67">
        <v>8.1010000000000006E-3</v>
      </c>
      <c r="N287" s="67">
        <v>5.7619999999999998E-3</v>
      </c>
      <c r="O287" s="67">
        <v>8.6490000000000004E-3</v>
      </c>
      <c r="P287" s="67">
        <v>8.6060000000000008E-3</v>
      </c>
      <c r="Q287" s="67">
        <v>1.3599999999999999E-2</v>
      </c>
      <c r="R287" s="28"/>
      <c r="S287" s="53">
        <v>9.1557000000000013E-2</v>
      </c>
      <c r="T287" s="54">
        <v>0.51312861593235426</v>
      </c>
      <c r="U287" s="54">
        <v>5.3136052861602723E-2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2</v>
      </c>
      <c r="E289" s="27">
        <v>1.6E-2</v>
      </c>
      <c r="F289" s="28"/>
      <c r="G289" s="38">
        <v>1.2171E-2</v>
      </c>
      <c r="H289" s="38">
        <v>1.1937E-2</v>
      </c>
      <c r="I289" s="38">
        <v>1.1899E-2</v>
      </c>
      <c r="J289" s="38">
        <v>1.1727E-2</v>
      </c>
      <c r="K289" s="38">
        <v>1.1566999999999999E-2</v>
      </c>
      <c r="L289" s="38">
        <v>4.4488E-2</v>
      </c>
      <c r="M289" s="38">
        <v>6.6778000000000004E-2</v>
      </c>
      <c r="N289" s="38">
        <v>6.3384999999999997E-2</v>
      </c>
      <c r="O289" s="38">
        <v>5.8213000000000001E-2</v>
      </c>
      <c r="P289" s="38">
        <v>6.4947000000000005E-2</v>
      </c>
      <c r="Q289" s="38">
        <v>6.0299999999999999E-2</v>
      </c>
      <c r="R289" s="28"/>
      <c r="S289" s="39">
        <v>0.41741200000000001</v>
      </c>
      <c r="T289" s="40">
        <v>3.9543998028099585</v>
      </c>
      <c r="U289" s="40">
        <v>0.22144490199100209</v>
      </c>
    </row>
    <row r="290" spans="1:21" s="18" customFormat="1" x14ac:dyDescent="0.3">
      <c r="A290" s="106"/>
      <c r="B290" s="16"/>
      <c r="C290" s="29" t="s">
        <v>3</v>
      </c>
      <c r="D290" s="30">
        <v>6</v>
      </c>
      <c r="E290" s="27">
        <v>4.8000000000000001E-2</v>
      </c>
      <c r="F290" s="28"/>
      <c r="G290" s="38">
        <v>1.9717170000000002</v>
      </c>
      <c r="H290" s="38">
        <v>2.1349040000000001</v>
      </c>
      <c r="I290" s="38">
        <v>2.6878450000000003</v>
      </c>
      <c r="J290" s="38">
        <v>2.471203</v>
      </c>
      <c r="K290" s="38">
        <v>2.2689690000000002</v>
      </c>
      <c r="L290" s="38">
        <v>2.6418370000000002</v>
      </c>
      <c r="M290" s="38">
        <v>2.6022370000000001</v>
      </c>
      <c r="N290" s="38">
        <v>2.6989710000000002</v>
      </c>
      <c r="O290" s="38">
        <v>2.8533689999999998</v>
      </c>
      <c r="P290" s="38">
        <v>2.8430010000000001</v>
      </c>
      <c r="Q290" s="38">
        <v>2.8502699999999996</v>
      </c>
      <c r="R290" s="28"/>
      <c r="S290" s="39">
        <v>28.024323000000003</v>
      </c>
      <c r="T290" s="40">
        <v>0.4455776361414947</v>
      </c>
      <c r="U290" s="40">
        <v>4.7141031861252403E-2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3</v>
      </c>
      <c r="E291" s="27">
        <v>2.4E-2</v>
      </c>
      <c r="F291" s="28"/>
      <c r="G291" s="67">
        <v>1.9024890000000001</v>
      </c>
      <c r="H291" s="67">
        <v>1.879737</v>
      </c>
      <c r="I291" s="67">
        <v>1.8898470000000001</v>
      </c>
      <c r="J291" s="67">
        <v>1.8774390000000001</v>
      </c>
      <c r="K291" s="67">
        <v>1.8444860000000001</v>
      </c>
      <c r="L291" s="67">
        <v>2.2224360000000001</v>
      </c>
      <c r="M291" s="67">
        <v>2.18682</v>
      </c>
      <c r="N291" s="67">
        <v>2.3113100000000002</v>
      </c>
      <c r="O291" s="67">
        <v>2.5030039999999998</v>
      </c>
      <c r="P291" s="67">
        <v>2.5283120000000001</v>
      </c>
      <c r="Q291" s="67">
        <v>2.5134249999999998</v>
      </c>
      <c r="R291" s="28"/>
      <c r="S291" s="53">
        <v>23.659304999999996</v>
      </c>
      <c r="T291" s="54">
        <v>0.32112458994506654</v>
      </c>
      <c r="U291" s="54">
        <v>3.5423391513531355E-2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3</v>
      </c>
      <c r="E292" s="27">
        <v>2.4E-2</v>
      </c>
      <c r="F292" s="28"/>
      <c r="G292" s="67">
        <v>6.9227999999999998E-2</v>
      </c>
      <c r="H292" s="67">
        <v>0.25516699999999998</v>
      </c>
      <c r="I292" s="67">
        <v>0.79799799999999999</v>
      </c>
      <c r="J292" s="67">
        <v>0.59376399999999996</v>
      </c>
      <c r="K292" s="67">
        <v>0.424483</v>
      </c>
      <c r="L292" s="67">
        <v>0.41940100000000002</v>
      </c>
      <c r="M292" s="67">
        <v>0.41541699999999998</v>
      </c>
      <c r="N292" s="67">
        <v>0.38766099999999998</v>
      </c>
      <c r="O292" s="67">
        <v>0.35036499999999998</v>
      </c>
      <c r="P292" s="67">
        <v>0.314689</v>
      </c>
      <c r="Q292" s="67">
        <v>0.33684500000000001</v>
      </c>
      <c r="R292" s="28"/>
      <c r="S292" s="53">
        <v>4.365018000000001</v>
      </c>
      <c r="T292" s="54">
        <v>3.865733518229618</v>
      </c>
      <c r="U292" s="54">
        <v>0.21869082079425617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1</v>
      </c>
      <c r="E293" s="27">
        <v>8.0000000000000002E-3</v>
      </c>
      <c r="F293" s="28"/>
      <c r="G293" s="38">
        <v>3.7069999999999999E-2</v>
      </c>
      <c r="H293" s="38">
        <v>3.6359000000000002E-2</v>
      </c>
      <c r="I293" s="38">
        <v>3.6242999999999997E-2</v>
      </c>
      <c r="J293" s="38">
        <v>3.5718E-2</v>
      </c>
      <c r="K293" s="38">
        <v>4.8179E-2</v>
      </c>
      <c r="L293" s="38">
        <v>4.0995999999999998E-2</v>
      </c>
      <c r="M293" s="38">
        <v>2.7106000000000002E-2</v>
      </c>
      <c r="N293" s="38">
        <v>2.7473000000000001E-2</v>
      </c>
      <c r="O293" s="38">
        <v>2.5336999999999998E-2</v>
      </c>
      <c r="P293" s="38">
        <v>2.9968000000000002E-2</v>
      </c>
      <c r="Q293" s="38">
        <v>4.7600000000000003E-2</v>
      </c>
      <c r="R293" s="28"/>
      <c r="S293" s="39">
        <v>0.39204899999999998</v>
      </c>
      <c r="T293" s="40">
        <v>0.28405718910169964</v>
      </c>
      <c r="U293" s="40">
        <v>3.1746598696035466E-2</v>
      </c>
    </row>
    <row r="294" spans="1:21" s="18" customFormat="1" x14ac:dyDescent="0.3">
      <c r="A294" s="106"/>
      <c r="B294" s="16"/>
      <c r="C294" s="29" t="s">
        <v>126</v>
      </c>
      <c r="D294" s="30">
        <v>15</v>
      </c>
      <c r="E294" s="27">
        <v>0.12</v>
      </c>
      <c r="F294" s="28"/>
      <c r="G294" s="38">
        <v>0.57450299999999999</v>
      </c>
      <c r="H294" s="38">
        <v>0.67955600000000005</v>
      </c>
      <c r="I294" s="38">
        <v>0.90227299999999999</v>
      </c>
      <c r="J294" s="38">
        <v>2.0390440000000001</v>
      </c>
      <c r="K294" s="38">
        <v>2.6582940000000002</v>
      </c>
      <c r="L294" s="38">
        <v>3.0341990000000001</v>
      </c>
      <c r="M294" s="38">
        <v>2.6030479999999998</v>
      </c>
      <c r="N294" s="38">
        <v>3.0591780000000002</v>
      </c>
      <c r="O294" s="38">
        <v>2.865097</v>
      </c>
      <c r="P294" s="38">
        <v>4.0624450000000003</v>
      </c>
      <c r="Q294" s="38">
        <v>3.2986270000000002</v>
      </c>
      <c r="R294" s="28"/>
      <c r="S294" s="39">
        <v>25.776263999999998</v>
      </c>
      <c r="T294" s="40">
        <v>4.7417054393101523</v>
      </c>
      <c r="U294" s="40">
        <v>0.2441711125423276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15</v>
      </c>
      <c r="E296" s="27">
        <v>0.12</v>
      </c>
      <c r="F296" s="28"/>
      <c r="G296" s="59">
        <v>0.57450299999999999</v>
      </c>
      <c r="H296" s="59">
        <v>0.67955600000000005</v>
      </c>
      <c r="I296" s="59">
        <v>0.90227299999999999</v>
      </c>
      <c r="J296" s="59">
        <v>2.0390440000000001</v>
      </c>
      <c r="K296" s="59">
        <v>2.6582940000000002</v>
      </c>
      <c r="L296" s="59">
        <v>3.0341990000000001</v>
      </c>
      <c r="M296" s="59">
        <v>2.6030479999999998</v>
      </c>
      <c r="N296" s="59">
        <v>3.0591780000000002</v>
      </c>
      <c r="O296" s="59">
        <v>2.865097</v>
      </c>
      <c r="P296" s="59">
        <v>4.0624450000000003</v>
      </c>
      <c r="Q296" s="59">
        <v>3.2986270000000002</v>
      </c>
      <c r="R296" s="28"/>
      <c r="S296" s="53">
        <v>25.776263999999998</v>
      </c>
      <c r="T296" s="54">
        <v>4.7417054393101523</v>
      </c>
      <c r="U296" s="54">
        <v>0.2441711125423276</v>
      </c>
    </row>
    <row r="297" spans="1:21" s="18" customFormat="1" collapsed="1" x14ac:dyDescent="0.3">
      <c r="A297" s="106"/>
      <c r="B297" s="16"/>
      <c r="C297" s="26" t="s">
        <v>373</v>
      </c>
      <c r="D297" s="142">
        <v>245</v>
      </c>
      <c r="E297" s="41">
        <v>1.9600000000000009</v>
      </c>
      <c r="F297" s="42"/>
      <c r="G297" s="43">
        <v>15.334530000000001</v>
      </c>
      <c r="H297" s="43">
        <v>14.746642</v>
      </c>
      <c r="I297" s="43">
        <v>16.850269999999998</v>
      </c>
      <c r="J297" s="43">
        <v>20.830875000000002</v>
      </c>
      <c r="K297" s="43">
        <v>25.429557999999997</v>
      </c>
      <c r="L297" s="43">
        <v>26.921879000000004</v>
      </c>
      <c r="M297" s="43">
        <v>27.839086999999999</v>
      </c>
      <c r="N297" s="43">
        <v>28.186135</v>
      </c>
      <c r="O297" s="43">
        <v>28.321455999999998</v>
      </c>
      <c r="P297" s="43">
        <v>27.87632</v>
      </c>
      <c r="Q297" s="43">
        <v>26.323666999999997</v>
      </c>
      <c r="R297" s="42"/>
      <c r="S297" s="44">
        <v>258.66041899999999</v>
      </c>
      <c r="T297" s="45">
        <v>0.71662691976865256</v>
      </c>
      <c r="U297" s="45">
        <v>6.9878573181121117E-2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3054" priority="235" operator="equal">
      <formula>0</formula>
    </cfRule>
  </conditionalFormatting>
  <conditionalFormatting sqref="R50 C50 C83:F83 F50 E54:F54 C54 R54 E52:F52 C52 R52">
    <cfRule type="cellIs" dxfId="3053" priority="234" operator="equal">
      <formula>0</formula>
    </cfRule>
  </conditionalFormatting>
  <conditionalFormatting sqref="S16:S19 S21">
    <cfRule type="cellIs" dxfId="3052" priority="233" operator="equal">
      <formula>0</formula>
    </cfRule>
  </conditionalFormatting>
  <conditionalFormatting sqref="G54:Q54 G50:Q52">
    <cfRule type="cellIs" dxfId="3051" priority="232" operator="equal">
      <formula>0</formula>
    </cfRule>
  </conditionalFormatting>
  <conditionalFormatting sqref="T96:U96 C96:R96">
    <cfRule type="cellIs" dxfId="3050" priority="231" operator="equal">
      <formula>0</formula>
    </cfRule>
  </conditionalFormatting>
  <conditionalFormatting sqref="S96">
    <cfRule type="cellIs" dxfId="3049" priority="230" operator="equal">
      <formula>0</formula>
    </cfRule>
  </conditionalFormatting>
  <conditionalFormatting sqref="N54:O54 N50:O52">
    <cfRule type="cellIs" dxfId="3048" priority="228" operator="equal">
      <formula>0</formula>
    </cfRule>
  </conditionalFormatting>
  <conditionalFormatting sqref="N325:O337 N55:O55 N16:O19 N21:O21">
    <cfRule type="cellIs" dxfId="3047" priority="229" operator="equal">
      <formula>0</formula>
    </cfRule>
  </conditionalFormatting>
  <conditionalFormatting sqref="N20:O20">
    <cfRule type="cellIs" dxfId="3046" priority="225" operator="equal">
      <formula>0</formula>
    </cfRule>
  </conditionalFormatting>
  <conditionalFormatting sqref="P20:R20 T20:U20 C20:F20 H20:M20">
    <cfRule type="cellIs" dxfId="3045" priority="227" operator="equal">
      <formula>0</formula>
    </cfRule>
  </conditionalFormatting>
  <conditionalFormatting sqref="S20">
    <cfRule type="cellIs" dxfId="3044" priority="226" operator="equal">
      <formula>0</formula>
    </cfRule>
  </conditionalFormatting>
  <conditionalFormatting sqref="C269:U269">
    <cfRule type="cellIs" dxfId="3043" priority="224" operator="equal">
      <formula>0</formula>
    </cfRule>
  </conditionalFormatting>
  <conditionalFormatting sqref="C282:F282 H282:U282">
    <cfRule type="cellIs" dxfId="3042" priority="223" operator="equal">
      <formula>0</formula>
    </cfRule>
  </conditionalFormatting>
  <conditionalFormatting sqref="C276:F276 H276:U276">
    <cfRule type="cellIs" dxfId="3041" priority="222" operator="equal">
      <formula>0</formula>
    </cfRule>
  </conditionalFormatting>
  <conditionalFormatting sqref="C248 H248:U248 E248:F248">
    <cfRule type="cellIs" dxfId="3040" priority="221" operator="equal">
      <formula>0</formula>
    </cfRule>
  </conditionalFormatting>
  <conditionalFormatting sqref="G248:Q248">
    <cfRule type="cellIs" dxfId="3039" priority="220" operator="equal">
      <formula>0</formula>
    </cfRule>
  </conditionalFormatting>
  <conditionalFormatting sqref="G276:Q280">
    <cfRule type="cellIs" dxfId="3038" priority="219" operator="equal">
      <formula>0</formula>
    </cfRule>
  </conditionalFormatting>
  <conditionalFormatting sqref="G282:Q289">
    <cfRule type="cellIs" dxfId="3037" priority="218" operator="equal">
      <formula>0</formula>
    </cfRule>
  </conditionalFormatting>
  <conditionalFormatting sqref="G83:Q83">
    <cfRule type="cellIs" dxfId="3036" priority="215" operator="equal">
      <formula>0</formula>
    </cfRule>
  </conditionalFormatting>
  <conditionalFormatting sqref="D248">
    <cfRule type="cellIs" dxfId="3035" priority="212" operator="equal">
      <formula>0</formula>
    </cfRule>
  </conditionalFormatting>
  <conditionalFormatting sqref="T97:U97 C97:R97">
    <cfRule type="cellIs" dxfId="3034" priority="217" operator="equal">
      <formula>0</formula>
    </cfRule>
  </conditionalFormatting>
  <conditionalFormatting sqref="S97">
    <cfRule type="cellIs" dxfId="3033" priority="216" operator="equal">
      <formula>0</formula>
    </cfRule>
  </conditionalFormatting>
  <conditionalFormatting sqref="D7:D9">
    <cfRule type="cellIs" dxfId="3032" priority="214" operator="equal">
      <formula>0</formula>
    </cfRule>
  </conditionalFormatting>
  <conditionalFormatting sqref="D54 D52">
    <cfRule type="cellIs" dxfId="3031" priority="213" operator="equal">
      <formula>0</formula>
    </cfRule>
  </conditionalFormatting>
  <conditionalFormatting sqref="T103:U103 P103:R103 C103:F103 H103:M103 T147:U147 C147:R147">
    <cfRule type="cellIs" dxfId="3030" priority="211" operator="equal">
      <formula>0</formula>
    </cfRule>
  </conditionalFormatting>
  <conditionalFormatting sqref="S103 S147">
    <cfRule type="cellIs" dxfId="3029" priority="210" operator="equal">
      <formula>0</formula>
    </cfRule>
  </conditionalFormatting>
  <conditionalFormatting sqref="N103:O103 N147:O147">
    <cfRule type="cellIs" dxfId="3028" priority="209" operator="equal">
      <formula>0</formula>
    </cfRule>
  </conditionalFormatting>
  <conditionalFormatting sqref="S151:S154">
    <cfRule type="cellIs" dxfId="3027" priority="201" operator="equal">
      <formula>0</formula>
    </cfRule>
  </conditionalFormatting>
  <conditionalFormatting sqref="G103:Q103">
    <cfRule type="cellIs" dxfId="3026" priority="208" operator="equal">
      <formula>0</formula>
    </cfRule>
  </conditionalFormatting>
  <conditionalFormatting sqref="N148:O149 N104:O104">
    <cfRule type="cellIs" dxfId="3025" priority="205" operator="equal">
      <formula>0</formula>
    </cfRule>
  </conditionalFormatting>
  <conditionalFormatting sqref="C150 T150:U150 R150 E150:F150">
    <cfRule type="cellIs" dxfId="3024" priority="204" operator="equal">
      <formula>0</formula>
    </cfRule>
  </conditionalFormatting>
  <conditionalFormatting sqref="S150">
    <cfRule type="cellIs" dxfId="3023" priority="203" operator="equal">
      <formula>0</formula>
    </cfRule>
  </conditionalFormatting>
  <conditionalFormatting sqref="T151:U154 C151 R151 C152:R152 E151:F151 C153:C154 E153:R154">
    <cfRule type="cellIs" dxfId="3022" priority="202" operator="equal">
      <formula>0</formula>
    </cfRule>
  </conditionalFormatting>
  <conditionalFormatting sqref="N152:O154">
    <cfRule type="cellIs" dxfId="3021" priority="200" operator="equal">
      <formula>0</formula>
    </cfRule>
  </conditionalFormatting>
  <conditionalFormatting sqref="T148:U149 T104:U104 C104:R104 C148:R149">
    <cfRule type="cellIs" dxfId="3020" priority="207" operator="equal">
      <formula>0</formula>
    </cfRule>
  </conditionalFormatting>
  <conditionalFormatting sqref="S148:S149 S104">
    <cfRule type="cellIs" dxfId="3019" priority="206" operator="equal">
      <formula>0</formula>
    </cfRule>
  </conditionalFormatting>
  <conditionalFormatting sqref="S146">
    <cfRule type="cellIs" dxfId="3018" priority="177" operator="equal">
      <formula>0</formula>
    </cfRule>
  </conditionalFormatting>
  <conditionalFormatting sqref="T105:U105 C105:R105">
    <cfRule type="cellIs" dxfId="3017" priority="196" operator="equal">
      <formula>0</formula>
    </cfRule>
  </conditionalFormatting>
  <conditionalFormatting sqref="S105">
    <cfRule type="cellIs" dxfId="3016" priority="195" operator="equal">
      <formula>0</formula>
    </cfRule>
  </conditionalFormatting>
  <conditionalFormatting sqref="N105:O105">
    <cfRule type="cellIs" dxfId="3015" priority="194" operator="equal">
      <formula>0</formula>
    </cfRule>
  </conditionalFormatting>
  <conditionalFormatting sqref="T108:U109 T111:U112 C108:C109 C111:C112 E108:R109 E111:R112">
    <cfRule type="cellIs" dxfId="3014" priority="199" operator="equal">
      <formula>0</formula>
    </cfRule>
  </conditionalFormatting>
  <conditionalFormatting sqref="S108:S109 S111:S112">
    <cfRule type="cellIs" dxfId="3013" priority="198" operator="equal">
      <formula>0</formula>
    </cfRule>
  </conditionalFormatting>
  <conditionalFormatting sqref="N108:O109 N111:O112">
    <cfRule type="cellIs" dxfId="3012" priority="197" operator="equal">
      <formula>0</formula>
    </cfRule>
  </conditionalFormatting>
  <conditionalFormatting sqref="T106:U106 C106:R106">
    <cfRule type="cellIs" dxfId="3011" priority="193" operator="equal">
      <formula>0</formula>
    </cfRule>
  </conditionalFormatting>
  <conditionalFormatting sqref="S106">
    <cfRule type="cellIs" dxfId="3010" priority="192" operator="equal">
      <formula>0</formula>
    </cfRule>
  </conditionalFormatting>
  <conditionalFormatting sqref="N106:O106">
    <cfRule type="cellIs" dxfId="3009" priority="191" operator="equal">
      <formula>0</formula>
    </cfRule>
  </conditionalFormatting>
  <conditionalFormatting sqref="T114:U114 C114:R114">
    <cfRule type="cellIs" dxfId="3008" priority="184" operator="equal">
      <formula>0</formula>
    </cfRule>
  </conditionalFormatting>
  <conditionalFormatting sqref="S114">
    <cfRule type="cellIs" dxfId="3007" priority="183" operator="equal">
      <formula>0</formula>
    </cfRule>
  </conditionalFormatting>
  <conditionalFormatting sqref="N114:O114">
    <cfRule type="cellIs" dxfId="3006" priority="182" operator="equal">
      <formula>0</formula>
    </cfRule>
  </conditionalFormatting>
  <conditionalFormatting sqref="T115:U115 C115:R115">
    <cfRule type="cellIs" dxfId="3005" priority="181" operator="equal">
      <formula>0</formula>
    </cfRule>
  </conditionalFormatting>
  <conditionalFormatting sqref="S115">
    <cfRule type="cellIs" dxfId="3004" priority="180" operator="equal">
      <formula>0</formula>
    </cfRule>
  </conditionalFormatting>
  <conditionalFormatting sqref="N115:O115">
    <cfRule type="cellIs" dxfId="3003" priority="179" operator="equal">
      <formula>0</formula>
    </cfRule>
  </conditionalFormatting>
  <conditionalFormatting sqref="T113:U113 C113:R113">
    <cfRule type="cellIs" dxfId="3002" priority="190" operator="equal">
      <formula>0</formula>
    </cfRule>
  </conditionalFormatting>
  <conditionalFormatting sqref="S113">
    <cfRule type="cellIs" dxfId="3001" priority="189" operator="equal">
      <formula>0</formula>
    </cfRule>
  </conditionalFormatting>
  <conditionalFormatting sqref="N113:O113">
    <cfRule type="cellIs" dxfId="3000" priority="188" operator="equal">
      <formula>0</formula>
    </cfRule>
  </conditionalFormatting>
  <conditionalFormatting sqref="E138:F138 T138:U138 R138">
    <cfRule type="cellIs" dxfId="2999" priority="169" operator="equal">
      <formula>0</formula>
    </cfRule>
  </conditionalFormatting>
  <conditionalFormatting sqref="S138">
    <cfRule type="cellIs" dxfId="2998" priority="168" operator="equal">
      <formula>0</formula>
    </cfRule>
  </conditionalFormatting>
  <conditionalFormatting sqref="C138 C141 C143:C154">
    <cfRule type="cellIs" dxfId="2997" priority="161" operator="equal">
      <formula>0</formula>
    </cfRule>
  </conditionalFormatting>
  <conditionalFormatting sqref="T116:U118 C116:R116 T120:U121 R117:R118 C117:F118 C120:R121">
    <cfRule type="cellIs" dxfId="2996" priority="187" operator="equal">
      <formula>0</formula>
    </cfRule>
  </conditionalFormatting>
  <conditionalFormatting sqref="S116:S118 S120:S121">
    <cfRule type="cellIs" dxfId="2995" priority="186" operator="equal">
      <formula>0</formula>
    </cfRule>
  </conditionalFormatting>
  <conditionalFormatting sqref="N116:O116 N120:O121">
    <cfRule type="cellIs" dxfId="2994" priority="185" operator="equal">
      <formula>0</formula>
    </cfRule>
  </conditionalFormatting>
  <conditionalFormatting sqref="T146:U146 C146:R146">
    <cfRule type="cellIs" dxfId="2993" priority="178" operator="equal">
      <formula>0</formula>
    </cfRule>
  </conditionalFormatting>
  <conditionalFormatting sqref="N122:O122">
    <cfRule type="cellIs" dxfId="2992" priority="173" operator="equal">
      <formula>0</formula>
    </cfRule>
  </conditionalFormatting>
  <conditionalFormatting sqref="N146:O146">
    <cfRule type="cellIs" dxfId="2991" priority="176" operator="equal">
      <formula>0</formula>
    </cfRule>
  </conditionalFormatting>
  <conditionalFormatting sqref="N143:O149 N152:O154">
    <cfRule type="cellIs" dxfId="2990" priority="165" operator="equal">
      <formula>0</formula>
    </cfRule>
  </conditionalFormatting>
  <conditionalFormatting sqref="T107:U107 C107:R107">
    <cfRule type="cellIs" dxfId="2989" priority="164" operator="equal">
      <formula>0</formula>
    </cfRule>
  </conditionalFormatting>
  <conditionalFormatting sqref="E141:F141 T141:U141 T143:U154 R141 E150:F151 R150:R151 D146:R149 E143:R145 E153:R154 D152:R152">
    <cfRule type="cellIs" dxfId="2988" priority="167" operator="equal">
      <formula>0</formula>
    </cfRule>
  </conditionalFormatting>
  <conditionalFormatting sqref="T122:U122 C122:R122">
    <cfRule type="cellIs" dxfId="2987" priority="175" operator="equal">
      <formula>0</formula>
    </cfRule>
  </conditionalFormatting>
  <conditionalFormatting sqref="S122">
    <cfRule type="cellIs" dxfId="2986" priority="174" operator="equal">
      <formula>0</formula>
    </cfRule>
  </conditionalFormatting>
  <conditionalFormatting sqref="T123:U123 T155:U155 C155:R155 C137:R137 T137:U137 C123:R123">
    <cfRule type="cellIs" dxfId="2985" priority="172" operator="equal">
      <formula>0</formula>
    </cfRule>
  </conditionalFormatting>
  <conditionalFormatting sqref="S123 S155 S137">
    <cfRule type="cellIs" dxfId="2984" priority="171" operator="equal">
      <formula>0</formula>
    </cfRule>
  </conditionalFormatting>
  <conditionalFormatting sqref="N123:O123 N155:O155 N137:O137">
    <cfRule type="cellIs" dxfId="2983" priority="170" operator="equal">
      <formula>0</formula>
    </cfRule>
  </conditionalFormatting>
  <conditionalFormatting sqref="S107">
    <cfRule type="cellIs" dxfId="2982" priority="163" operator="equal">
      <formula>0</formula>
    </cfRule>
  </conditionalFormatting>
  <conditionalFormatting sqref="S141 S143:S154">
    <cfRule type="cellIs" dxfId="2981" priority="166" operator="equal">
      <formula>0</formula>
    </cfRule>
  </conditionalFormatting>
  <conditionalFormatting sqref="S152">
    <cfRule type="cellIs" dxfId="2980" priority="139" operator="equal">
      <formula>0</formula>
    </cfRule>
  </conditionalFormatting>
  <conditionalFormatting sqref="N107:O107">
    <cfRule type="cellIs" dxfId="2979" priority="162" operator="equal">
      <formula>0</formula>
    </cfRule>
  </conditionalFormatting>
  <conditionalFormatting sqref="C124">
    <cfRule type="cellIs" dxfId="2978" priority="158" operator="equal">
      <formula>0</formula>
    </cfRule>
  </conditionalFormatting>
  <conditionalFormatting sqref="E124:F124 T124:U124 R124">
    <cfRule type="cellIs" dxfId="2977" priority="160" operator="equal">
      <formula>0</formula>
    </cfRule>
  </conditionalFormatting>
  <conditionalFormatting sqref="E125:F125 T125:U125 T136:U136 E136:F136 T127:U134 E127:F134 R125 R127:R134 R136">
    <cfRule type="cellIs" dxfId="2976" priority="157" operator="equal">
      <formula>0</formula>
    </cfRule>
  </conditionalFormatting>
  <conditionalFormatting sqref="S124">
    <cfRule type="cellIs" dxfId="2975" priority="159" operator="equal">
      <formula>0</formula>
    </cfRule>
  </conditionalFormatting>
  <conditionalFormatting sqref="E139:F140 T139:U140 R139:R140">
    <cfRule type="cellIs" dxfId="2974" priority="146" operator="equal">
      <formula>0</formula>
    </cfRule>
  </conditionalFormatting>
  <conditionalFormatting sqref="S125 S136 S127:S134">
    <cfRule type="cellIs" dxfId="2973" priority="156" operator="equal">
      <formula>0</formula>
    </cfRule>
  </conditionalFormatting>
  <conditionalFormatting sqref="S139:S140">
    <cfRule type="cellIs" dxfId="2972" priority="145" operator="equal">
      <formula>0</formula>
    </cfRule>
  </conditionalFormatting>
  <conditionalFormatting sqref="S135">
    <cfRule type="cellIs" dxfId="2971" priority="153" operator="equal">
      <formula>0</formula>
    </cfRule>
  </conditionalFormatting>
  <conditionalFormatting sqref="C125 C136 C127:C134">
    <cfRule type="cellIs" dxfId="2970" priority="155" operator="equal">
      <formula>0</formula>
    </cfRule>
  </conditionalFormatting>
  <conditionalFormatting sqref="S164">
    <cfRule type="cellIs" dxfId="2969" priority="142" operator="equal">
      <formula>0</formula>
    </cfRule>
  </conditionalFormatting>
  <conditionalFormatting sqref="C135">
    <cfRule type="cellIs" dxfId="2968" priority="152" operator="equal">
      <formula>0</formula>
    </cfRule>
  </conditionalFormatting>
  <conditionalFormatting sqref="D126:R126">
    <cfRule type="cellIs" dxfId="2967" priority="151" operator="equal">
      <formula>0</formula>
    </cfRule>
  </conditionalFormatting>
  <conditionalFormatting sqref="S126">
    <cfRule type="cellIs" dxfId="2966" priority="147" operator="equal">
      <formula>0</formula>
    </cfRule>
  </conditionalFormatting>
  <conditionalFormatting sqref="T135:U135 E135:F135 R135">
    <cfRule type="cellIs" dxfId="2965" priority="154" operator="equal">
      <formula>0</formula>
    </cfRule>
  </conditionalFormatting>
  <conditionalFormatting sqref="N126:O126">
    <cfRule type="cellIs" dxfId="2964" priority="150" operator="equal">
      <formula>0</formula>
    </cfRule>
  </conditionalFormatting>
  <conditionalFormatting sqref="C126">
    <cfRule type="cellIs" dxfId="2963" priority="149" operator="equal">
      <formula>0</formula>
    </cfRule>
  </conditionalFormatting>
  <conditionalFormatting sqref="T126:U126">
    <cfRule type="cellIs" dxfId="2962" priority="148" operator="equal">
      <formula>0</formula>
    </cfRule>
  </conditionalFormatting>
  <conditionalFormatting sqref="N192:O192">
    <cfRule type="cellIs" dxfId="2961" priority="135" operator="equal">
      <formula>0</formula>
    </cfRule>
  </conditionalFormatting>
  <conditionalFormatting sqref="T152:U152 C152:R152">
    <cfRule type="cellIs" dxfId="2960" priority="140" operator="equal">
      <formula>0</formula>
    </cfRule>
  </conditionalFormatting>
  <conditionalFormatting sqref="C139:C140">
    <cfRule type="cellIs" dxfId="2959" priority="144" operator="equal">
      <formula>0</formula>
    </cfRule>
  </conditionalFormatting>
  <conditionalFormatting sqref="T164:U164 C164:R164">
    <cfRule type="cellIs" dxfId="2958" priority="143" operator="equal">
      <formula>0</formula>
    </cfRule>
  </conditionalFormatting>
  <conditionalFormatting sqref="N181:O181">
    <cfRule type="cellIs" dxfId="2957" priority="115" operator="equal">
      <formula>0</formula>
    </cfRule>
  </conditionalFormatting>
  <conditionalFormatting sqref="N164:O164">
    <cfRule type="cellIs" dxfId="2956" priority="141" operator="equal">
      <formula>0</formula>
    </cfRule>
  </conditionalFormatting>
  <conditionalFormatting sqref="S186">
    <cfRule type="cellIs" dxfId="2955" priority="120" operator="equal">
      <formula>0</formula>
    </cfRule>
  </conditionalFormatting>
  <conditionalFormatting sqref="N186:O186">
    <cfRule type="cellIs" dxfId="2954" priority="119" operator="equal">
      <formula>0</formula>
    </cfRule>
  </conditionalFormatting>
  <conditionalFormatting sqref="N152:O152">
    <cfRule type="cellIs" dxfId="2953" priority="138" operator="equal">
      <formula>0</formula>
    </cfRule>
  </conditionalFormatting>
  <conditionalFormatting sqref="C192">
    <cfRule type="cellIs" dxfId="2952" priority="134" operator="equal">
      <formula>0</formula>
    </cfRule>
  </conditionalFormatting>
  <conditionalFormatting sqref="E192:R192 T192:U192">
    <cfRule type="cellIs" dxfId="2951" priority="137" operator="equal">
      <formula>0</formula>
    </cfRule>
  </conditionalFormatting>
  <conditionalFormatting sqref="E189:R189 T189:U189 T192:U193 E192:R193">
    <cfRule type="cellIs" dxfId="2950" priority="133" operator="equal">
      <formula>0</formula>
    </cfRule>
  </conditionalFormatting>
  <conditionalFormatting sqref="S192">
    <cfRule type="cellIs" dxfId="2949" priority="136" operator="equal">
      <formula>0</formula>
    </cfRule>
  </conditionalFormatting>
  <conditionalFormatting sqref="S188">
    <cfRule type="cellIs" dxfId="2948" priority="128" operator="equal">
      <formula>0</formula>
    </cfRule>
  </conditionalFormatting>
  <conditionalFormatting sqref="S189 S192:S193">
    <cfRule type="cellIs" dxfId="2947" priority="132" operator="equal">
      <formula>0</formula>
    </cfRule>
  </conditionalFormatting>
  <conditionalFormatting sqref="N189:O189 N192:O193">
    <cfRule type="cellIs" dxfId="2946" priority="131" operator="equal">
      <formula>0</formula>
    </cfRule>
  </conditionalFormatting>
  <conditionalFormatting sqref="C189 C192:C193">
    <cfRule type="cellIs" dxfId="2945" priority="130" operator="equal">
      <formula>0</formula>
    </cfRule>
  </conditionalFormatting>
  <conditionalFormatting sqref="T188:U188 E188:R188">
    <cfRule type="cellIs" dxfId="2944" priority="129" operator="equal">
      <formula>0</formula>
    </cfRule>
  </conditionalFormatting>
  <conditionalFormatting sqref="T156:U156 C156:R156">
    <cfRule type="cellIs" dxfId="2943" priority="111" operator="equal">
      <formula>0</formula>
    </cfRule>
  </conditionalFormatting>
  <conditionalFormatting sqref="N188:O188">
    <cfRule type="cellIs" dxfId="2942" priority="127" operator="equal">
      <formula>0</formula>
    </cfRule>
  </conditionalFormatting>
  <conditionalFormatting sqref="C188">
    <cfRule type="cellIs" dxfId="2941" priority="126" operator="equal">
      <formula>0</formula>
    </cfRule>
  </conditionalFormatting>
  <conditionalFormatting sqref="E187:R187 T187:U187">
    <cfRule type="cellIs" dxfId="2940" priority="125" operator="equal">
      <formula>0</formula>
    </cfRule>
  </conditionalFormatting>
  <conditionalFormatting sqref="S187">
    <cfRule type="cellIs" dxfId="2939" priority="124" operator="equal">
      <formula>0</formula>
    </cfRule>
  </conditionalFormatting>
  <conditionalFormatting sqref="N187:O187">
    <cfRule type="cellIs" dxfId="2938" priority="123" operator="equal">
      <formula>0</formula>
    </cfRule>
  </conditionalFormatting>
  <conditionalFormatting sqref="C187">
    <cfRule type="cellIs" dxfId="2937" priority="122" operator="equal">
      <formula>0</formula>
    </cfRule>
  </conditionalFormatting>
  <conditionalFormatting sqref="T186:U186 E186:R186">
    <cfRule type="cellIs" dxfId="2936" priority="121" operator="equal">
      <formula>0</formula>
    </cfRule>
  </conditionalFormatting>
  <conditionalFormatting sqref="S181">
    <cfRule type="cellIs" dxfId="2935" priority="116" operator="equal">
      <formula>0</formula>
    </cfRule>
  </conditionalFormatting>
  <conditionalFormatting sqref="C186">
    <cfRule type="cellIs" dxfId="2934" priority="118" operator="equal">
      <formula>0</formula>
    </cfRule>
  </conditionalFormatting>
  <conditionalFormatting sqref="T181:U181 C181:R181">
    <cfRule type="cellIs" dxfId="2933" priority="117" operator="equal">
      <formula>0</formula>
    </cfRule>
  </conditionalFormatting>
  <conditionalFormatting sqref="T163:U163 C163:R163">
    <cfRule type="cellIs" dxfId="2932" priority="114" operator="equal">
      <formula>0</formula>
    </cfRule>
  </conditionalFormatting>
  <conditionalFormatting sqref="S163">
    <cfRule type="cellIs" dxfId="2931" priority="113" operator="equal">
      <formula>0</formula>
    </cfRule>
  </conditionalFormatting>
  <conditionalFormatting sqref="N163:O163">
    <cfRule type="cellIs" dxfId="2930" priority="112" operator="equal">
      <formula>0</formula>
    </cfRule>
  </conditionalFormatting>
  <conditionalFormatting sqref="S156">
    <cfRule type="cellIs" dxfId="2929" priority="110" operator="equal">
      <formula>0</formula>
    </cfRule>
  </conditionalFormatting>
  <conditionalFormatting sqref="N156:O156">
    <cfRule type="cellIs" dxfId="2928" priority="109" operator="equal">
      <formula>0</formula>
    </cfRule>
  </conditionalFormatting>
  <conditionalFormatting sqref="C157">
    <cfRule type="cellIs" dxfId="2927" priority="105" operator="equal">
      <formula>0</formula>
    </cfRule>
  </conditionalFormatting>
  <conditionalFormatting sqref="E157:R157 T157:U157">
    <cfRule type="cellIs" dxfId="2926" priority="108" operator="equal">
      <formula>0</formula>
    </cfRule>
  </conditionalFormatting>
  <conditionalFormatting sqref="S157">
    <cfRule type="cellIs" dxfId="2925" priority="107" operator="equal">
      <formula>0</formula>
    </cfRule>
  </conditionalFormatting>
  <conditionalFormatting sqref="N157:O157">
    <cfRule type="cellIs" dxfId="2924" priority="106" operator="equal">
      <formula>0</formula>
    </cfRule>
  </conditionalFormatting>
  <conditionalFormatting sqref="E158:R162 T158:U162">
    <cfRule type="cellIs" dxfId="2923" priority="104" operator="equal">
      <formula>0</formula>
    </cfRule>
  </conditionalFormatting>
  <conditionalFormatting sqref="S158:S162">
    <cfRule type="cellIs" dxfId="2922" priority="103" operator="equal">
      <formula>0</formula>
    </cfRule>
  </conditionalFormatting>
  <conditionalFormatting sqref="N158:O162">
    <cfRule type="cellIs" dxfId="2921" priority="102" operator="equal">
      <formula>0</formula>
    </cfRule>
  </conditionalFormatting>
  <conditionalFormatting sqref="C158:C162">
    <cfRule type="cellIs" dxfId="2920" priority="101" operator="equal">
      <formula>0</formula>
    </cfRule>
  </conditionalFormatting>
  <conditionalFormatting sqref="T110:U110 C110:R110">
    <cfRule type="cellIs" dxfId="2919" priority="100" operator="equal">
      <formula>0</formula>
    </cfRule>
  </conditionalFormatting>
  <conditionalFormatting sqref="S110">
    <cfRule type="cellIs" dxfId="2918" priority="99" operator="equal">
      <formula>0</formula>
    </cfRule>
  </conditionalFormatting>
  <conditionalFormatting sqref="N110:O110">
    <cfRule type="cellIs" dxfId="2917" priority="98" operator="equal">
      <formula>0</formula>
    </cfRule>
  </conditionalFormatting>
  <conditionalFormatting sqref="T119:U119 C119:R119">
    <cfRule type="cellIs" dxfId="2916" priority="97" operator="equal">
      <formula>0</formula>
    </cfRule>
  </conditionalFormatting>
  <conditionalFormatting sqref="S119">
    <cfRule type="cellIs" dxfId="2915" priority="96" operator="equal">
      <formula>0</formula>
    </cfRule>
  </conditionalFormatting>
  <conditionalFormatting sqref="N119:O119">
    <cfRule type="cellIs" dxfId="2914" priority="95" operator="equal">
      <formula>0</formula>
    </cfRule>
  </conditionalFormatting>
  <conditionalFormatting sqref="C142 T142:U142 E142:R142">
    <cfRule type="cellIs" dxfId="2913" priority="94" operator="equal">
      <formula>0</formula>
    </cfRule>
  </conditionalFormatting>
  <conditionalFormatting sqref="S142">
    <cfRule type="cellIs" dxfId="2912" priority="93" operator="equal">
      <formula>0</formula>
    </cfRule>
  </conditionalFormatting>
  <conditionalFormatting sqref="N142:O142">
    <cfRule type="cellIs" dxfId="2911" priority="92" operator="equal">
      <formula>0</formula>
    </cfRule>
  </conditionalFormatting>
  <conditionalFormatting sqref="G108:Q109">
    <cfRule type="cellIs" dxfId="2910" priority="91" operator="equal">
      <formula>0</formula>
    </cfRule>
  </conditionalFormatting>
  <conditionalFormatting sqref="G117:Q118">
    <cfRule type="cellIs" dxfId="2909" priority="90" operator="equal">
      <formula>0</formula>
    </cfRule>
  </conditionalFormatting>
  <conditionalFormatting sqref="G117:Q118">
    <cfRule type="cellIs" dxfId="2908" priority="89" operator="equal">
      <formula>0</formula>
    </cfRule>
  </conditionalFormatting>
  <conditionalFormatting sqref="N117:O118">
    <cfRule type="cellIs" dxfId="2907" priority="88" operator="equal">
      <formula>0</formula>
    </cfRule>
  </conditionalFormatting>
  <conditionalFormatting sqref="G120:Q120">
    <cfRule type="cellIs" dxfId="2906" priority="87" operator="equal">
      <formula>0</formula>
    </cfRule>
  </conditionalFormatting>
  <conditionalFormatting sqref="N120:O120">
    <cfRule type="cellIs" dxfId="2905" priority="86" operator="equal">
      <formula>0</formula>
    </cfRule>
  </conditionalFormatting>
  <conditionalFormatting sqref="G124:Q125">
    <cfRule type="cellIs" dxfId="2904" priority="85" operator="equal">
      <formula>0</formula>
    </cfRule>
  </conditionalFormatting>
  <conditionalFormatting sqref="G124:Q125">
    <cfRule type="cellIs" dxfId="2903" priority="84" operator="equal">
      <formula>0</formula>
    </cfRule>
  </conditionalFormatting>
  <conditionalFormatting sqref="N124:O125">
    <cfRule type="cellIs" dxfId="2902" priority="83" operator="equal">
      <formula>0</formula>
    </cfRule>
  </conditionalFormatting>
  <conditionalFormatting sqref="G127:Q136">
    <cfRule type="cellIs" dxfId="2901" priority="82" operator="equal">
      <formula>0</formula>
    </cfRule>
  </conditionalFormatting>
  <conditionalFormatting sqref="G127:Q136">
    <cfRule type="cellIs" dxfId="2900" priority="81" operator="equal">
      <formula>0</formula>
    </cfRule>
  </conditionalFormatting>
  <conditionalFormatting sqref="N127:O136">
    <cfRule type="cellIs" dxfId="2899" priority="80" operator="equal">
      <formula>0</formula>
    </cfRule>
  </conditionalFormatting>
  <conditionalFormatting sqref="G138:Q141">
    <cfRule type="cellIs" dxfId="2898" priority="79" operator="equal">
      <formula>0</formula>
    </cfRule>
  </conditionalFormatting>
  <conditionalFormatting sqref="G138:Q141">
    <cfRule type="cellIs" dxfId="2897" priority="78" operator="equal">
      <formula>0</formula>
    </cfRule>
  </conditionalFormatting>
  <conditionalFormatting sqref="N138:O141">
    <cfRule type="cellIs" dxfId="2896" priority="77" operator="equal">
      <formula>0</formula>
    </cfRule>
  </conditionalFormatting>
  <conditionalFormatting sqref="G143:Q145">
    <cfRule type="cellIs" dxfId="2895" priority="76" operator="equal">
      <formula>0</formula>
    </cfRule>
  </conditionalFormatting>
  <conditionalFormatting sqref="N143:O145">
    <cfRule type="cellIs" dxfId="2894" priority="75" operator="equal">
      <formula>0</formula>
    </cfRule>
  </conditionalFormatting>
  <conditionalFormatting sqref="G150:Q151">
    <cfRule type="cellIs" dxfId="2893" priority="74" operator="equal">
      <formula>0</formula>
    </cfRule>
  </conditionalFormatting>
  <conditionalFormatting sqref="G150:Q151">
    <cfRule type="cellIs" dxfId="2892" priority="73" operator="equal">
      <formula>0</formula>
    </cfRule>
  </conditionalFormatting>
  <conditionalFormatting sqref="N150:O151">
    <cfRule type="cellIs" dxfId="2891" priority="72" operator="equal">
      <formula>0</formula>
    </cfRule>
  </conditionalFormatting>
  <conditionalFormatting sqref="G153:Q154">
    <cfRule type="cellIs" dxfId="2890" priority="71" operator="equal">
      <formula>0</formula>
    </cfRule>
  </conditionalFormatting>
  <conditionalFormatting sqref="N153:O154">
    <cfRule type="cellIs" dxfId="2889" priority="70" operator="equal">
      <formula>0</formula>
    </cfRule>
  </conditionalFormatting>
  <conditionalFormatting sqref="C190:U190">
    <cfRule type="cellIs" dxfId="2888" priority="69" operator="equal">
      <formula>0</formula>
    </cfRule>
  </conditionalFormatting>
  <conditionalFormatting sqref="S191">
    <cfRule type="cellIs" dxfId="2887" priority="67" operator="equal">
      <formula>0</formula>
    </cfRule>
  </conditionalFormatting>
  <conditionalFormatting sqref="T191:U191 C191:R191">
    <cfRule type="cellIs" dxfId="2886" priority="68" operator="equal">
      <formula>0</formula>
    </cfRule>
  </conditionalFormatting>
  <conditionalFormatting sqref="N191:O191">
    <cfRule type="cellIs" dxfId="2885" priority="66" operator="equal">
      <formula>0</formula>
    </cfRule>
  </conditionalFormatting>
  <conditionalFormatting sqref="T190:U190 C190:R190">
    <cfRule type="cellIs" dxfId="2884" priority="65" operator="equal">
      <formula>0</formula>
    </cfRule>
  </conditionalFormatting>
  <conditionalFormatting sqref="S190">
    <cfRule type="cellIs" dxfId="2883" priority="64" operator="equal">
      <formula>0</formula>
    </cfRule>
  </conditionalFormatting>
  <conditionalFormatting sqref="N190:O190">
    <cfRule type="cellIs" dxfId="2882" priority="63" operator="equal">
      <formula>0</formula>
    </cfRule>
  </conditionalFormatting>
  <conditionalFormatting sqref="C166:C168 C178 E178:U178 E166:U168">
    <cfRule type="cellIs" dxfId="2881" priority="62" operator="equal">
      <formula>0</formula>
    </cfRule>
  </conditionalFormatting>
  <conditionalFormatting sqref="E180:R180 T180:U180">
    <cfRule type="cellIs" dxfId="2880" priority="61" operator="equal">
      <formula>0</formula>
    </cfRule>
  </conditionalFormatting>
  <conditionalFormatting sqref="S179">
    <cfRule type="cellIs" dxfId="2879" priority="56" operator="equal">
      <formula>0</formula>
    </cfRule>
  </conditionalFormatting>
  <conditionalFormatting sqref="S180">
    <cfRule type="cellIs" dxfId="2878" priority="60" operator="equal">
      <formula>0</formula>
    </cfRule>
  </conditionalFormatting>
  <conditionalFormatting sqref="N180:O180">
    <cfRule type="cellIs" dxfId="2877" priority="59" operator="equal">
      <formula>0</formula>
    </cfRule>
  </conditionalFormatting>
  <conditionalFormatting sqref="C180">
    <cfRule type="cellIs" dxfId="2876" priority="58" operator="equal">
      <formula>0</formula>
    </cfRule>
  </conditionalFormatting>
  <conditionalFormatting sqref="T179:U179 E179:R179">
    <cfRule type="cellIs" dxfId="2875" priority="57" operator="equal">
      <formula>0</formula>
    </cfRule>
  </conditionalFormatting>
  <conditionalFormatting sqref="N179:O179">
    <cfRule type="cellIs" dxfId="2874" priority="55" operator="equal">
      <formula>0</formula>
    </cfRule>
  </conditionalFormatting>
  <conditionalFormatting sqref="C179">
    <cfRule type="cellIs" dxfId="2873" priority="54" operator="equal">
      <formula>0</formula>
    </cfRule>
  </conditionalFormatting>
  <conditionalFormatting sqref="T165:U165 C165:R165">
    <cfRule type="cellIs" dxfId="2872" priority="53" operator="equal">
      <formula>0</formula>
    </cfRule>
  </conditionalFormatting>
  <conditionalFormatting sqref="S165">
    <cfRule type="cellIs" dxfId="2871" priority="52" operator="equal">
      <formula>0</formula>
    </cfRule>
  </conditionalFormatting>
  <conditionalFormatting sqref="N165:O165">
    <cfRule type="cellIs" dxfId="2870" priority="51" operator="equal">
      <formula>0</formula>
    </cfRule>
  </conditionalFormatting>
  <conditionalFormatting sqref="C198:U198 C197 E197:U197">
    <cfRule type="cellIs" dxfId="2869" priority="50" operator="equal">
      <formula>0</formula>
    </cfRule>
  </conditionalFormatting>
  <conditionalFormatting sqref="N196:O196">
    <cfRule type="cellIs" dxfId="2868" priority="47" operator="equal">
      <formula>0</formula>
    </cfRule>
  </conditionalFormatting>
  <conditionalFormatting sqref="C196">
    <cfRule type="cellIs" dxfId="2867" priority="46" operator="equal">
      <formula>0</formula>
    </cfRule>
  </conditionalFormatting>
  <conditionalFormatting sqref="E196:R196 T196:U196">
    <cfRule type="cellIs" dxfId="2866" priority="49" operator="equal">
      <formula>0</formula>
    </cfRule>
  </conditionalFormatting>
  <conditionalFormatting sqref="T196:U198 D198:R198 E196:R197">
    <cfRule type="cellIs" dxfId="2865" priority="45" operator="equal">
      <formula>0</formula>
    </cfRule>
  </conditionalFormatting>
  <conditionalFormatting sqref="S196">
    <cfRule type="cellIs" dxfId="2864" priority="48" operator="equal">
      <formula>0</formula>
    </cfRule>
  </conditionalFormatting>
  <conditionalFormatting sqref="S196:S198">
    <cfRule type="cellIs" dxfId="2863" priority="44" operator="equal">
      <formula>0</formula>
    </cfRule>
  </conditionalFormatting>
  <conditionalFormatting sqref="N196:O198">
    <cfRule type="cellIs" dxfId="2862" priority="43" operator="equal">
      <formula>0</formula>
    </cfRule>
  </conditionalFormatting>
  <conditionalFormatting sqref="C196:C198">
    <cfRule type="cellIs" dxfId="2861" priority="42" operator="equal">
      <formula>0</formula>
    </cfRule>
  </conditionalFormatting>
  <conditionalFormatting sqref="G195:Q195">
    <cfRule type="cellIs" dxfId="2860" priority="41" operator="equal">
      <formula>0</formula>
    </cfRule>
  </conditionalFormatting>
  <conditionalFormatting sqref="N195:O195">
    <cfRule type="cellIs" dxfId="2859" priority="40" operator="equal">
      <formula>0</formula>
    </cfRule>
  </conditionalFormatting>
  <conditionalFormatting sqref="C203 E203:U203">
    <cfRule type="cellIs" dxfId="2858" priority="39" operator="equal">
      <formula>0</formula>
    </cfRule>
  </conditionalFormatting>
  <conditionalFormatting sqref="N202:O202">
    <cfRule type="cellIs" dxfId="2857" priority="36" operator="equal">
      <formula>0</formula>
    </cfRule>
  </conditionalFormatting>
  <conditionalFormatting sqref="C202">
    <cfRule type="cellIs" dxfId="2856" priority="35" operator="equal">
      <formula>0</formula>
    </cfRule>
  </conditionalFormatting>
  <conditionalFormatting sqref="E202:R202 T202:U202">
    <cfRule type="cellIs" dxfId="2855" priority="38" operator="equal">
      <formula>0</formula>
    </cfRule>
  </conditionalFormatting>
  <conditionalFormatting sqref="T202:U203 E202:R203">
    <cfRule type="cellIs" dxfId="2854" priority="34" operator="equal">
      <formula>0</formula>
    </cfRule>
  </conditionalFormatting>
  <conditionalFormatting sqref="S202">
    <cfRule type="cellIs" dxfId="2853" priority="37" operator="equal">
      <formula>0</formula>
    </cfRule>
  </conditionalFormatting>
  <conditionalFormatting sqref="S202:S203">
    <cfRule type="cellIs" dxfId="2852" priority="33" operator="equal">
      <formula>0</formula>
    </cfRule>
  </conditionalFormatting>
  <conditionalFormatting sqref="N202:O203">
    <cfRule type="cellIs" dxfId="2851" priority="32" operator="equal">
      <formula>0</formula>
    </cfRule>
  </conditionalFormatting>
  <conditionalFormatting sqref="C202:C203">
    <cfRule type="cellIs" dxfId="2850" priority="31" operator="equal">
      <formula>0</formula>
    </cfRule>
  </conditionalFormatting>
  <conditionalFormatting sqref="S201">
    <cfRule type="cellIs" dxfId="2849" priority="29" operator="equal">
      <formula>0</formula>
    </cfRule>
  </conditionalFormatting>
  <conditionalFormatting sqref="T201:U201 C201:R201">
    <cfRule type="cellIs" dxfId="2848" priority="30" operator="equal">
      <formula>0</formula>
    </cfRule>
  </conditionalFormatting>
  <conditionalFormatting sqref="N201:O201">
    <cfRule type="cellIs" dxfId="2847" priority="28" operator="equal">
      <formula>0</formula>
    </cfRule>
  </conditionalFormatting>
  <conditionalFormatting sqref="S53:U53">
    <cfRule type="cellIs" dxfId="2846" priority="27" operator="equal">
      <formula>0</formula>
    </cfRule>
  </conditionalFormatting>
  <conditionalFormatting sqref="E53:F53 C53 R53">
    <cfRule type="cellIs" dxfId="2845" priority="26" operator="equal">
      <formula>0</formula>
    </cfRule>
  </conditionalFormatting>
  <conditionalFormatting sqref="G53:Q53">
    <cfRule type="cellIs" dxfId="2844" priority="25" operator="equal">
      <formula>0</formula>
    </cfRule>
  </conditionalFormatting>
  <conditionalFormatting sqref="N53:O53">
    <cfRule type="cellIs" dxfId="2843" priority="24" operator="equal">
      <formula>0</formula>
    </cfRule>
  </conditionalFormatting>
  <conditionalFormatting sqref="D53">
    <cfRule type="cellIs" dxfId="2842" priority="23" operator="equal">
      <formula>0</formula>
    </cfRule>
  </conditionalFormatting>
  <conditionalFormatting sqref="S51:U51">
    <cfRule type="cellIs" dxfId="2841" priority="22" operator="equal">
      <formula>0</formula>
    </cfRule>
  </conditionalFormatting>
  <conditionalFormatting sqref="R51 C51 F51">
    <cfRule type="cellIs" dxfId="2840" priority="21" operator="equal">
      <formula>0</formula>
    </cfRule>
  </conditionalFormatting>
  <conditionalFormatting sqref="D127:D136">
    <cfRule type="cellIs" dxfId="2839" priority="20" operator="equal">
      <formula>0</formula>
    </cfRule>
  </conditionalFormatting>
  <conditionalFormatting sqref="D143:D145">
    <cfRule type="cellIs" dxfId="2838" priority="18" operator="equal">
      <formula>0</formula>
    </cfRule>
  </conditionalFormatting>
  <conditionalFormatting sqref="D138:D141">
    <cfRule type="cellIs" dxfId="2837" priority="19" operator="equal">
      <formula>0</formula>
    </cfRule>
  </conditionalFormatting>
  <conditionalFormatting sqref="D150:D151">
    <cfRule type="cellIs" dxfId="2836" priority="17" operator="equal">
      <formula>0</formula>
    </cfRule>
  </conditionalFormatting>
  <conditionalFormatting sqref="D153:D154">
    <cfRule type="cellIs" dxfId="2835" priority="16" operator="equal">
      <formula>0</formula>
    </cfRule>
  </conditionalFormatting>
  <conditionalFormatting sqref="D157:D162">
    <cfRule type="cellIs" dxfId="2834" priority="15" operator="equal">
      <formula>0</formula>
    </cfRule>
  </conditionalFormatting>
  <conditionalFormatting sqref="D166:D180">
    <cfRule type="cellIs" dxfId="2833" priority="14" operator="equal">
      <formula>0</formula>
    </cfRule>
  </conditionalFormatting>
  <conditionalFormatting sqref="D182:D189">
    <cfRule type="cellIs" dxfId="2832" priority="13" operator="equal">
      <formula>0</formula>
    </cfRule>
  </conditionalFormatting>
  <conditionalFormatting sqref="D192:D193">
    <cfRule type="cellIs" dxfId="2831" priority="12" operator="equal">
      <formula>0</formula>
    </cfRule>
  </conditionalFormatting>
  <conditionalFormatting sqref="D196:D197">
    <cfRule type="cellIs" dxfId="2830" priority="11" operator="equal">
      <formula>0</formula>
    </cfRule>
  </conditionalFormatting>
  <conditionalFormatting sqref="D202:D203">
    <cfRule type="cellIs" dxfId="2829" priority="10" operator="equal">
      <formula>0</formula>
    </cfRule>
  </conditionalFormatting>
  <conditionalFormatting sqref="D108:D109">
    <cfRule type="cellIs" dxfId="2828" priority="9" operator="equal">
      <formula>0</formula>
    </cfRule>
  </conditionalFormatting>
  <conditionalFormatting sqref="D111:D112">
    <cfRule type="cellIs" dxfId="2827" priority="8" operator="equal">
      <formula>0</formula>
    </cfRule>
  </conditionalFormatting>
  <conditionalFormatting sqref="D142">
    <cfRule type="cellIs" dxfId="2826" priority="7" operator="equal">
      <formula>0</formula>
    </cfRule>
  </conditionalFormatting>
  <conditionalFormatting sqref="D124:D125">
    <cfRule type="cellIs" dxfId="2825" priority="6" operator="equal">
      <formula>0</formula>
    </cfRule>
  </conditionalFormatting>
  <conditionalFormatting sqref="D152">
    <cfRule type="cellIs" dxfId="2824" priority="5" operator="equal">
      <formula>0</formula>
    </cfRule>
  </conditionalFormatting>
  <conditionalFormatting sqref="D199">
    <cfRule type="cellIs" dxfId="2823" priority="4" operator="equal">
      <formula>0</formula>
    </cfRule>
  </conditionalFormatting>
  <conditionalFormatting sqref="C98:U98">
    <cfRule type="cellIs" dxfId="2822" priority="3" operator="equal">
      <formula>0</formula>
    </cfRule>
  </conditionalFormatting>
  <conditionalFormatting sqref="E50:E51">
    <cfRule type="cellIs" dxfId="2821" priority="2" operator="equal">
      <formula>0</formula>
    </cfRule>
  </conditionalFormatting>
  <conditionalFormatting sqref="D50:D51">
    <cfRule type="cellIs" dxfId="282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BH93"/>
  <sheetViews>
    <sheetView zoomScale="70" zoomScaleNormal="70" workbookViewId="0">
      <pane ySplit="3" topLeftCell="A4" activePane="bottomLeft" state="frozen"/>
      <selection activeCell="M5" sqref="M5"/>
      <selection pane="bottomLeft" activeCell="AF4" sqref="AE4:AF47"/>
    </sheetView>
  </sheetViews>
  <sheetFormatPr defaultColWidth="11.453125" defaultRowHeight="11.5" x14ac:dyDescent="0.35"/>
  <cols>
    <col min="1" max="1" width="29.1796875" style="1" customWidth="1"/>
    <col min="2" max="2" width="18.453125" style="1" customWidth="1"/>
    <col min="3" max="3" width="4" style="1" customWidth="1"/>
    <col min="4" max="4" width="21.54296875" style="1" customWidth="1"/>
    <col min="5" max="5" width="14.453125" style="1" customWidth="1"/>
    <col min="6" max="6" width="4.1796875" style="1" customWidth="1"/>
    <col min="7" max="7" width="22.54296875" style="1" customWidth="1"/>
    <col min="8" max="8" width="15.54296875" style="1" customWidth="1"/>
    <col min="9" max="9" width="16.453125" style="1" customWidth="1"/>
    <col min="10" max="10" width="3.81640625" style="1" customWidth="1"/>
    <col min="11" max="11" width="7.26953125" style="2" customWidth="1"/>
    <col min="12" max="12" width="13" style="1" customWidth="1"/>
    <col min="13" max="13" width="4.453125" style="1" customWidth="1"/>
    <col min="14" max="14" width="5.453125" style="1" customWidth="1"/>
    <col min="15" max="15" width="6.26953125" style="1" customWidth="1"/>
    <col min="16" max="16" width="7.81640625" style="1" customWidth="1"/>
    <col min="17" max="17" width="6.26953125" style="1" customWidth="1"/>
    <col min="18" max="18" width="5.81640625" style="1" customWidth="1"/>
    <col min="19" max="29" width="6.7265625" style="1" customWidth="1"/>
    <col min="30" max="30" width="4.1796875" style="1" customWidth="1"/>
    <col min="31" max="31" width="10" style="1" bestFit="1" customWidth="1"/>
    <col min="32" max="32" width="14.26953125" style="1" customWidth="1"/>
    <col min="33" max="36" width="6" style="1" customWidth="1"/>
    <col min="37" max="38" width="5.7265625" style="1" customWidth="1"/>
    <col min="39" max="40" width="6.453125" style="1" customWidth="1"/>
    <col min="41" max="43" width="5.7265625" style="1" customWidth="1"/>
    <col min="44" max="44" width="7.7265625" style="1" bestFit="1" customWidth="1"/>
    <col min="45" max="45" width="5.1796875" style="1" customWidth="1"/>
    <col min="46" max="46" width="15.453125" style="1" bestFit="1" customWidth="1"/>
    <col min="47" max="48" width="4.54296875" style="1" customWidth="1"/>
    <col min="49" max="59" width="9.26953125" style="1" bestFit="1" customWidth="1"/>
    <col min="60" max="60" width="14.26953125" style="1" customWidth="1"/>
    <col min="61" max="16384" width="11.453125" style="1"/>
  </cols>
  <sheetData>
    <row r="1" spans="1:60" ht="17.5" x14ac:dyDescent="0.35">
      <c r="R1" s="12" t="s">
        <v>271</v>
      </c>
      <c r="AE1" s="9" t="s">
        <v>272</v>
      </c>
      <c r="AT1" s="127" t="s">
        <v>273</v>
      </c>
    </row>
    <row r="3" spans="1:60" x14ac:dyDescent="0.35">
      <c r="A3" s="13" t="s">
        <v>274</v>
      </c>
      <c r="B3" s="13" t="s">
        <v>275</v>
      </c>
      <c r="D3" s="14" t="s">
        <v>276</v>
      </c>
      <c r="E3" s="14" t="s">
        <v>277</v>
      </c>
      <c r="G3" s="15" t="s">
        <v>255</v>
      </c>
      <c r="H3" s="15" t="s">
        <v>253</v>
      </c>
      <c r="I3" s="15" t="s">
        <v>254</v>
      </c>
      <c r="K3" s="10" t="s">
        <v>278</v>
      </c>
      <c r="L3" s="11" t="s">
        <v>91</v>
      </c>
      <c r="M3" s="11" t="s">
        <v>279</v>
      </c>
      <c r="N3" s="11" t="s">
        <v>280</v>
      </c>
      <c r="O3" s="11" t="s">
        <v>281</v>
      </c>
      <c r="P3" s="11" t="s">
        <v>282</v>
      </c>
      <c r="Q3" s="11" t="s">
        <v>94</v>
      </c>
      <c r="R3" s="11">
        <v>2008</v>
      </c>
      <c r="S3" s="11">
        <v>2009</v>
      </c>
      <c r="T3" s="11">
        <v>2010</v>
      </c>
      <c r="U3" s="11">
        <v>2011</v>
      </c>
      <c r="V3" s="11">
        <v>2012</v>
      </c>
      <c r="W3" s="11">
        <v>2013</v>
      </c>
      <c r="X3" s="11">
        <v>2014</v>
      </c>
      <c r="Y3" s="11">
        <v>2015</v>
      </c>
      <c r="Z3" s="11">
        <v>2016</v>
      </c>
      <c r="AA3" s="11">
        <v>2017</v>
      </c>
      <c r="AB3" s="11">
        <v>2018</v>
      </c>
      <c r="AC3" s="11">
        <v>2019</v>
      </c>
      <c r="AE3" s="121" t="s">
        <v>280</v>
      </c>
      <c r="AF3" s="121" t="s">
        <v>91</v>
      </c>
      <c r="AG3" s="121">
        <v>2008</v>
      </c>
      <c r="AH3" s="121">
        <v>2009</v>
      </c>
      <c r="AI3" s="121">
        <v>2010</v>
      </c>
      <c r="AJ3" s="121">
        <v>2011</v>
      </c>
      <c r="AK3" s="121">
        <v>2012</v>
      </c>
      <c r="AL3" s="121">
        <v>2013</v>
      </c>
      <c r="AM3" s="121">
        <v>2014</v>
      </c>
      <c r="AN3" s="121">
        <v>2015</v>
      </c>
      <c r="AO3" s="121">
        <v>2016</v>
      </c>
      <c r="AP3" s="121">
        <v>2017</v>
      </c>
      <c r="AQ3" s="121">
        <v>2018</v>
      </c>
      <c r="AR3" s="121">
        <v>2019</v>
      </c>
      <c r="AT3" s="129" t="s">
        <v>91</v>
      </c>
      <c r="AU3" s="129" t="s">
        <v>283</v>
      </c>
      <c r="AV3" s="129" t="s">
        <v>95</v>
      </c>
      <c r="AW3" s="129">
        <v>2008</v>
      </c>
      <c r="AX3" s="129">
        <v>2009</v>
      </c>
      <c r="AY3" s="129">
        <v>2010</v>
      </c>
      <c r="AZ3" s="129">
        <v>2011</v>
      </c>
      <c r="BA3" s="129">
        <v>2012</v>
      </c>
      <c r="BB3" s="129">
        <v>2013</v>
      </c>
      <c r="BC3" s="129">
        <v>2014</v>
      </c>
      <c r="BD3" s="129">
        <v>2015</v>
      </c>
      <c r="BE3" s="129">
        <v>2016</v>
      </c>
      <c r="BF3" s="129">
        <v>2017</v>
      </c>
      <c r="BG3" s="129">
        <v>2018</v>
      </c>
      <c r="BH3" s="129" t="s">
        <v>284</v>
      </c>
    </row>
    <row r="4" spans="1:60" ht="13" x14ac:dyDescent="0.35">
      <c r="A4" s="3" t="s">
        <v>230</v>
      </c>
      <c r="B4" s="4" t="s">
        <v>285</v>
      </c>
      <c r="D4" s="3" t="s">
        <v>129</v>
      </c>
      <c r="E4" s="1" t="s">
        <v>286</v>
      </c>
      <c r="G4" s="1" t="s">
        <v>101</v>
      </c>
      <c r="H4" s="1" t="s">
        <v>101</v>
      </c>
      <c r="I4" s="1" t="s">
        <v>101</v>
      </c>
      <c r="K4" s="2" t="s">
        <v>7</v>
      </c>
      <c r="L4" s="1" t="s">
        <v>7</v>
      </c>
      <c r="M4" s="1" t="s">
        <v>4</v>
      </c>
      <c r="N4" s="1" t="s">
        <v>6</v>
      </c>
      <c r="O4" s="1" t="s">
        <v>287</v>
      </c>
      <c r="P4" s="1" t="s">
        <v>104</v>
      </c>
      <c r="Q4" s="1" t="s">
        <v>288</v>
      </c>
      <c r="R4" s="5">
        <v>1</v>
      </c>
      <c r="S4" s="5">
        <v>1</v>
      </c>
      <c r="T4" s="6">
        <v>1</v>
      </c>
      <c r="U4" s="6">
        <v>1</v>
      </c>
      <c r="V4" s="6">
        <v>1</v>
      </c>
      <c r="W4" s="6">
        <v>1</v>
      </c>
      <c r="X4" s="6">
        <v>1</v>
      </c>
      <c r="Y4" s="6">
        <v>1</v>
      </c>
      <c r="Z4" s="6">
        <v>1</v>
      </c>
      <c r="AA4" s="6">
        <v>1</v>
      </c>
      <c r="AB4" s="6">
        <v>1</v>
      </c>
      <c r="AC4" s="7">
        <f>+AB4</f>
        <v>1</v>
      </c>
      <c r="AE4" s="1" t="s">
        <v>6</v>
      </c>
      <c r="AF4" s="1" t="s">
        <v>7</v>
      </c>
      <c r="AG4" s="65">
        <v>88.250500000000002</v>
      </c>
      <c r="AH4" s="65">
        <v>89.9178</v>
      </c>
      <c r="AI4" s="65">
        <v>90.7029</v>
      </c>
      <c r="AJ4" s="65">
        <v>92.365799999999993</v>
      </c>
      <c r="AK4" s="65">
        <v>94.263199999999998</v>
      </c>
      <c r="AL4" s="65">
        <v>95.793999999999997</v>
      </c>
      <c r="AM4" s="65">
        <v>97.878200000000007</v>
      </c>
      <c r="AN4" s="65">
        <v>100</v>
      </c>
      <c r="AO4" s="65">
        <v>101.4113</v>
      </c>
      <c r="AP4" s="65">
        <v>102.6811</v>
      </c>
      <c r="AQ4" s="65">
        <v>104.858</v>
      </c>
      <c r="AR4" s="8">
        <f t="shared" ref="AR4:AR47" si="0">+AQ4</f>
        <v>104.858</v>
      </c>
      <c r="AT4" s="123" t="s">
        <v>7</v>
      </c>
      <c r="AU4" s="122" t="s">
        <v>6</v>
      </c>
      <c r="AV4" s="122" t="s">
        <v>289</v>
      </c>
      <c r="AW4" s="124">
        <v>8321.4959999999992</v>
      </c>
      <c r="AX4" s="124">
        <v>8343.3230000000003</v>
      </c>
      <c r="AY4" s="124">
        <v>8363.4040000000005</v>
      </c>
      <c r="AZ4" s="124">
        <v>8391.643</v>
      </c>
      <c r="BA4" s="124">
        <v>8429.991</v>
      </c>
      <c r="BB4" s="124">
        <v>8479.8230000000003</v>
      </c>
      <c r="BC4" s="124">
        <v>8546.3559999999998</v>
      </c>
      <c r="BD4" s="124">
        <v>8642.6990000000005</v>
      </c>
      <c r="BE4" s="124">
        <v>8736.6679999999997</v>
      </c>
      <c r="BF4" s="124">
        <v>8797.5660000000007</v>
      </c>
      <c r="BG4" s="124">
        <v>8882.9330000000009</v>
      </c>
      <c r="BH4" s="122" t="s">
        <v>242</v>
      </c>
    </row>
    <row r="5" spans="1:60" ht="13" x14ac:dyDescent="0.35">
      <c r="A5" s="3" t="s">
        <v>145</v>
      </c>
      <c r="B5" s="4" t="s">
        <v>290</v>
      </c>
      <c r="D5" s="3" t="s">
        <v>291</v>
      </c>
      <c r="E5" s="1" t="s">
        <v>292</v>
      </c>
      <c r="G5" s="1" t="s">
        <v>138</v>
      </c>
      <c r="H5" s="1" t="s">
        <v>257</v>
      </c>
      <c r="I5" s="1" t="s">
        <v>258</v>
      </c>
      <c r="K5" s="2" t="s">
        <v>9</v>
      </c>
      <c r="L5" s="1" t="s">
        <v>9</v>
      </c>
      <c r="M5" s="1" t="s">
        <v>4</v>
      </c>
      <c r="N5" s="1" t="s">
        <v>8</v>
      </c>
      <c r="O5" s="1" t="s">
        <v>293</v>
      </c>
      <c r="P5" s="1" t="s">
        <v>104</v>
      </c>
      <c r="Q5" s="1" t="s">
        <v>288</v>
      </c>
      <c r="R5" s="5">
        <v>1</v>
      </c>
      <c r="S5" s="5">
        <v>1</v>
      </c>
      <c r="T5" s="6">
        <v>1</v>
      </c>
      <c r="U5" s="6">
        <v>1</v>
      </c>
      <c r="V5" s="6">
        <v>1</v>
      </c>
      <c r="W5" s="6">
        <v>1</v>
      </c>
      <c r="X5" s="6">
        <v>1</v>
      </c>
      <c r="Y5" s="6">
        <v>1</v>
      </c>
      <c r="Z5" s="6">
        <v>1</v>
      </c>
      <c r="AA5" s="6">
        <v>1</v>
      </c>
      <c r="AB5" s="6">
        <v>1</v>
      </c>
      <c r="AC5" s="7">
        <f t="shared" ref="AC5:AC47" si="1">+AB5</f>
        <v>1</v>
      </c>
      <c r="AE5" s="1" t="s">
        <v>8</v>
      </c>
      <c r="AF5" s="1" t="s">
        <v>9</v>
      </c>
      <c r="AG5" s="65">
        <v>91.102099999999993</v>
      </c>
      <c r="AH5" s="65">
        <v>91.811000000000007</v>
      </c>
      <c r="AI5" s="65">
        <v>93.539900000000003</v>
      </c>
      <c r="AJ5" s="65">
        <v>95.412400000000005</v>
      </c>
      <c r="AK5" s="65">
        <v>97.296499999999995</v>
      </c>
      <c r="AL5" s="65">
        <v>98.314400000000006</v>
      </c>
      <c r="AM5" s="65">
        <v>99.013300000000001</v>
      </c>
      <c r="AN5" s="65">
        <v>100</v>
      </c>
      <c r="AO5" s="65">
        <v>101.8056</v>
      </c>
      <c r="AP5" s="65">
        <v>103.5035</v>
      </c>
      <c r="AQ5" s="65">
        <v>105.8955</v>
      </c>
      <c r="AR5" s="8">
        <f t="shared" si="0"/>
        <v>105.8955</v>
      </c>
      <c r="AT5" s="123" t="s">
        <v>9</v>
      </c>
      <c r="AU5" s="122" t="s">
        <v>8</v>
      </c>
      <c r="AV5" s="122" t="s">
        <v>289</v>
      </c>
      <c r="AW5" s="124">
        <v>10709.973</v>
      </c>
      <c r="AX5" s="124">
        <v>10796.493</v>
      </c>
      <c r="AY5" s="124">
        <v>10895.585999999999</v>
      </c>
      <c r="AZ5" s="124">
        <v>11038.263999999999</v>
      </c>
      <c r="BA5" s="124">
        <v>11106.932000000001</v>
      </c>
      <c r="BB5" s="124">
        <v>11159.406999999999</v>
      </c>
      <c r="BC5" s="124">
        <v>11209.057000000001</v>
      </c>
      <c r="BD5" s="124">
        <v>11274.196</v>
      </c>
      <c r="BE5" s="124">
        <v>11331.422</v>
      </c>
      <c r="BF5" s="124">
        <v>11382.393</v>
      </c>
      <c r="BG5" s="124">
        <v>11440.765299999999</v>
      </c>
      <c r="BH5" s="122" t="s">
        <v>242</v>
      </c>
    </row>
    <row r="6" spans="1:60" ht="13" x14ac:dyDescent="0.35">
      <c r="A6" s="3" t="s">
        <v>177</v>
      </c>
      <c r="B6" s="4" t="s">
        <v>290</v>
      </c>
      <c r="D6" s="3" t="s">
        <v>160</v>
      </c>
      <c r="E6" s="1" t="s">
        <v>294</v>
      </c>
      <c r="G6" s="1" t="s">
        <v>132</v>
      </c>
      <c r="H6" s="1" t="s">
        <v>257</v>
      </c>
      <c r="I6" s="1" t="s">
        <v>258</v>
      </c>
      <c r="K6" s="2" t="s">
        <v>11</v>
      </c>
      <c r="L6" s="1" t="s">
        <v>11</v>
      </c>
      <c r="M6" s="1" t="s">
        <v>4</v>
      </c>
      <c r="N6" s="1" t="s">
        <v>10</v>
      </c>
      <c r="O6" s="1" t="s">
        <v>295</v>
      </c>
      <c r="P6" s="1" t="s">
        <v>162</v>
      </c>
      <c r="Q6" s="1" t="s">
        <v>296</v>
      </c>
      <c r="R6" s="5">
        <v>1.9585999999999999</v>
      </c>
      <c r="S6" s="5">
        <v>1.9541999999999999</v>
      </c>
      <c r="T6" s="6">
        <v>1.9567000000000001</v>
      </c>
      <c r="U6" s="6">
        <v>1.9552</v>
      </c>
      <c r="V6" s="6">
        <v>1.9556</v>
      </c>
      <c r="W6" s="6">
        <v>1.9564999999999999</v>
      </c>
      <c r="X6" s="6">
        <v>1.9558</v>
      </c>
      <c r="Y6" s="6">
        <v>1.9568000000000001</v>
      </c>
      <c r="Z6" s="6">
        <v>1.9557</v>
      </c>
      <c r="AA6" s="6">
        <v>1.9557</v>
      </c>
      <c r="AB6" s="6">
        <v>1.9559</v>
      </c>
      <c r="AC6" s="7">
        <f t="shared" si="1"/>
        <v>1.9559</v>
      </c>
      <c r="AE6" s="1" t="s">
        <v>10</v>
      </c>
      <c r="AF6" s="1" t="s">
        <v>11</v>
      </c>
      <c r="AG6" s="65">
        <v>86.625799999999998</v>
      </c>
      <c r="AH6" s="65">
        <v>90.131900000000002</v>
      </c>
      <c r="AI6" s="65">
        <v>91.130099999999999</v>
      </c>
      <c r="AJ6" s="65">
        <v>96.578500000000005</v>
      </c>
      <c r="AK6" s="65">
        <v>98.080500000000001</v>
      </c>
      <c r="AL6" s="65">
        <v>97.391099999999994</v>
      </c>
      <c r="AM6" s="65">
        <v>97.841499999999996</v>
      </c>
      <c r="AN6" s="65">
        <v>100</v>
      </c>
      <c r="AO6" s="65">
        <v>102.2461</v>
      </c>
      <c r="AP6" s="65">
        <v>105.7252</v>
      </c>
      <c r="AQ6" s="65">
        <v>108.5068</v>
      </c>
      <c r="AR6" s="8">
        <f t="shared" si="0"/>
        <v>108.5068</v>
      </c>
      <c r="AT6" s="123" t="s">
        <v>11</v>
      </c>
      <c r="AU6" s="122" t="s">
        <v>10</v>
      </c>
      <c r="AV6" s="122" t="s">
        <v>289</v>
      </c>
      <c r="AW6" s="124">
        <v>7492.5609999999997</v>
      </c>
      <c r="AX6" s="124">
        <v>7444.4430000000002</v>
      </c>
      <c r="AY6" s="124">
        <v>7395.5990000000002</v>
      </c>
      <c r="AZ6" s="124">
        <v>7348.3280000000004</v>
      </c>
      <c r="BA6" s="124">
        <v>7305.8879999999999</v>
      </c>
      <c r="BB6" s="124">
        <v>7265.1149999999998</v>
      </c>
      <c r="BC6" s="124">
        <v>7223.9380000000001</v>
      </c>
      <c r="BD6" s="124">
        <v>7177.991</v>
      </c>
      <c r="BE6" s="124">
        <v>7127.8220000000001</v>
      </c>
      <c r="BF6" s="124">
        <v>7075.9470000000001</v>
      </c>
      <c r="BG6" s="124">
        <v>7027.2934999999998</v>
      </c>
      <c r="BH6" s="122" t="s">
        <v>242</v>
      </c>
    </row>
    <row r="7" spans="1:60" ht="13" x14ac:dyDescent="0.35">
      <c r="A7" s="3" t="s">
        <v>123</v>
      </c>
      <c r="B7" s="4" t="s">
        <v>290</v>
      </c>
      <c r="D7" s="3" t="s">
        <v>107</v>
      </c>
      <c r="E7" s="1" t="s">
        <v>297</v>
      </c>
      <c r="G7" s="1" t="s">
        <v>174</v>
      </c>
      <c r="H7" s="1" t="s">
        <v>257</v>
      </c>
      <c r="I7" s="1" t="s">
        <v>174</v>
      </c>
      <c r="K7" s="2" t="s">
        <v>13</v>
      </c>
      <c r="L7" s="1" t="s">
        <v>13</v>
      </c>
      <c r="M7" s="1" t="s">
        <v>4</v>
      </c>
      <c r="N7" s="1" t="s">
        <v>12</v>
      </c>
      <c r="O7" s="1" t="s">
        <v>298</v>
      </c>
      <c r="P7" s="1" t="s">
        <v>161</v>
      </c>
      <c r="Q7" s="1" t="s">
        <v>299</v>
      </c>
      <c r="R7" s="5">
        <v>7.2290000000000001</v>
      </c>
      <c r="S7" s="5">
        <v>7.3403999999999998</v>
      </c>
      <c r="T7" s="6">
        <v>7.2816999999999998</v>
      </c>
      <c r="U7" s="6">
        <v>7.4287000000000001</v>
      </c>
      <c r="V7" s="6">
        <v>7.5167999999999999</v>
      </c>
      <c r="W7" s="6">
        <v>7.5746000000000002</v>
      </c>
      <c r="X7" s="6">
        <v>7.6262999999999996</v>
      </c>
      <c r="Y7" s="6">
        <v>7.6063000000000001</v>
      </c>
      <c r="Z7" s="6">
        <v>7.5285000000000002</v>
      </c>
      <c r="AA7" s="6">
        <v>7.4642999999999997</v>
      </c>
      <c r="AB7" s="6">
        <v>7.4116</v>
      </c>
      <c r="AC7" s="7">
        <f t="shared" si="1"/>
        <v>7.4116</v>
      </c>
      <c r="AE7" s="1" t="s">
        <v>12</v>
      </c>
      <c r="AF7" s="1" t="s">
        <v>13</v>
      </c>
      <c r="AG7" s="65">
        <v>92.714399999999998</v>
      </c>
      <c r="AH7" s="65">
        <v>95.294899999999998</v>
      </c>
      <c r="AI7" s="65">
        <v>96.070400000000006</v>
      </c>
      <c r="AJ7" s="65">
        <v>97.661600000000007</v>
      </c>
      <c r="AK7" s="65">
        <v>99.172499999999999</v>
      </c>
      <c r="AL7" s="65">
        <v>99.951800000000006</v>
      </c>
      <c r="AM7" s="65">
        <v>99.974400000000003</v>
      </c>
      <c r="AN7" s="65">
        <v>100</v>
      </c>
      <c r="AO7" s="65">
        <v>99.921400000000006</v>
      </c>
      <c r="AP7" s="65">
        <v>101.03489999999999</v>
      </c>
      <c r="AQ7" s="65">
        <v>102.5505</v>
      </c>
      <c r="AR7" s="8">
        <f t="shared" si="0"/>
        <v>102.5505</v>
      </c>
      <c r="AT7" s="123" t="s">
        <v>13</v>
      </c>
      <c r="AU7" s="122" t="s">
        <v>12</v>
      </c>
      <c r="AV7" s="122" t="s">
        <v>289</v>
      </c>
      <c r="AW7" s="124">
        <v>4309.7049999999999</v>
      </c>
      <c r="AX7" s="124">
        <v>4305.1809999999996</v>
      </c>
      <c r="AY7" s="124">
        <v>4295.4269999999997</v>
      </c>
      <c r="AZ7" s="124">
        <v>4280.6220000000003</v>
      </c>
      <c r="BA7" s="124">
        <v>4267.558</v>
      </c>
      <c r="BB7" s="124">
        <v>4255.6890000000003</v>
      </c>
      <c r="BC7" s="124">
        <v>4238.3890000000001</v>
      </c>
      <c r="BD7" s="124">
        <v>4203.6040000000003</v>
      </c>
      <c r="BE7" s="124">
        <v>4174.3490000000002</v>
      </c>
      <c r="BF7" s="124">
        <v>4124.5309999999999</v>
      </c>
      <c r="BG7" s="124">
        <v>4087.2620999999999</v>
      </c>
      <c r="BH7" s="122" t="s">
        <v>242</v>
      </c>
    </row>
    <row r="8" spans="1:60" ht="13" x14ac:dyDescent="0.35">
      <c r="A8" s="3" t="s">
        <v>153</v>
      </c>
      <c r="B8" s="4" t="s">
        <v>290</v>
      </c>
      <c r="D8" s="3" t="s">
        <v>203</v>
      </c>
      <c r="E8" s="1" t="s">
        <v>300</v>
      </c>
      <c r="G8" s="1" t="s">
        <v>186</v>
      </c>
      <c r="H8" s="1" t="s">
        <v>257</v>
      </c>
      <c r="I8" s="1" t="s">
        <v>186</v>
      </c>
      <c r="K8" s="2" t="s">
        <v>15</v>
      </c>
      <c r="L8" s="1" t="s">
        <v>15</v>
      </c>
      <c r="M8" s="1" t="s">
        <v>4</v>
      </c>
      <c r="N8" s="1" t="s">
        <v>14</v>
      </c>
      <c r="O8" s="1" t="s">
        <v>301</v>
      </c>
      <c r="P8" s="1" t="s">
        <v>104</v>
      </c>
      <c r="Q8" s="1" t="s">
        <v>288</v>
      </c>
      <c r="R8" s="5">
        <v>1</v>
      </c>
      <c r="S8" s="5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7">
        <f t="shared" si="1"/>
        <v>1</v>
      </c>
      <c r="AE8" s="1" t="s">
        <v>14</v>
      </c>
      <c r="AF8" s="1" t="s">
        <v>15</v>
      </c>
      <c r="AG8" s="65">
        <v>98.296899999999994</v>
      </c>
      <c r="AH8" s="65">
        <v>98.562799999999996</v>
      </c>
      <c r="AI8" s="65">
        <v>100.5244</v>
      </c>
      <c r="AJ8" s="65">
        <v>102.3588</v>
      </c>
      <c r="AK8" s="65">
        <v>104.10339999999999</v>
      </c>
      <c r="AL8" s="65">
        <v>102.86190000000001</v>
      </c>
      <c r="AM8" s="65">
        <v>101.1807</v>
      </c>
      <c r="AN8" s="65">
        <v>100</v>
      </c>
      <c r="AO8" s="65">
        <v>99.409700000000001</v>
      </c>
      <c r="AP8" s="65">
        <v>100.9485</v>
      </c>
      <c r="AQ8" s="65">
        <v>101.73990000000001</v>
      </c>
      <c r="AR8" s="8">
        <f t="shared" si="0"/>
        <v>101.73990000000001</v>
      </c>
      <c r="AT8" s="123" t="s">
        <v>15</v>
      </c>
      <c r="AU8" s="122" t="s">
        <v>14</v>
      </c>
      <c r="AV8" s="122" t="s">
        <v>289</v>
      </c>
      <c r="AW8" s="124">
        <v>776.33299999999997</v>
      </c>
      <c r="AX8" s="124">
        <v>796.93</v>
      </c>
      <c r="AY8" s="124">
        <v>819.14</v>
      </c>
      <c r="AZ8" s="124">
        <v>839.75099999999998</v>
      </c>
      <c r="BA8" s="124">
        <v>862.01099999999997</v>
      </c>
      <c r="BB8" s="124">
        <v>865.87800000000004</v>
      </c>
      <c r="BC8" s="124">
        <v>858</v>
      </c>
      <c r="BD8" s="124">
        <v>847.00800000000004</v>
      </c>
      <c r="BE8" s="124">
        <v>848.31899999999996</v>
      </c>
      <c r="BF8" s="124">
        <v>854.80200000000002</v>
      </c>
      <c r="BG8" s="124">
        <v>864.23599999999999</v>
      </c>
      <c r="BH8" s="122" t="s">
        <v>242</v>
      </c>
    </row>
    <row r="9" spans="1:60" ht="13" x14ac:dyDescent="0.35">
      <c r="A9" s="3" t="s">
        <v>176</v>
      </c>
      <c r="B9" s="4" t="s">
        <v>290</v>
      </c>
      <c r="D9" s="3" t="s">
        <v>182</v>
      </c>
      <c r="E9" s="1" t="s">
        <v>302</v>
      </c>
      <c r="G9" s="1" t="s">
        <v>136</v>
      </c>
      <c r="H9" s="1" t="s">
        <v>257</v>
      </c>
      <c r="I9" s="1" t="s">
        <v>135</v>
      </c>
      <c r="K9" s="2" t="s">
        <v>17</v>
      </c>
      <c r="L9" s="1" t="s">
        <v>17</v>
      </c>
      <c r="M9" s="1" t="s">
        <v>4</v>
      </c>
      <c r="N9" s="1" t="s">
        <v>16</v>
      </c>
      <c r="O9" s="1" t="s">
        <v>303</v>
      </c>
      <c r="P9" s="1" t="s">
        <v>127</v>
      </c>
      <c r="Q9" s="1" t="s">
        <v>304</v>
      </c>
      <c r="R9" s="5">
        <v>25.007000000000001</v>
      </c>
      <c r="S9" s="5">
        <v>26.482199999999999</v>
      </c>
      <c r="T9" s="6">
        <v>25.2942</v>
      </c>
      <c r="U9" s="6">
        <v>24.599699999999999</v>
      </c>
      <c r="V9" s="6">
        <v>25.154399999999999</v>
      </c>
      <c r="W9" s="6">
        <v>25.9847</v>
      </c>
      <c r="X9" s="6">
        <v>27.5397</v>
      </c>
      <c r="Y9" s="6">
        <v>27.281700000000001</v>
      </c>
      <c r="Z9" s="6">
        <v>27.034300000000002</v>
      </c>
      <c r="AA9" s="6">
        <v>26.342600000000001</v>
      </c>
      <c r="AB9" s="6">
        <v>25.6495</v>
      </c>
      <c r="AC9" s="7">
        <f t="shared" si="1"/>
        <v>25.6495</v>
      </c>
      <c r="AE9" s="1" t="s">
        <v>16</v>
      </c>
      <c r="AF9" s="1" t="s">
        <v>17</v>
      </c>
      <c r="AG9" s="65">
        <v>92.653099999999995</v>
      </c>
      <c r="AH9" s="65">
        <v>95.060900000000004</v>
      </c>
      <c r="AI9" s="65">
        <v>93.705799999999996</v>
      </c>
      <c r="AJ9" s="65">
        <v>93.725499999999997</v>
      </c>
      <c r="AK9" s="65">
        <v>95.093800000000002</v>
      </c>
      <c r="AL9" s="65">
        <v>96.455500000000001</v>
      </c>
      <c r="AM9" s="65">
        <v>98.847499999999997</v>
      </c>
      <c r="AN9" s="65">
        <v>100</v>
      </c>
      <c r="AO9" s="65">
        <v>101.2655</v>
      </c>
      <c r="AP9" s="65">
        <v>102.7257</v>
      </c>
      <c r="AQ9" s="65">
        <v>104.9425</v>
      </c>
      <c r="AR9" s="8">
        <f t="shared" si="0"/>
        <v>104.9425</v>
      </c>
      <c r="AT9" s="123" t="s">
        <v>17</v>
      </c>
      <c r="AU9" s="122" t="s">
        <v>16</v>
      </c>
      <c r="AV9" s="122" t="s">
        <v>289</v>
      </c>
      <c r="AW9" s="124">
        <v>10384.602999999999</v>
      </c>
      <c r="AX9" s="124">
        <v>10443.936</v>
      </c>
      <c r="AY9" s="124">
        <v>10474.41</v>
      </c>
      <c r="AZ9" s="124">
        <v>10496.088</v>
      </c>
      <c r="BA9" s="124">
        <v>10510.785</v>
      </c>
      <c r="BB9" s="124">
        <v>10514.272000000001</v>
      </c>
      <c r="BC9" s="124">
        <v>10525.347</v>
      </c>
      <c r="BD9" s="124">
        <v>10546.058999999999</v>
      </c>
      <c r="BE9" s="124">
        <v>10566.332</v>
      </c>
      <c r="BF9" s="124">
        <v>10594.438</v>
      </c>
      <c r="BG9" s="124">
        <v>10617.569</v>
      </c>
      <c r="BH9" s="122" t="s">
        <v>242</v>
      </c>
    </row>
    <row r="10" spans="1:60" ht="13" x14ac:dyDescent="0.35">
      <c r="A10" s="3" t="s">
        <v>163</v>
      </c>
      <c r="B10" s="4" t="s">
        <v>290</v>
      </c>
      <c r="G10" s="1" t="s">
        <v>224</v>
      </c>
      <c r="H10" s="1" t="s">
        <v>257</v>
      </c>
      <c r="I10" s="1" t="s">
        <v>135</v>
      </c>
      <c r="K10" s="2" t="s">
        <v>19</v>
      </c>
      <c r="L10" s="1" t="s">
        <v>19</v>
      </c>
      <c r="M10" s="1" t="s">
        <v>4</v>
      </c>
      <c r="N10" s="1" t="s">
        <v>18</v>
      </c>
      <c r="O10" s="1" t="s">
        <v>305</v>
      </c>
      <c r="P10" s="1" t="s">
        <v>196</v>
      </c>
      <c r="Q10" s="1" t="s">
        <v>306</v>
      </c>
      <c r="R10" s="5">
        <v>7.4679000000000002</v>
      </c>
      <c r="S10" s="5">
        <v>7.4473000000000003</v>
      </c>
      <c r="T10" s="6">
        <v>7.4486999999999997</v>
      </c>
      <c r="U10" s="6">
        <v>7.4631999999999996</v>
      </c>
      <c r="V10" s="6">
        <v>7.4424999999999999</v>
      </c>
      <c r="W10" s="6">
        <v>7.4569999999999999</v>
      </c>
      <c r="X10" s="6">
        <v>7.4462000000000002</v>
      </c>
      <c r="Y10" s="6">
        <v>7.4617000000000004</v>
      </c>
      <c r="Z10" s="6">
        <v>7.4462999999999999</v>
      </c>
      <c r="AA10" s="6">
        <v>7.4406999999999996</v>
      </c>
      <c r="AB10" s="6">
        <v>7.4535999999999998</v>
      </c>
      <c r="AC10" s="7">
        <f t="shared" si="1"/>
        <v>7.4535999999999998</v>
      </c>
      <c r="AE10" s="1" t="s">
        <v>18</v>
      </c>
      <c r="AF10" s="1" t="s">
        <v>19</v>
      </c>
      <c r="AG10" s="65">
        <v>91.367500000000007</v>
      </c>
      <c r="AH10" s="65">
        <v>91.850899999999996</v>
      </c>
      <c r="AI10" s="65">
        <v>94.812200000000004</v>
      </c>
      <c r="AJ10" s="65">
        <v>95.417699999999996</v>
      </c>
      <c r="AK10" s="65">
        <v>97.684100000000001</v>
      </c>
      <c r="AL10" s="65">
        <v>98.551699999999997</v>
      </c>
      <c r="AM10" s="65">
        <v>99.568799999999996</v>
      </c>
      <c r="AN10" s="65">
        <v>100</v>
      </c>
      <c r="AO10" s="65">
        <v>100.7191</v>
      </c>
      <c r="AP10" s="65">
        <v>102.1417</v>
      </c>
      <c r="AQ10" s="65">
        <v>102.8659</v>
      </c>
      <c r="AR10" s="8">
        <f t="shared" si="0"/>
        <v>102.8659</v>
      </c>
      <c r="AT10" s="123" t="s">
        <v>19</v>
      </c>
      <c r="AU10" s="122" t="s">
        <v>18</v>
      </c>
      <c r="AV10" s="122" t="s">
        <v>289</v>
      </c>
      <c r="AW10" s="124">
        <v>5493.6210000000001</v>
      </c>
      <c r="AX10" s="124">
        <v>5523.0950000000003</v>
      </c>
      <c r="AY10" s="124">
        <v>5547.683</v>
      </c>
      <c r="AZ10" s="124">
        <v>5570.5720000000001</v>
      </c>
      <c r="BA10" s="124">
        <v>5591.5720000000001</v>
      </c>
      <c r="BB10" s="124">
        <v>5614.9319999999998</v>
      </c>
      <c r="BC10" s="124">
        <v>5643.4750000000004</v>
      </c>
      <c r="BD10" s="124">
        <v>5683.4830000000002</v>
      </c>
      <c r="BE10" s="124">
        <v>5728.01</v>
      </c>
      <c r="BF10" s="124">
        <v>5764.98</v>
      </c>
      <c r="BG10" s="124">
        <v>5806.0601999999999</v>
      </c>
      <c r="BH10" s="122" t="s">
        <v>242</v>
      </c>
    </row>
    <row r="11" spans="1:60" ht="13" x14ac:dyDescent="0.35">
      <c r="A11" s="3" t="s">
        <v>195</v>
      </c>
      <c r="B11" s="4" t="s">
        <v>290</v>
      </c>
      <c r="G11" s="1" t="s">
        <v>247</v>
      </c>
      <c r="H11" s="1" t="s">
        <v>257</v>
      </c>
      <c r="I11" s="1" t="s">
        <v>135</v>
      </c>
      <c r="K11" s="2" t="s">
        <v>21</v>
      </c>
      <c r="L11" s="1" t="s">
        <v>21</v>
      </c>
      <c r="M11" s="1" t="s">
        <v>4</v>
      </c>
      <c r="N11" s="1" t="s">
        <v>20</v>
      </c>
      <c r="O11" s="1" t="s">
        <v>307</v>
      </c>
      <c r="P11" s="1" t="s">
        <v>104</v>
      </c>
      <c r="Q11" s="1" t="s">
        <v>288</v>
      </c>
      <c r="R11" s="5">
        <v>1.0012000000000001</v>
      </c>
      <c r="S11" s="5">
        <v>0.99950000000000006</v>
      </c>
      <c r="T11" s="6">
        <v>0.99939999999999996</v>
      </c>
      <c r="U11" s="6">
        <v>1</v>
      </c>
      <c r="V11" s="6">
        <v>1</v>
      </c>
      <c r="W11" s="6">
        <v>1</v>
      </c>
      <c r="X11" s="6">
        <v>1</v>
      </c>
      <c r="Y11" s="6">
        <v>1</v>
      </c>
      <c r="Z11" s="6">
        <v>1</v>
      </c>
      <c r="AA11" s="6">
        <v>1</v>
      </c>
      <c r="AB11" s="6">
        <v>1</v>
      </c>
      <c r="AC11" s="7">
        <f t="shared" si="1"/>
        <v>1</v>
      </c>
      <c r="AE11" s="1" t="s">
        <v>20</v>
      </c>
      <c r="AF11" s="1" t="s">
        <v>21</v>
      </c>
      <c r="AG11" s="65">
        <v>83.654799999999994</v>
      </c>
      <c r="AH11" s="65">
        <v>84.015100000000004</v>
      </c>
      <c r="AI11" s="65">
        <v>85.473500000000001</v>
      </c>
      <c r="AJ11" s="65">
        <v>89.970200000000006</v>
      </c>
      <c r="AK11" s="65">
        <v>92.813000000000002</v>
      </c>
      <c r="AL11" s="65">
        <v>96.113200000000006</v>
      </c>
      <c r="AM11" s="65">
        <v>98.985100000000003</v>
      </c>
      <c r="AN11" s="65">
        <v>100</v>
      </c>
      <c r="AO11" s="65">
        <v>101.4508</v>
      </c>
      <c r="AP11" s="65">
        <v>105.37479999999999</v>
      </c>
      <c r="AQ11" s="65">
        <v>108.97020000000001</v>
      </c>
      <c r="AR11" s="8">
        <f t="shared" si="0"/>
        <v>108.97020000000001</v>
      </c>
      <c r="AT11" s="123" t="s">
        <v>21</v>
      </c>
      <c r="AU11" s="122" t="s">
        <v>20</v>
      </c>
      <c r="AV11" s="122" t="s">
        <v>289</v>
      </c>
      <c r="AW11" s="124">
        <v>1337.09</v>
      </c>
      <c r="AX11" s="124">
        <v>1334.5150000000001</v>
      </c>
      <c r="AY11" s="124">
        <v>1331.4749999999999</v>
      </c>
      <c r="AZ11" s="124">
        <v>1327.4390000000001</v>
      </c>
      <c r="BA11" s="124">
        <v>1322.6959999999999</v>
      </c>
      <c r="BB11" s="124">
        <v>1317.9970000000001</v>
      </c>
      <c r="BC11" s="124">
        <v>1314.5450000000001</v>
      </c>
      <c r="BD11" s="124">
        <v>1315.4069999999999</v>
      </c>
      <c r="BE11" s="124">
        <v>1315.79</v>
      </c>
      <c r="BF11" s="124">
        <v>1317.384</v>
      </c>
      <c r="BG11" s="124">
        <v>1318.3317</v>
      </c>
      <c r="BH11" s="122" t="s">
        <v>242</v>
      </c>
    </row>
    <row r="12" spans="1:60" ht="13" x14ac:dyDescent="0.35">
      <c r="A12" s="3" t="s">
        <v>117</v>
      </c>
      <c r="B12" s="4" t="s">
        <v>290</v>
      </c>
      <c r="G12" s="1" t="s">
        <v>178</v>
      </c>
      <c r="H12" s="1" t="s">
        <v>257</v>
      </c>
      <c r="I12" s="1" t="s">
        <v>260</v>
      </c>
      <c r="K12" s="2" t="s">
        <v>23</v>
      </c>
      <c r="L12" s="1" t="s">
        <v>23</v>
      </c>
      <c r="M12" s="1" t="s">
        <v>4</v>
      </c>
      <c r="N12" s="1" t="s">
        <v>22</v>
      </c>
      <c r="O12" s="1" t="s">
        <v>308</v>
      </c>
      <c r="P12" s="1" t="s">
        <v>104</v>
      </c>
      <c r="Q12" s="1" t="s">
        <v>288</v>
      </c>
      <c r="R12" s="5">
        <v>1</v>
      </c>
      <c r="S12" s="5">
        <v>1</v>
      </c>
      <c r="T12" s="6">
        <v>1</v>
      </c>
      <c r="U12" s="6">
        <v>1</v>
      </c>
      <c r="V12" s="6">
        <v>1</v>
      </c>
      <c r="W12" s="6">
        <v>1</v>
      </c>
      <c r="X12" s="6">
        <v>1</v>
      </c>
      <c r="Y12" s="6">
        <v>1</v>
      </c>
      <c r="Z12" s="6">
        <v>1</v>
      </c>
      <c r="AA12" s="6">
        <v>1</v>
      </c>
      <c r="AB12" s="6">
        <v>1</v>
      </c>
      <c r="AC12" s="7">
        <f t="shared" si="1"/>
        <v>1</v>
      </c>
      <c r="AE12" s="1" t="s">
        <v>22</v>
      </c>
      <c r="AF12" s="1" t="s">
        <v>23</v>
      </c>
      <c r="AG12" s="65">
        <v>87.347899999999996</v>
      </c>
      <c r="AH12" s="65">
        <v>88.987799999999993</v>
      </c>
      <c r="AI12" s="65">
        <v>89.299899999999994</v>
      </c>
      <c r="AJ12" s="65">
        <v>91.607500000000002</v>
      </c>
      <c r="AK12" s="65">
        <v>94.313199999999995</v>
      </c>
      <c r="AL12" s="65">
        <v>96.719800000000006</v>
      </c>
      <c r="AM12" s="65">
        <v>98.357100000000003</v>
      </c>
      <c r="AN12" s="65">
        <v>100</v>
      </c>
      <c r="AO12" s="65">
        <v>100.1396</v>
      </c>
      <c r="AP12" s="65">
        <v>101.0821</v>
      </c>
      <c r="AQ12" s="65">
        <v>102.2638</v>
      </c>
      <c r="AR12" s="8">
        <f t="shared" si="0"/>
        <v>102.2638</v>
      </c>
      <c r="AT12" s="123" t="s">
        <v>23</v>
      </c>
      <c r="AU12" s="122" t="s">
        <v>22</v>
      </c>
      <c r="AV12" s="122" t="s">
        <v>289</v>
      </c>
      <c r="AW12" s="124">
        <v>5313.3990000000003</v>
      </c>
      <c r="AX12" s="124">
        <v>5338.8710000000001</v>
      </c>
      <c r="AY12" s="124">
        <v>5363.3519999999999</v>
      </c>
      <c r="AZ12" s="124">
        <v>5388.2719999999999</v>
      </c>
      <c r="BA12" s="124">
        <v>5413.9709999999995</v>
      </c>
      <c r="BB12" s="124">
        <v>5438.9719999999998</v>
      </c>
      <c r="BC12" s="124">
        <v>5461.5119999999997</v>
      </c>
      <c r="BD12" s="124">
        <v>5479.5309999999999</v>
      </c>
      <c r="BE12" s="124">
        <v>5495.3029999999999</v>
      </c>
      <c r="BF12" s="124">
        <v>5508.2139999999999</v>
      </c>
      <c r="BG12" s="124">
        <v>5523.8698999999997</v>
      </c>
      <c r="BH12" s="122" t="s">
        <v>242</v>
      </c>
    </row>
    <row r="13" spans="1:60" ht="13" x14ac:dyDescent="0.35">
      <c r="A13" s="3" t="s">
        <v>110</v>
      </c>
      <c r="B13" s="4" t="s">
        <v>290</v>
      </c>
      <c r="G13" s="1" t="s">
        <v>193</v>
      </c>
      <c r="H13" s="1" t="s">
        <v>257</v>
      </c>
      <c r="I13" s="1" t="s">
        <v>260</v>
      </c>
      <c r="K13" s="2" t="s">
        <v>25</v>
      </c>
      <c r="L13" s="1" t="s">
        <v>25</v>
      </c>
      <c r="M13" s="1" t="s">
        <v>4</v>
      </c>
      <c r="N13" s="1" t="s">
        <v>24</v>
      </c>
      <c r="O13" s="1" t="s">
        <v>309</v>
      </c>
      <c r="P13" s="1" t="s">
        <v>104</v>
      </c>
      <c r="Q13" s="1" t="s">
        <v>288</v>
      </c>
      <c r="R13" s="5">
        <v>1</v>
      </c>
      <c r="S13" s="5">
        <v>1</v>
      </c>
      <c r="T13" s="6">
        <v>1</v>
      </c>
      <c r="U13" s="6">
        <v>1</v>
      </c>
      <c r="V13" s="6">
        <v>1</v>
      </c>
      <c r="W13" s="6">
        <v>1</v>
      </c>
      <c r="X13" s="6">
        <v>1</v>
      </c>
      <c r="Y13" s="6">
        <v>1</v>
      </c>
      <c r="Z13" s="6">
        <v>1</v>
      </c>
      <c r="AA13" s="6">
        <v>1</v>
      </c>
      <c r="AB13" s="6">
        <v>1</v>
      </c>
      <c r="AC13" s="7">
        <f t="shared" si="1"/>
        <v>1</v>
      </c>
      <c r="AE13" s="1" t="s">
        <v>24</v>
      </c>
      <c r="AF13" s="1" t="s">
        <v>25</v>
      </c>
      <c r="AG13" s="65">
        <v>94.397499999999994</v>
      </c>
      <c r="AH13" s="65">
        <v>94.526600000000002</v>
      </c>
      <c r="AI13" s="65">
        <v>95.522499999999994</v>
      </c>
      <c r="AJ13" s="65">
        <v>96.427999999999997</v>
      </c>
      <c r="AK13" s="65">
        <v>97.548400000000001</v>
      </c>
      <c r="AL13" s="65">
        <v>98.307400000000001</v>
      </c>
      <c r="AM13" s="65">
        <v>98.874600000000001</v>
      </c>
      <c r="AN13" s="65">
        <v>100</v>
      </c>
      <c r="AO13" s="65">
        <v>100.1974</v>
      </c>
      <c r="AP13" s="65">
        <v>100.85639999999999</v>
      </c>
      <c r="AQ13" s="65">
        <v>102.9764</v>
      </c>
      <c r="AR13" s="8">
        <f t="shared" si="0"/>
        <v>102.9764</v>
      </c>
      <c r="AT13" s="123" t="s">
        <v>25</v>
      </c>
      <c r="AU13" s="122" t="s">
        <v>24</v>
      </c>
      <c r="AV13" s="122" t="s">
        <v>289</v>
      </c>
      <c r="AW13" s="124">
        <v>64374.989000000001</v>
      </c>
      <c r="AX13" s="124">
        <v>64707.044000000002</v>
      </c>
      <c r="AY13" s="124">
        <v>65027.506999999998</v>
      </c>
      <c r="AZ13" s="124">
        <v>65342.775000000001</v>
      </c>
      <c r="BA13" s="124">
        <v>65659.789000000004</v>
      </c>
      <c r="BB13" s="124">
        <v>65998.66</v>
      </c>
      <c r="BC13" s="124">
        <v>66316.092000000004</v>
      </c>
      <c r="BD13" s="124">
        <v>66593.365999999995</v>
      </c>
      <c r="BE13" s="124">
        <v>66859.767999999996</v>
      </c>
      <c r="BF13" s="124">
        <v>67105.513000000006</v>
      </c>
      <c r="BG13" s="124">
        <v>67370.736099999995</v>
      </c>
      <c r="BH13" s="122" t="s">
        <v>242</v>
      </c>
    </row>
    <row r="14" spans="1:60" ht="13" x14ac:dyDescent="0.35">
      <c r="A14" s="3" t="s">
        <v>106</v>
      </c>
      <c r="B14" s="4" t="s">
        <v>290</v>
      </c>
      <c r="G14" s="1" t="s">
        <v>157</v>
      </c>
      <c r="H14" s="1" t="s">
        <v>257</v>
      </c>
      <c r="I14" s="1" t="s">
        <v>260</v>
      </c>
      <c r="K14" s="2" t="s">
        <v>310</v>
      </c>
      <c r="L14" s="1" t="s">
        <v>27</v>
      </c>
      <c r="M14" s="1" t="s">
        <v>4</v>
      </c>
      <c r="N14" s="1" t="s">
        <v>26</v>
      </c>
      <c r="O14" s="1" t="s">
        <v>311</v>
      </c>
      <c r="P14" s="1" t="s">
        <v>104</v>
      </c>
      <c r="Q14" s="1" t="s">
        <v>288</v>
      </c>
      <c r="R14" s="5">
        <v>1</v>
      </c>
      <c r="S14" s="5">
        <v>1</v>
      </c>
      <c r="T14" s="6">
        <v>1</v>
      </c>
      <c r="U14" s="6">
        <v>1</v>
      </c>
      <c r="V14" s="6">
        <v>1</v>
      </c>
      <c r="W14" s="6">
        <v>1</v>
      </c>
      <c r="X14" s="6">
        <v>1</v>
      </c>
      <c r="Y14" s="6">
        <v>1</v>
      </c>
      <c r="Z14" s="6">
        <v>1</v>
      </c>
      <c r="AA14" s="6">
        <v>1</v>
      </c>
      <c r="AB14" s="6">
        <v>1</v>
      </c>
      <c r="AC14" s="7">
        <f t="shared" si="1"/>
        <v>1</v>
      </c>
      <c r="AE14" s="1" t="s">
        <v>26</v>
      </c>
      <c r="AF14" s="1" t="s">
        <v>27</v>
      </c>
      <c r="AG14" s="65">
        <v>89.816999999999993</v>
      </c>
      <c r="AH14" s="65">
        <v>91.395099999999999</v>
      </c>
      <c r="AI14" s="65">
        <v>92.087599999999995</v>
      </c>
      <c r="AJ14" s="65">
        <v>93.073400000000007</v>
      </c>
      <c r="AK14" s="65">
        <v>94.507000000000005</v>
      </c>
      <c r="AL14" s="65">
        <v>96.364400000000003</v>
      </c>
      <c r="AM14" s="65">
        <v>98.059299999999993</v>
      </c>
      <c r="AN14" s="65">
        <v>100</v>
      </c>
      <c r="AO14" s="65">
        <v>101.3643</v>
      </c>
      <c r="AP14" s="65">
        <v>102.9165</v>
      </c>
      <c r="AQ14" s="65">
        <v>104.8997</v>
      </c>
      <c r="AR14" s="8">
        <f t="shared" si="0"/>
        <v>104.8997</v>
      </c>
      <c r="AT14" s="123" t="s">
        <v>27</v>
      </c>
      <c r="AU14" s="122" t="s">
        <v>26</v>
      </c>
      <c r="AV14" s="122" t="s">
        <v>289</v>
      </c>
      <c r="AW14" s="124">
        <v>82110.096999999994</v>
      </c>
      <c r="AX14" s="124">
        <v>81902.307000000001</v>
      </c>
      <c r="AY14" s="124">
        <v>81776.929999999993</v>
      </c>
      <c r="AZ14" s="124">
        <v>80274.982999999993</v>
      </c>
      <c r="BA14" s="124">
        <v>80425.823000000004</v>
      </c>
      <c r="BB14" s="124">
        <v>80645.604999999996</v>
      </c>
      <c r="BC14" s="124">
        <v>80982.5</v>
      </c>
      <c r="BD14" s="124">
        <v>81686.611000000004</v>
      </c>
      <c r="BE14" s="124">
        <v>82348.668999999994</v>
      </c>
      <c r="BF14" s="124">
        <v>82685.827000000005</v>
      </c>
      <c r="BG14" s="124">
        <v>83261.527199999997</v>
      </c>
      <c r="BH14" s="122" t="s">
        <v>242</v>
      </c>
    </row>
    <row r="15" spans="1:60" ht="13" x14ac:dyDescent="0.35">
      <c r="A15" s="3" t="s">
        <v>239</v>
      </c>
      <c r="B15" s="4" t="s">
        <v>290</v>
      </c>
      <c r="G15" s="1" t="s">
        <v>200</v>
      </c>
      <c r="H15" s="1" t="s">
        <v>257</v>
      </c>
      <c r="I15" s="1" t="s">
        <v>260</v>
      </c>
      <c r="K15" s="2" t="s">
        <v>29</v>
      </c>
      <c r="L15" s="1" t="s">
        <v>29</v>
      </c>
      <c r="M15" s="1" t="s">
        <v>4</v>
      </c>
      <c r="N15" s="1" t="s">
        <v>28</v>
      </c>
      <c r="O15" s="1" t="s">
        <v>312</v>
      </c>
      <c r="P15" s="1" t="s">
        <v>104</v>
      </c>
      <c r="Q15" s="1" t="s">
        <v>288</v>
      </c>
      <c r="R15" s="5">
        <v>1</v>
      </c>
      <c r="S15" s="5">
        <v>1</v>
      </c>
      <c r="T15" s="6">
        <v>1</v>
      </c>
      <c r="U15" s="6">
        <v>1</v>
      </c>
      <c r="V15" s="6">
        <v>1</v>
      </c>
      <c r="W15" s="6">
        <v>1</v>
      </c>
      <c r="X15" s="6">
        <v>1</v>
      </c>
      <c r="Y15" s="6">
        <v>1</v>
      </c>
      <c r="Z15" s="6">
        <v>1</v>
      </c>
      <c r="AA15" s="6">
        <v>1</v>
      </c>
      <c r="AB15" s="6">
        <v>1</v>
      </c>
      <c r="AC15" s="7">
        <f t="shared" si="1"/>
        <v>1</v>
      </c>
      <c r="AE15" s="1" t="s">
        <v>28</v>
      </c>
      <c r="AF15" s="1" t="s">
        <v>29</v>
      </c>
      <c r="AG15" s="65">
        <v>100.9483</v>
      </c>
      <c r="AH15" s="65">
        <v>103.5424</v>
      </c>
      <c r="AI15" s="65">
        <v>104.2397</v>
      </c>
      <c r="AJ15" s="65">
        <v>105.0719</v>
      </c>
      <c r="AK15" s="65">
        <v>104.6827</v>
      </c>
      <c r="AL15" s="65">
        <v>102.22020000000001</v>
      </c>
      <c r="AM15" s="65">
        <v>100.3475</v>
      </c>
      <c r="AN15" s="65">
        <v>100</v>
      </c>
      <c r="AO15" s="65">
        <v>99.755899999999997</v>
      </c>
      <c r="AP15" s="65">
        <v>100.3535</v>
      </c>
      <c r="AQ15" s="65">
        <v>101.13030000000001</v>
      </c>
      <c r="AR15" s="8">
        <f t="shared" si="0"/>
        <v>101.13030000000001</v>
      </c>
      <c r="AT15" s="123" t="s">
        <v>29</v>
      </c>
      <c r="AU15" s="122" t="s">
        <v>28</v>
      </c>
      <c r="AV15" s="122" t="s">
        <v>289</v>
      </c>
      <c r="AW15" s="124">
        <v>11077.841</v>
      </c>
      <c r="AX15" s="124">
        <v>11107.017</v>
      </c>
      <c r="AY15" s="124">
        <v>11121.341</v>
      </c>
      <c r="AZ15" s="124">
        <v>11104.898999999999</v>
      </c>
      <c r="BA15" s="124">
        <v>11045.011</v>
      </c>
      <c r="BB15" s="124">
        <v>10965.210999999999</v>
      </c>
      <c r="BC15" s="124">
        <v>10892.413</v>
      </c>
      <c r="BD15" s="124">
        <v>10820.883</v>
      </c>
      <c r="BE15" s="124">
        <v>10775.971</v>
      </c>
      <c r="BF15" s="124">
        <v>10753.531000000001</v>
      </c>
      <c r="BG15" s="124">
        <v>10707.631600000001</v>
      </c>
      <c r="BH15" s="122" t="s">
        <v>242</v>
      </c>
    </row>
    <row r="16" spans="1:60" ht="13" x14ac:dyDescent="0.35">
      <c r="A16" s="3" t="s">
        <v>221</v>
      </c>
      <c r="B16" s="4" t="s">
        <v>290</v>
      </c>
      <c r="G16" s="1" t="s">
        <v>263</v>
      </c>
      <c r="H16" s="1" t="s">
        <v>257</v>
      </c>
      <c r="I16" s="1" t="s">
        <v>260</v>
      </c>
      <c r="K16" s="2" t="s">
        <v>31</v>
      </c>
      <c r="L16" s="1" t="s">
        <v>31</v>
      </c>
      <c r="M16" s="1" t="s">
        <v>4</v>
      </c>
      <c r="N16" s="1" t="s">
        <v>30</v>
      </c>
      <c r="O16" s="1" t="s">
        <v>313</v>
      </c>
      <c r="P16" s="1" t="s">
        <v>148</v>
      </c>
      <c r="Q16" s="1" t="s">
        <v>314</v>
      </c>
      <c r="R16" s="5">
        <v>252.11619999999999</v>
      </c>
      <c r="S16" s="5">
        <v>281.09120000000001</v>
      </c>
      <c r="T16" s="6">
        <v>275.40629999999999</v>
      </c>
      <c r="U16" s="6">
        <v>279.49329999999998</v>
      </c>
      <c r="V16" s="6">
        <v>289.2278</v>
      </c>
      <c r="W16" s="6">
        <v>297.00889999999998</v>
      </c>
      <c r="X16" s="6">
        <v>308.60050000000001</v>
      </c>
      <c r="Y16" s="6">
        <v>309.79840000000002</v>
      </c>
      <c r="Z16" s="6">
        <v>311.40750000000003</v>
      </c>
      <c r="AA16" s="6">
        <v>309.25639999999999</v>
      </c>
      <c r="AB16" s="6">
        <v>318.95190000000002</v>
      </c>
      <c r="AC16" s="7">
        <f t="shared" si="1"/>
        <v>318.95190000000002</v>
      </c>
      <c r="AE16" s="1" t="s">
        <v>30</v>
      </c>
      <c r="AF16" s="1" t="s">
        <v>31</v>
      </c>
      <c r="AG16" s="65">
        <v>81.947999999999993</v>
      </c>
      <c r="AH16" s="65">
        <v>85.257499999999993</v>
      </c>
      <c r="AI16" s="65">
        <v>87.243300000000005</v>
      </c>
      <c r="AJ16" s="65">
        <v>89.226299999999995</v>
      </c>
      <c r="AK16" s="65">
        <v>92.231899999999996</v>
      </c>
      <c r="AL16" s="65">
        <v>94.945800000000006</v>
      </c>
      <c r="AM16" s="65">
        <v>98.13</v>
      </c>
      <c r="AN16" s="65">
        <v>100</v>
      </c>
      <c r="AO16" s="65">
        <v>100.8858</v>
      </c>
      <c r="AP16" s="65">
        <v>104.7456</v>
      </c>
      <c r="AQ16" s="65">
        <v>107.7298</v>
      </c>
      <c r="AR16" s="8">
        <f t="shared" si="0"/>
        <v>107.7298</v>
      </c>
      <c r="AT16" s="123" t="s">
        <v>31</v>
      </c>
      <c r="AU16" s="122" t="s">
        <v>30</v>
      </c>
      <c r="AV16" s="122" t="s">
        <v>289</v>
      </c>
      <c r="AW16" s="124">
        <v>10038.188</v>
      </c>
      <c r="AX16" s="124">
        <v>10022.65</v>
      </c>
      <c r="AY16" s="124">
        <v>10000.022999999999</v>
      </c>
      <c r="AZ16" s="124">
        <v>9971.7270000000008</v>
      </c>
      <c r="BA16" s="124">
        <v>9920.3619999999992</v>
      </c>
      <c r="BB16" s="124">
        <v>9893.0820000000003</v>
      </c>
      <c r="BC16" s="124">
        <v>9866.4680000000008</v>
      </c>
      <c r="BD16" s="124">
        <v>9843.0280000000002</v>
      </c>
      <c r="BE16" s="124">
        <v>9814.0229999999992</v>
      </c>
      <c r="BF16" s="124">
        <v>9787.9660000000003</v>
      </c>
      <c r="BG16" s="124">
        <v>9761.9377000000004</v>
      </c>
      <c r="BH16" s="122" t="s">
        <v>242</v>
      </c>
    </row>
    <row r="17" spans="1:60" ht="13" x14ac:dyDescent="0.35">
      <c r="A17" s="3" t="s">
        <v>244</v>
      </c>
      <c r="B17" s="4" t="s">
        <v>290</v>
      </c>
      <c r="G17" s="1" t="s">
        <v>201</v>
      </c>
      <c r="H17" s="1" t="s">
        <v>257</v>
      </c>
      <c r="I17" s="1" t="s">
        <v>260</v>
      </c>
      <c r="K17" s="2" t="s">
        <v>33</v>
      </c>
      <c r="L17" s="1" t="s">
        <v>33</v>
      </c>
      <c r="M17" s="1" t="s">
        <v>4</v>
      </c>
      <c r="N17" s="1" t="s">
        <v>32</v>
      </c>
      <c r="O17" s="1" t="s">
        <v>315</v>
      </c>
      <c r="P17" s="1" t="s">
        <v>104</v>
      </c>
      <c r="Q17" s="1" t="s">
        <v>288</v>
      </c>
      <c r="R17" s="5">
        <v>1</v>
      </c>
      <c r="S17" s="5">
        <v>1</v>
      </c>
      <c r="T17" s="6">
        <v>1</v>
      </c>
      <c r="U17" s="6">
        <v>1</v>
      </c>
      <c r="V17" s="6">
        <v>1</v>
      </c>
      <c r="W17" s="6">
        <v>1</v>
      </c>
      <c r="X17" s="6">
        <v>1</v>
      </c>
      <c r="Y17" s="6">
        <v>1</v>
      </c>
      <c r="Z17" s="6">
        <v>1</v>
      </c>
      <c r="AA17" s="6">
        <v>1</v>
      </c>
      <c r="AB17" s="6">
        <v>1</v>
      </c>
      <c r="AC17" s="7">
        <f t="shared" si="1"/>
        <v>1</v>
      </c>
      <c r="AE17" s="1" t="s">
        <v>32</v>
      </c>
      <c r="AF17" s="1" t="s">
        <v>33</v>
      </c>
      <c r="AG17" s="65">
        <v>99.640199999999993</v>
      </c>
      <c r="AH17" s="65">
        <v>94.647800000000004</v>
      </c>
      <c r="AI17" s="65">
        <v>91.598799999999997</v>
      </c>
      <c r="AJ17" s="65">
        <v>90.112899999999996</v>
      </c>
      <c r="AK17" s="65">
        <v>92.090900000000005</v>
      </c>
      <c r="AL17" s="65">
        <v>93.316900000000004</v>
      </c>
      <c r="AM17" s="65">
        <v>93.095799999999997</v>
      </c>
      <c r="AN17" s="65">
        <v>100</v>
      </c>
      <c r="AO17" s="65">
        <v>99.158600000000007</v>
      </c>
      <c r="AP17" s="65">
        <v>108.8002</v>
      </c>
      <c r="AQ17" s="65">
        <v>109.589</v>
      </c>
      <c r="AR17" s="8">
        <f t="shared" si="0"/>
        <v>109.589</v>
      </c>
      <c r="AT17" s="123" t="s">
        <v>33</v>
      </c>
      <c r="AU17" s="122" t="s">
        <v>32</v>
      </c>
      <c r="AV17" s="122" t="s">
        <v>289</v>
      </c>
      <c r="AW17" s="124">
        <v>4489.5439999999999</v>
      </c>
      <c r="AX17" s="124">
        <v>4535.375</v>
      </c>
      <c r="AY17" s="124">
        <v>4560.1549999999997</v>
      </c>
      <c r="AZ17" s="124">
        <v>4580.0839999999998</v>
      </c>
      <c r="BA17" s="124">
        <v>4599.5330000000004</v>
      </c>
      <c r="BB17" s="124">
        <v>4623.8159999999998</v>
      </c>
      <c r="BC17" s="124">
        <v>4657.74</v>
      </c>
      <c r="BD17" s="124">
        <v>4701.9570000000003</v>
      </c>
      <c r="BE17" s="124">
        <v>4755.335</v>
      </c>
      <c r="BF17" s="124">
        <v>4811.3209999999999</v>
      </c>
      <c r="BG17" s="124">
        <v>4863.6319000000003</v>
      </c>
      <c r="BH17" s="122" t="s">
        <v>242</v>
      </c>
    </row>
    <row r="18" spans="1:60" ht="13" x14ac:dyDescent="0.35">
      <c r="A18" s="3" t="s">
        <v>167</v>
      </c>
      <c r="B18" s="4" t="s">
        <v>290</v>
      </c>
      <c r="G18" s="1" t="s">
        <v>264</v>
      </c>
      <c r="H18" s="1" t="s">
        <v>257</v>
      </c>
      <c r="I18" s="1" t="s">
        <v>260</v>
      </c>
      <c r="K18" s="2" t="s">
        <v>35</v>
      </c>
      <c r="L18" s="1" t="s">
        <v>35</v>
      </c>
      <c r="M18" s="1" t="s">
        <v>4</v>
      </c>
      <c r="N18" s="1" t="s">
        <v>34</v>
      </c>
      <c r="O18" s="1" t="s">
        <v>316</v>
      </c>
      <c r="P18" s="1" t="s">
        <v>104</v>
      </c>
      <c r="Q18" s="1" t="s">
        <v>288</v>
      </c>
      <c r="R18" s="5">
        <v>1</v>
      </c>
      <c r="S18" s="5">
        <v>1</v>
      </c>
      <c r="T18" s="6">
        <v>1</v>
      </c>
      <c r="U18" s="6">
        <v>1</v>
      </c>
      <c r="V18" s="6">
        <v>1</v>
      </c>
      <c r="W18" s="6">
        <v>1</v>
      </c>
      <c r="X18" s="6">
        <v>1</v>
      </c>
      <c r="Y18" s="6">
        <v>1</v>
      </c>
      <c r="Z18" s="6">
        <v>1</v>
      </c>
      <c r="AA18" s="6">
        <v>1</v>
      </c>
      <c r="AB18" s="6">
        <v>1</v>
      </c>
      <c r="AC18" s="7">
        <f t="shared" si="1"/>
        <v>1</v>
      </c>
      <c r="AE18" s="1" t="s">
        <v>34</v>
      </c>
      <c r="AF18" s="1" t="s">
        <v>35</v>
      </c>
      <c r="AG18" s="65">
        <v>92.1511</v>
      </c>
      <c r="AH18" s="65">
        <v>93.955299999999994</v>
      </c>
      <c r="AI18" s="65">
        <v>94.255399999999995</v>
      </c>
      <c r="AJ18" s="65">
        <v>95.639499999999998</v>
      </c>
      <c r="AK18" s="65">
        <v>96.959400000000002</v>
      </c>
      <c r="AL18" s="65">
        <v>98.134500000000003</v>
      </c>
      <c r="AM18" s="65">
        <v>99.075599999999994</v>
      </c>
      <c r="AN18" s="65">
        <v>100</v>
      </c>
      <c r="AO18" s="65">
        <v>101.12130000000001</v>
      </c>
      <c r="AP18" s="65">
        <v>101.63079999999999</v>
      </c>
      <c r="AQ18" s="65">
        <v>102.89409999999999</v>
      </c>
      <c r="AR18" s="8">
        <f t="shared" si="0"/>
        <v>102.89409999999999</v>
      </c>
      <c r="AT18" s="123" t="s">
        <v>35</v>
      </c>
      <c r="AU18" s="122" t="s">
        <v>34</v>
      </c>
      <c r="AV18" s="122" t="s">
        <v>289</v>
      </c>
      <c r="AW18" s="124">
        <v>58826.731</v>
      </c>
      <c r="AX18" s="124">
        <v>59095.364999999998</v>
      </c>
      <c r="AY18" s="124">
        <v>59277.417000000001</v>
      </c>
      <c r="AZ18" s="124">
        <v>59379.449000000001</v>
      </c>
      <c r="BA18" s="124">
        <v>59539.716999999997</v>
      </c>
      <c r="BB18" s="124">
        <v>60233.947999999997</v>
      </c>
      <c r="BC18" s="124">
        <v>60789.14</v>
      </c>
      <c r="BD18" s="124">
        <v>60730.582000000002</v>
      </c>
      <c r="BE18" s="124">
        <v>60627.498</v>
      </c>
      <c r="BF18" s="124">
        <v>60536.709000000003</v>
      </c>
      <c r="BG18" s="124">
        <v>60452.798499999997</v>
      </c>
      <c r="BH18" s="122" t="s">
        <v>242</v>
      </c>
    </row>
    <row r="19" spans="1:60" ht="13" x14ac:dyDescent="0.35">
      <c r="A19" s="3" t="s">
        <v>187</v>
      </c>
      <c r="B19" s="4" t="s">
        <v>290</v>
      </c>
      <c r="G19" s="1" t="s">
        <v>151</v>
      </c>
      <c r="H19" s="1" t="s">
        <v>257</v>
      </c>
      <c r="I19" s="1" t="s">
        <v>260</v>
      </c>
      <c r="K19" s="2" t="s">
        <v>37</v>
      </c>
      <c r="L19" s="1" t="s">
        <v>37</v>
      </c>
      <c r="M19" s="1" t="s">
        <v>4</v>
      </c>
      <c r="N19" s="1" t="s">
        <v>36</v>
      </c>
      <c r="O19" s="1" t="s">
        <v>317</v>
      </c>
      <c r="P19" s="1" t="s">
        <v>104</v>
      </c>
      <c r="Q19" s="1" t="s">
        <v>318</v>
      </c>
      <c r="R19" s="5">
        <v>1.0021</v>
      </c>
      <c r="S19" s="5">
        <v>0.99929999999999997</v>
      </c>
      <c r="T19" s="6">
        <v>0.99970000000000003</v>
      </c>
      <c r="U19" s="6">
        <v>0.99139999999999995</v>
      </c>
      <c r="V19" s="6">
        <v>0.99980000000000002</v>
      </c>
      <c r="W19" s="6">
        <v>1.0001</v>
      </c>
      <c r="X19" s="6">
        <v>1</v>
      </c>
      <c r="Y19" s="6">
        <v>1</v>
      </c>
      <c r="Z19" s="6">
        <v>1</v>
      </c>
      <c r="AA19" s="6">
        <v>1</v>
      </c>
      <c r="AB19" s="6">
        <v>1</v>
      </c>
      <c r="AC19" s="7">
        <f t="shared" si="1"/>
        <v>1</v>
      </c>
      <c r="AE19" s="1" t="s">
        <v>36</v>
      </c>
      <c r="AF19" s="1" t="s">
        <v>37</v>
      </c>
      <c r="AG19" s="65">
        <v>97.890199999999993</v>
      </c>
      <c r="AH19" s="65">
        <v>88.414699999999996</v>
      </c>
      <c r="AI19" s="65">
        <v>87.696899999999999</v>
      </c>
      <c r="AJ19" s="65">
        <v>93.304900000000004</v>
      </c>
      <c r="AK19" s="65">
        <v>96.6785</v>
      </c>
      <c r="AL19" s="65">
        <v>98.270700000000005</v>
      </c>
      <c r="AM19" s="65">
        <v>99.998800000000003</v>
      </c>
      <c r="AN19" s="65">
        <v>100</v>
      </c>
      <c r="AO19" s="65">
        <v>100.8673</v>
      </c>
      <c r="AP19" s="65">
        <v>104.08029999999999</v>
      </c>
      <c r="AQ19" s="65">
        <v>106.7385</v>
      </c>
      <c r="AR19" s="8">
        <f t="shared" si="0"/>
        <v>106.7385</v>
      </c>
      <c r="AT19" s="123" t="s">
        <v>37</v>
      </c>
      <c r="AU19" s="122" t="s">
        <v>36</v>
      </c>
      <c r="AV19" s="122" t="s">
        <v>289</v>
      </c>
      <c r="AW19" s="124">
        <v>2177.3220000000001</v>
      </c>
      <c r="AX19" s="124">
        <v>2141.6689999999999</v>
      </c>
      <c r="AY19" s="124">
        <v>2097.5549999999998</v>
      </c>
      <c r="AZ19" s="124">
        <v>2059.7089999999998</v>
      </c>
      <c r="BA19" s="124">
        <v>2034.319</v>
      </c>
      <c r="BB19" s="124">
        <v>2012.6469999999999</v>
      </c>
      <c r="BC19" s="124">
        <v>1993.7819999999999</v>
      </c>
      <c r="BD19" s="124">
        <v>1977.527</v>
      </c>
      <c r="BE19" s="124">
        <v>1959.537</v>
      </c>
      <c r="BF19" s="124">
        <v>1942.248</v>
      </c>
      <c r="BG19" s="124">
        <v>1925.3677</v>
      </c>
      <c r="BH19" s="122" t="s">
        <v>242</v>
      </c>
    </row>
    <row r="20" spans="1:60" ht="13" x14ac:dyDescent="0.35">
      <c r="A20" s="3" t="s">
        <v>144</v>
      </c>
      <c r="B20" s="4" t="s">
        <v>290</v>
      </c>
      <c r="G20" s="1" t="s">
        <v>262</v>
      </c>
      <c r="H20" s="1" t="s">
        <v>257</v>
      </c>
      <c r="I20" s="1" t="s">
        <v>260</v>
      </c>
      <c r="K20" s="2" t="s">
        <v>39</v>
      </c>
      <c r="L20" s="1" t="s">
        <v>39</v>
      </c>
      <c r="M20" s="1" t="s">
        <v>4</v>
      </c>
      <c r="N20" s="1" t="s">
        <v>38</v>
      </c>
      <c r="O20" s="1" t="s">
        <v>319</v>
      </c>
      <c r="P20" s="1" t="s">
        <v>104</v>
      </c>
      <c r="Q20" s="1" t="s">
        <v>320</v>
      </c>
      <c r="R20" s="5">
        <v>1</v>
      </c>
      <c r="S20" s="5">
        <v>0.99939999999999996</v>
      </c>
      <c r="T20" s="6">
        <v>0.99970000000000003</v>
      </c>
      <c r="U20" s="6">
        <v>0.99890000000000001</v>
      </c>
      <c r="V20" s="6">
        <v>0.99960000000000004</v>
      </c>
      <c r="W20" s="6">
        <v>1.0002</v>
      </c>
      <c r="X20" s="6">
        <v>1.0004</v>
      </c>
      <c r="Y20" s="6">
        <v>1</v>
      </c>
      <c r="Z20" s="6">
        <v>1</v>
      </c>
      <c r="AA20" s="6">
        <v>1</v>
      </c>
      <c r="AB20" s="6">
        <v>1</v>
      </c>
      <c r="AC20" s="7">
        <f t="shared" si="1"/>
        <v>1</v>
      </c>
      <c r="AE20" s="1" t="s">
        <v>38</v>
      </c>
      <c r="AF20" s="1" t="s">
        <v>39</v>
      </c>
      <c r="AG20" s="65">
        <v>91.028499999999994</v>
      </c>
      <c r="AH20" s="65">
        <v>88.028999999999996</v>
      </c>
      <c r="AI20" s="65">
        <v>90.122799999999998</v>
      </c>
      <c r="AJ20" s="65">
        <v>94.834699999999998</v>
      </c>
      <c r="AK20" s="65">
        <v>97.393799999999999</v>
      </c>
      <c r="AL20" s="65">
        <v>98.647900000000007</v>
      </c>
      <c r="AM20" s="65">
        <v>99.661500000000004</v>
      </c>
      <c r="AN20" s="65">
        <v>100</v>
      </c>
      <c r="AO20" s="65">
        <v>101.3954</v>
      </c>
      <c r="AP20" s="65">
        <v>105.7388</v>
      </c>
      <c r="AQ20" s="65">
        <v>108.41500000000001</v>
      </c>
      <c r="AR20" s="8">
        <f t="shared" si="0"/>
        <v>108.41500000000001</v>
      </c>
      <c r="AT20" s="123" t="s">
        <v>39</v>
      </c>
      <c r="AU20" s="122" t="s">
        <v>38</v>
      </c>
      <c r="AV20" s="122" t="s">
        <v>289</v>
      </c>
      <c r="AW20" s="124">
        <v>3198.2310000000002</v>
      </c>
      <c r="AX20" s="124">
        <v>3162.9160000000002</v>
      </c>
      <c r="AY20" s="124">
        <v>3097.2820000000002</v>
      </c>
      <c r="AZ20" s="124">
        <v>3028.1149999999998</v>
      </c>
      <c r="BA20" s="124">
        <v>2987.7730000000001</v>
      </c>
      <c r="BB20" s="124">
        <v>2957.6889999999999</v>
      </c>
      <c r="BC20" s="124">
        <v>2932.3670000000002</v>
      </c>
      <c r="BD20" s="124">
        <v>2904.91</v>
      </c>
      <c r="BE20" s="124">
        <v>2868.2310000000002</v>
      </c>
      <c r="BF20" s="124">
        <v>2828.4029999999998</v>
      </c>
      <c r="BG20" s="124">
        <v>2794.5740000000001</v>
      </c>
      <c r="BH20" s="122" t="s">
        <v>242</v>
      </c>
    </row>
    <row r="21" spans="1:60" ht="13" x14ac:dyDescent="0.35">
      <c r="A21" s="3" t="s">
        <v>159</v>
      </c>
      <c r="B21" s="4" t="s">
        <v>290</v>
      </c>
      <c r="G21" s="1" t="s">
        <v>169</v>
      </c>
      <c r="H21" s="1" t="s">
        <v>257</v>
      </c>
      <c r="I21" s="1" t="s">
        <v>260</v>
      </c>
      <c r="K21" s="2" t="s">
        <v>41</v>
      </c>
      <c r="L21" s="1" t="s">
        <v>41</v>
      </c>
      <c r="M21" s="1" t="s">
        <v>4</v>
      </c>
      <c r="N21" s="1" t="s">
        <v>40</v>
      </c>
      <c r="O21" s="1" t="s">
        <v>321</v>
      </c>
      <c r="P21" s="1" t="s">
        <v>104</v>
      </c>
      <c r="Q21" s="1" t="s">
        <v>288</v>
      </c>
      <c r="R21" s="5">
        <v>1</v>
      </c>
      <c r="S21" s="5">
        <v>1</v>
      </c>
      <c r="T21" s="6">
        <v>1</v>
      </c>
      <c r="U21" s="6">
        <v>1</v>
      </c>
      <c r="V21" s="6">
        <v>1</v>
      </c>
      <c r="W21" s="6">
        <v>1</v>
      </c>
      <c r="X21" s="6">
        <v>1</v>
      </c>
      <c r="Y21" s="6">
        <v>1</v>
      </c>
      <c r="Z21" s="6">
        <v>1</v>
      </c>
      <c r="AA21" s="6">
        <v>1</v>
      </c>
      <c r="AB21" s="6">
        <v>1</v>
      </c>
      <c r="AC21" s="7">
        <f t="shared" si="1"/>
        <v>1</v>
      </c>
      <c r="AE21" s="1" t="s">
        <v>40</v>
      </c>
      <c r="AF21" s="1" t="s">
        <v>41</v>
      </c>
      <c r="AG21" s="65">
        <v>85.104500000000002</v>
      </c>
      <c r="AH21" s="65">
        <v>86.294300000000007</v>
      </c>
      <c r="AI21" s="65">
        <v>89.415300000000002</v>
      </c>
      <c r="AJ21" s="65">
        <v>93.683599999999998</v>
      </c>
      <c r="AK21" s="65">
        <v>96.078599999999994</v>
      </c>
      <c r="AL21" s="65">
        <v>97.707999999999998</v>
      </c>
      <c r="AM21" s="65">
        <v>100.3815</v>
      </c>
      <c r="AN21" s="65">
        <v>100</v>
      </c>
      <c r="AO21" s="65">
        <v>100.90940000000001</v>
      </c>
      <c r="AP21" s="65">
        <v>103.09529999999999</v>
      </c>
      <c r="AQ21" s="65">
        <v>105.17570000000001</v>
      </c>
      <c r="AR21" s="8">
        <f t="shared" si="0"/>
        <v>105.17570000000001</v>
      </c>
      <c r="AT21" s="123" t="s">
        <v>41</v>
      </c>
      <c r="AU21" s="122" t="s">
        <v>40</v>
      </c>
      <c r="AV21" s="122" t="s">
        <v>289</v>
      </c>
      <c r="AW21" s="124">
        <v>488.65</v>
      </c>
      <c r="AX21" s="124">
        <v>497.78300000000002</v>
      </c>
      <c r="AY21" s="124">
        <v>506.95299999999997</v>
      </c>
      <c r="AZ21" s="124">
        <v>518.34699999999998</v>
      </c>
      <c r="BA21" s="124">
        <v>530.94600000000003</v>
      </c>
      <c r="BB21" s="124">
        <v>543.36</v>
      </c>
      <c r="BC21" s="124">
        <v>556.31899999999996</v>
      </c>
      <c r="BD21" s="124">
        <v>569.60400000000004</v>
      </c>
      <c r="BE21" s="124">
        <v>582.01400000000001</v>
      </c>
      <c r="BF21" s="124">
        <v>596.33600000000001</v>
      </c>
      <c r="BG21" s="124">
        <v>610.30470000000003</v>
      </c>
      <c r="BH21" s="122" t="s">
        <v>242</v>
      </c>
    </row>
    <row r="22" spans="1:60" ht="13" x14ac:dyDescent="0.35">
      <c r="A22" s="3" t="s">
        <v>225</v>
      </c>
      <c r="B22" s="4" t="s">
        <v>290</v>
      </c>
      <c r="G22" s="1" t="s">
        <v>240</v>
      </c>
      <c r="H22" s="1" t="s">
        <v>257</v>
      </c>
      <c r="I22" s="1" t="s">
        <v>260</v>
      </c>
      <c r="K22" s="2" t="s">
        <v>43</v>
      </c>
      <c r="L22" s="1" t="s">
        <v>43</v>
      </c>
      <c r="M22" s="1" t="s">
        <v>4</v>
      </c>
      <c r="N22" s="1" t="s">
        <v>42</v>
      </c>
      <c r="O22" s="1" t="s">
        <v>322</v>
      </c>
      <c r="P22" s="1" t="s">
        <v>104</v>
      </c>
      <c r="Q22" s="1" t="s">
        <v>288</v>
      </c>
      <c r="R22" s="5">
        <v>1</v>
      </c>
      <c r="S22" s="5">
        <v>1</v>
      </c>
      <c r="T22" s="6">
        <v>1</v>
      </c>
      <c r="U22" s="6">
        <v>1</v>
      </c>
      <c r="V22" s="6">
        <v>1</v>
      </c>
      <c r="W22" s="6">
        <v>1</v>
      </c>
      <c r="X22" s="6">
        <v>1</v>
      </c>
      <c r="Y22" s="6">
        <v>1</v>
      </c>
      <c r="Z22" s="6">
        <v>1</v>
      </c>
      <c r="AA22" s="6">
        <v>1</v>
      </c>
      <c r="AB22" s="6">
        <v>1</v>
      </c>
      <c r="AC22" s="7">
        <f t="shared" si="1"/>
        <v>1</v>
      </c>
      <c r="AE22" s="1" t="s">
        <v>42</v>
      </c>
      <c r="AF22" s="1" t="s">
        <v>43</v>
      </c>
      <c r="AG22" s="65">
        <v>83.915599999999998</v>
      </c>
      <c r="AH22" s="65">
        <v>86.172899999999998</v>
      </c>
      <c r="AI22" s="65">
        <v>89.473299999999995</v>
      </c>
      <c r="AJ22" s="65">
        <v>91.501099999999994</v>
      </c>
      <c r="AK22" s="65">
        <v>93.337500000000006</v>
      </c>
      <c r="AL22" s="65">
        <v>95.171599999999998</v>
      </c>
      <c r="AM22" s="65">
        <v>97.376800000000003</v>
      </c>
      <c r="AN22" s="65">
        <v>100</v>
      </c>
      <c r="AO22" s="65">
        <v>101.765</v>
      </c>
      <c r="AP22" s="65">
        <v>104.22620000000001</v>
      </c>
      <c r="AQ22" s="65">
        <v>106.0408</v>
      </c>
      <c r="AR22" s="8">
        <f t="shared" si="0"/>
        <v>106.0408</v>
      </c>
      <c r="AT22" s="123" t="s">
        <v>43</v>
      </c>
      <c r="AU22" s="122" t="s">
        <v>42</v>
      </c>
      <c r="AV22" s="122" t="s">
        <v>289</v>
      </c>
      <c r="AW22" s="124">
        <v>409.37900000000002</v>
      </c>
      <c r="AX22" s="124">
        <v>412.47699999999998</v>
      </c>
      <c r="AY22" s="124">
        <v>414.50799999999998</v>
      </c>
      <c r="AZ22" s="124">
        <v>416.26799999999997</v>
      </c>
      <c r="BA22" s="124">
        <v>420.02800000000002</v>
      </c>
      <c r="BB22" s="124">
        <v>425.96699999999998</v>
      </c>
      <c r="BC22" s="124">
        <v>434.55799999999999</v>
      </c>
      <c r="BD22" s="124">
        <v>445.053</v>
      </c>
      <c r="BE22" s="124">
        <v>455.35599999999999</v>
      </c>
      <c r="BF22" s="124">
        <v>467.99900000000002</v>
      </c>
      <c r="BG22" s="124">
        <v>479.70839999999998</v>
      </c>
      <c r="BH22" s="122" t="s">
        <v>242</v>
      </c>
    </row>
    <row r="23" spans="1:60" ht="13" x14ac:dyDescent="0.35">
      <c r="A23" s="3" t="s">
        <v>183</v>
      </c>
      <c r="B23" s="4" t="s">
        <v>290</v>
      </c>
      <c r="G23" s="1" t="s">
        <v>170</v>
      </c>
      <c r="H23" s="1" t="s">
        <v>257</v>
      </c>
      <c r="I23" s="1" t="s">
        <v>260</v>
      </c>
      <c r="K23" s="2" t="s">
        <v>44</v>
      </c>
      <c r="L23" s="1" t="s">
        <v>44</v>
      </c>
      <c r="M23" s="1" t="s">
        <v>4</v>
      </c>
      <c r="N23" s="1" t="s">
        <v>98</v>
      </c>
      <c r="O23" s="1" t="s">
        <v>323</v>
      </c>
      <c r="P23" s="1" t="s">
        <v>104</v>
      </c>
      <c r="Q23" s="1" t="s">
        <v>288</v>
      </c>
      <c r="R23" s="5">
        <v>1</v>
      </c>
      <c r="S23" s="5">
        <v>1</v>
      </c>
      <c r="T23" s="6">
        <v>1</v>
      </c>
      <c r="U23" s="6">
        <v>1</v>
      </c>
      <c r="V23" s="6">
        <v>1</v>
      </c>
      <c r="W23" s="6">
        <v>1</v>
      </c>
      <c r="X23" s="6">
        <v>1</v>
      </c>
      <c r="Y23" s="6">
        <v>1</v>
      </c>
      <c r="Z23" s="6">
        <v>1</v>
      </c>
      <c r="AA23" s="6">
        <v>1</v>
      </c>
      <c r="AB23" s="6">
        <v>1</v>
      </c>
      <c r="AC23" s="7">
        <f t="shared" si="1"/>
        <v>1</v>
      </c>
      <c r="AE23" s="1" t="s">
        <v>98</v>
      </c>
      <c r="AF23" s="1" t="s">
        <v>44</v>
      </c>
      <c r="AG23" s="65">
        <v>94.964299999999994</v>
      </c>
      <c r="AH23" s="65">
        <v>95.343800000000002</v>
      </c>
      <c r="AI23" s="65">
        <v>96.152299999999997</v>
      </c>
      <c r="AJ23" s="65">
        <v>96.338499999999996</v>
      </c>
      <c r="AK23" s="65">
        <v>97.7316</v>
      </c>
      <c r="AL23" s="65">
        <v>98.982600000000005</v>
      </c>
      <c r="AM23" s="65">
        <v>99.233199999999997</v>
      </c>
      <c r="AN23" s="65">
        <v>100</v>
      </c>
      <c r="AO23" s="65">
        <v>100.4547</v>
      </c>
      <c r="AP23" s="65">
        <v>101.6113</v>
      </c>
      <c r="AQ23" s="65">
        <v>103.2351</v>
      </c>
      <c r="AR23" s="8">
        <f t="shared" si="0"/>
        <v>103.2351</v>
      </c>
      <c r="AT23" s="123" t="s">
        <v>44</v>
      </c>
      <c r="AU23" s="122" t="s">
        <v>98</v>
      </c>
      <c r="AV23" s="122" t="s">
        <v>289</v>
      </c>
      <c r="AW23" s="124">
        <v>16445.593000000001</v>
      </c>
      <c r="AX23" s="124">
        <v>16530.387999999999</v>
      </c>
      <c r="AY23" s="124">
        <v>16615.394</v>
      </c>
      <c r="AZ23" s="124">
        <v>16693.074000000001</v>
      </c>
      <c r="BA23" s="124">
        <v>16754.962</v>
      </c>
      <c r="BB23" s="124">
        <v>16804.432000000001</v>
      </c>
      <c r="BC23" s="124">
        <v>16865.008000000002</v>
      </c>
      <c r="BD23" s="124">
        <v>16939.922999999999</v>
      </c>
      <c r="BE23" s="124">
        <v>17030.313999999998</v>
      </c>
      <c r="BF23" s="124">
        <v>17131.295999999998</v>
      </c>
      <c r="BG23" s="124">
        <v>17220.989699999998</v>
      </c>
      <c r="BH23" s="122" t="s">
        <v>242</v>
      </c>
    </row>
    <row r="24" spans="1:60" ht="13" x14ac:dyDescent="0.35">
      <c r="A24" s="3" t="s">
        <v>219</v>
      </c>
      <c r="B24" s="4" t="s">
        <v>290</v>
      </c>
      <c r="G24" s="1" t="s">
        <v>171</v>
      </c>
      <c r="H24" s="1" t="s">
        <v>257</v>
      </c>
      <c r="I24" s="1" t="s">
        <v>260</v>
      </c>
      <c r="K24" s="2" t="s">
        <v>46</v>
      </c>
      <c r="L24" s="1" t="s">
        <v>46</v>
      </c>
      <c r="M24" s="1" t="s">
        <v>4</v>
      </c>
      <c r="N24" s="1" t="s">
        <v>45</v>
      </c>
      <c r="O24" s="1" t="s">
        <v>324</v>
      </c>
      <c r="P24" s="1" t="s">
        <v>147</v>
      </c>
      <c r="Q24" s="1" t="s">
        <v>325</v>
      </c>
      <c r="R24" s="5">
        <v>3.5291000000000001</v>
      </c>
      <c r="S24" s="5">
        <v>4.3345000000000002</v>
      </c>
      <c r="T24" s="6">
        <v>3.9935</v>
      </c>
      <c r="U24" s="6">
        <v>4.1188000000000002</v>
      </c>
      <c r="V24" s="6">
        <v>4.1841999999999997</v>
      </c>
      <c r="W24" s="6">
        <v>4.1965000000000003</v>
      </c>
      <c r="X24" s="6">
        <v>4.1852</v>
      </c>
      <c r="Y24" s="6">
        <v>4.1806000000000001</v>
      </c>
      <c r="Z24" s="6">
        <v>4.3613</v>
      </c>
      <c r="AA24" s="6">
        <v>4.2588999999999997</v>
      </c>
      <c r="AB24" s="6">
        <v>4.2632000000000003</v>
      </c>
      <c r="AC24" s="7">
        <f t="shared" si="1"/>
        <v>4.2632000000000003</v>
      </c>
      <c r="AE24" s="1" t="s">
        <v>45</v>
      </c>
      <c r="AF24" s="1" t="s">
        <v>46</v>
      </c>
      <c r="AG24" s="65">
        <v>88.433400000000006</v>
      </c>
      <c r="AH24" s="65">
        <v>91.768500000000003</v>
      </c>
      <c r="AI24" s="65">
        <v>93.291499999999999</v>
      </c>
      <c r="AJ24" s="65">
        <v>96.304000000000002</v>
      </c>
      <c r="AK24" s="65">
        <v>98.566900000000004</v>
      </c>
      <c r="AL24" s="65">
        <v>98.852699999999999</v>
      </c>
      <c r="AM24" s="65">
        <v>99.346500000000006</v>
      </c>
      <c r="AN24" s="65">
        <v>100</v>
      </c>
      <c r="AO24" s="65">
        <v>100.42149999999999</v>
      </c>
      <c r="AP24" s="65">
        <v>102.3922</v>
      </c>
      <c r="AQ24" s="65">
        <v>104.0304</v>
      </c>
      <c r="AR24" s="8">
        <f t="shared" si="0"/>
        <v>104.0304</v>
      </c>
      <c r="AT24" s="123" t="s">
        <v>46</v>
      </c>
      <c r="AU24" s="122" t="s">
        <v>45</v>
      </c>
      <c r="AV24" s="122" t="s">
        <v>289</v>
      </c>
      <c r="AW24" s="124">
        <v>38125.758999999998</v>
      </c>
      <c r="AX24" s="124">
        <v>38151.603000000003</v>
      </c>
      <c r="AY24" s="124">
        <v>38042.794000000002</v>
      </c>
      <c r="AZ24" s="124">
        <v>38063.254999999997</v>
      </c>
      <c r="BA24" s="124">
        <v>38063.163999999997</v>
      </c>
      <c r="BB24" s="124">
        <v>38040.196000000004</v>
      </c>
      <c r="BC24" s="124">
        <v>38011.735000000001</v>
      </c>
      <c r="BD24" s="124">
        <v>37986.411999999997</v>
      </c>
      <c r="BE24" s="124">
        <v>37970.087</v>
      </c>
      <c r="BF24" s="124">
        <v>37974.826000000001</v>
      </c>
      <c r="BG24" s="124">
        <v>37962.531000000003</v>
      </c>
      <c r="BH24" s="122" t="s">
        <v>242</v>
      </c>
    </row>
    <row r="25" spans="1:60" ht="13" x14ac:dyDescent="0.35">
      <c r="A25" s="3" t="s">
        <v>184</v>
      </c>
      <c r="B25" s="4" t="s">
        <v>290</v>
      </c>
      <c r="G25" s="1" t="s">
        <v>216</v>
      </c>
      <c r="H25" s="1" t="s">
        <v>257</v>
      </c>
      <c r="I25" s="1" t="s">
        <v>260</v>
      </c>
      <c r="K25" s="2" t="s">
        <v>48</v>
      </c>
      <c r="L25" s="1" t="s">
        <v>48</v>
      </c>
      <c r="M25" s="1" t="s">
        <v>4</v>
      </c>
      <c r="N25" s="1" t="s">
        <v>47</v>
      </c>
      <c r="O25" s="1" t="s">
        <v>326</v>
      </c>
      <c r="P25" s="1" t="s">
        <v>104</v>
      </c>
      <c r="Q25" s="1" t="s">
        <v>288</v>
      </c>
      <c r="R25" s="5">
        <v>1</v>
      </c>
      <c r="S25" s="5">
        <v>1</v>
      </c>
      <c r="T25" s="6">
        <v>1</v>
      </c>
      <c r="U25" s="6">
        <v>1</v>
      </c>
      <c r="V25" s="6">
        <v>1</v>
      </c>
      <c r="W25" s="6">
        <v>1</v>
      </c>
      <c r="X25" s="6">
        <v>1</v>
      </c>
      <c r="Y25" s="6">
        <v>1</v>
      </c>
      <c r="Z25" s="6">
        <v>1</v>
      </c>
      <c r="AA25" s="6">
        <v>1</v>
      </c>
      <c r="AB25" s="6">
        <v>1</v>
      </c>
      <c r="AC25" s="7">
        <f t="shared" si="1"/>
        <v>1</v>
      </c>
      <c r="AE25" s="1" t="s">
        <v>47</v>
      </c>
      <c r="AF25" s="1" t="s">
        <v>48</v>
      </c>
      <c r="AG25" s="65">
        <v>94.118300000000005</v>
      </c>
      <c r="AH25" s="65">
        <v>95.150199999999998</v>
      </c>
      <c r="AI25" s="65">
        <v>95.762500000000003</v>
      </c>
      <c r="AJ25" s="65">
        <v>95.504300000000001</v>
      </c>
      <c r="AK25" s="65">
        <v>95.124600000000001</v>
      </c>
      <c r="AL25" s="65">
        <v>97.281099999999995</v>
      </c>
      <c r="AM25" s="65">
        <v>98.010999999999996</v>
      </c>
      <c r="AN25" s="65">
        <v>100</v>
      </c>
      <c r="AO25" s="65">
        <v>101.7508</v>
      </c>
      <c r="AP25" s="65">
        <v>103.30119999999999</v>
      </c>
      <c r="AQ25" s="65">
        <v>104.5077</v>
      </c>
      <c r="AR25" s="8">
        <f t="shared" si="0"/>
        <v>104.5077</v>
      </c>
      <c r="AT25" s="123" t="s">
        <v>48</v>
      </c>
      <c r="AU25" s="122" t="s">
        <v>47</v>
      </c>
      <c r="AV25" s="122" t="s">
        <v>289</v>
      </c>
      <c r="AW25" s="124">
        <v>10558.177</v>
      </c>
      <c r="AX25" s="124">
        <v>10568.246999999999</v>
      </c>
      <c r="AY25" s="124">
        <v>10573.1</v>
      </c>
      <c r="AZ25" s="124">
        <v>10557.56</v>
      </c>
      <c r="BA25" s="124">
        <v>10514.843999999999</v>
      </c>
      <c r="BB25" s="124">
        <v>10457.295</v>
      </c>
      <c r="BC25" s="124">
        <v>10401.062</v>
      </c>
      <c r="BD25" s="124">
        <v>10358.075999999999</v>
      </c>
      <c r="BE25" s="124">
        <v>10325.451999999999</v>
      </c>
      <c r="BF25" s="124">
        <v>10300.299999999999</v>
      </c>
      <c r="BG25" s="124">
        <v>10266.9301</v>
      </c>
      <c r="BH25" s="122" t="s">
        <v>242</v>
      </c>
    </row>
    <row r="26" spans="1:60" ht="13" x14ac:dyDescent="0.35">
      <c r="A26" s="3" t="s">
        <v>158</v>
      </c>
      <c r="B26" s="4" t="s">
        <v>158</v>
      </c>
      <c r="G26" s="1" t="s">
        <v>207</v>
      </c>
      <c r="H26" s="1" t="s">
        <v>207</v>
      </c>
      <c r="I26" s="1" t="s">
        <v>207</v>
      </c>
      <c r="K26" s="2" t="s">
        <v>50</v>
      </c>
      <c r="L26" s="1" t="s">
        <v>50</v>
      </c>
      <c r="M26" s="1" t="s">
        <v>4</v>
      </c>
      <c r="N26" s="1" t="s">
        <v>49</v>
      </c>
      <c r="O26" s="1" t="s">
        <v>327</v>
      </c>
      <c r="P26" s="1" t="s">
        <v>139</v>
      </c>
      <c r="Q26" s="1" t="s">
        <v>328</v>
      </c>
      <c r="R26" s="5">
        <v>3.6897000000000002</v>
      </c>
      <c r="S26" s="5">
        <v>4.2361000000000004</v>
      </c>
      <c r="T26" s="6">
        <v>4.2088999999999999</v>
      </c>
      <c r="U26" s="6">
        <v>4.2380000000000004</v>
      </c>
      <c r="V26" s="6">
        <v>4.4561999999999999</v>
      </c>
      <c r="W26" s="6">
        <v>4.4185999999999996</v>
      </c>
      <c r="X26" s="6">
        <v>4.4435000000000002</v>
      </c>
      <c r="Y26" s="6">
        <v>4.4425999999999997</v>
      </c>
      <c r="Z26" s="6">
        <v>4.4901</v>
      </c>
      <c r="AA26" s="6">
        <v>4.5667</v>
      </c>
      <c r="AB26" s="6">
        <v>4.6525999999999996</v>
      </c>
      <c r="AC26" s="7">
        <f t="shared" si="1"/>
        <v>4.6525999999999996</v>
      </c>
      <c r="AE26" s="1" t="s">
        <v>49</v>
      </c>
      <c r="AF26" s="1" t="s">
        <v>50</v>
      </c>
      <c r="AG26" s="65">
        <v>79.939800000000005</v>
      </c>
      <c r="AH26" s="65">
        <v>83.113200000000006</v>
      </c>
      <c r="AI26" s="65">
        <v>85.826499999999996</v>
      </c>
      <c r="AJ26" s="65">
        <v>89.075000000000003</v>
      </c>
      <c r="AK26" s="65">
        <v>92.645399999999995</v>
      </c>
      <c r="AL26" s="65">
        <v>95.788200000000003</v>
      </c>
      <c r="AM26" s="65">
        <v>97.458100000000002</v>
      </c>
      <c r="AN26" s="65">
        <v>100</v>
      </c>
      <c r="AO26" s="65">
        <v>102.4555</v>
      </c>
      <c r="AP26" s="65">
        <v>107.1964</v>
      </c>
      <c r="AQ26" s="65">
        <v>112.16070000000001</v>
      </c>
      <c r="AR26" s="8">
        <f t="shared" si="0"/>
        <v>112.16070000000001</v>
      </c>
      <c r="AT26" s="123" t="s">
        <v>50</v>
      </c>
      <c r="AU26" s="122" t="s">
        <v>49</v>
      </c>
      <c r="AV26" s="122" t="s">
        <v>289</v>
      </c>
      <c r="AW26" s="124">
        <v>20537.875</v>
      </c>
      <c r="AX26" s="124">
        <v>20367.487000000001</v>
      </c>
      <c r="AY26" s="124">
        <v>20246.870999999999</v>
      </c>
      <c r="AZ26" s="124">
        <v>20147.527999999998</v>
      </c>
      <c r="BA26" s="124">
        <v>20058.035</v>
      </c>
      <c r="BB26" s="124">
        <v>19983.692999999999</v>
      </c>
      <c r="BC26" s="124">
        <v>19908.978999999999</v>
      </c>
      <c r="BD26" s="124">
        <v>19815.481</v>
      </c>
      <c r="BE26" s="124">
        <v>19702.331999999999</v>
      </c>
      <c r="BF26" s="124">
        <v>19583.986000000001</v>
      </c>
      <c r="BG26" s="124">
        <v>19476.838199999998</v>
      </c>
      <c r="BH26" s="122" t="s">
        <v>242</v>
      </c>
    </row>
    <row r="27" spans="1:60" ht="13" x14ac:dyDescent="0.35">
      <c r="A27" s="3" t="s">
        <v>189</v>
      </c>
      <c r="B27" s="4" t="s">
        <v>158</v>
      </c>
      <c r="G27" s="1" t="s">
        <v>111</v>
      </c>
      <c r="H27" s="1" t="s">
        <v>111</v>
      </c>
      <c r="I27" s="1" t="s">
        <v>111</v>
      </c>
      <c r="K27" s="2" t="s">
        <v>52</v>
      </c>
      <c r="L27" s="1" t="s">
        <v>52</v>
      </c>
      <c r="M27" s="1" t="s">
        <v>4</v>
      </c>
      <c r="N27" s="1" t="s">
        <v>51</v>
      </c>
      <c r="O27" s="1" t="s">
        <v>329</v>
      </c>
      <c r="P27" s="1" t="s">
        <v>104</v>
      </c>
      <c r="Q27" s="1" t="s">
        <v>288</v>
      </c>
      <c r="R27" s="5">
        <v>1.0387</v>
      </c>
      <c r="S27" s="5">
        <v>1</v>
      </c>
      <c r="T27" s="6">
        <v>1</v>
      </c>
      <c r="U27" s="6">
        <v>1</v>
      </c>
      <c r="V27" s="6">
        <v>1</v>
      </c>
      <c r="W27" s="6">
        <v>1</v>
      </c>
      <c r="X27" s="6">
        <v>1</v>
      </c>
      <c r="Y27" s="6">
        <v>1</v>
      </c>
      <c r="Z27" s="6">
        <v>1</v>
      </c>
      <c r="AA27" s="6">
        <v>1</v>
      </c>
      <c r="AB27" s="6">
        <v>1</v>
      </c>
      <c r="AC27" s="7">
        <f t="shared" si="1"/>
        <v>1</v>
      </c>
      <c r="AE27" s="1" t="s">
        <v>51</v>
      </c>
      <c r="AF27" s="1" t="s">
        <v>52</v>
      </c>
      <c r="AG27" s="65">
        <v>97.630300000000005</v>
      </c>
      <c r="AH27" s="65">
        <v>96.492999999999995</v>
      </c>
      <c r="AI27" s="65">
        <v>96.961299999999994</v>
      </c>
      <c r="AJ27" s="65">
        <v>98.558899999999994</v>
      </c>
      <c r="AK27" s="65">
        <v>99.802499999999995</v>
      </c>
      <c r="AL27" s="65">
        <v>100.32</v>
      </c>
      <c r="AM27" s="65">
        <v>100.15940000000001</v>
      </c>
      <c r="AN27" s="65">
        <v>100</v>
      </c>
      <c r="AO27" s="65">
        <v>99.527600000000007</v>
      </c>
      <c r="AP27" s="65">
        <v>100.75660000000001</v>
      </c>
      <c r="AQ27" s="65">
        <v>103.3058</v>
      </c>
      <c r="AR27" s="8">
        <f t="shared" si="0"/>
        <v>103.3058</v>
      </c>
      <c r="AT27" s="123" t="s">
        <v>52</v>
      </c>
      <c r="AU27" s="122" t="s">
        <v>51</v>
      </c>
      <c r="AV27" s="122" t="s">
        <v>289</v>
      </c>
      <c r="AW27" s="124">
        <v>5379.2330000000002</v>
      </c>
      <c r="AX27" s="124">
        <v>5386.4059999999999</v>
      </c>
      <c r="AY27" s="124">
        <v>5391.4279999999999</v>
      </c>
      <c r="AZ27" s="124">
        <v>5398.384</v>
      </c>
      <c r="BA27" s="124">
        <v>5407.5789999999997</v>
      </c>
      <c r="BB27" s="124">
        <v>5413.393</v>
      </c>
      <c r="BC27" s="124">
        <v>5418.6490000000003</v>
      </c>
      <c r="BD27" s="124">
        <v>5423.8010000000004</v>
      </c>
      <c r="BE27" s="124">
        <v>5430.7979999999998</v>
      </c>
      <c r="BF27" s="124">
        <v>5439.232</v>
      </c>
      <c r="BG27" s="124">
        <v>5446.1103999999996</v>
      </c>
      <c r="BH27" s="122" t="s">
        <v>242</v>
      </c>
    </row>
    <row r="28" spans="1:60" ht="13" x14ac:dyDescent="0.35">
      <c r="A28" s="3" t="s">
        <v>190</v>
      </c>
      <c r="B28" s="4" t="s">
        <v>158</v>
      </c>
      <c r="G28" s="1" t="s">
        <v>140</v>
      </c>
      <c r="H28" s="1" t="s">
        <v>0</v>
      </c>
      <c r="I28" s="1" t="s">
        <v>269</v>
      </c>
      <c r="K28" s="2" t="s">
        <v>54</v>
      </c>
      <c r="L28" s="1" t="s">
        <v>54</v>
      </c>
      <c r="M28" s="1" t="s">
        <v>4</v>
      </c>
      <c r="N28" s="1" t="s">
        <v>53</v>
      </c>
      <c r="O28" s="1" t="s">
        <v>330</v>
      </c>
      <c r="P28" s="1" t="s">
        <v>104</v>
      </c>
      <c r="Q28" s="1" t="s">
        <v>288</v>
      </c>
      <c r="R28" s="5">
        <v>1</v>
      </c>
      <c r="S28" s="5">
        <v>1</v>
      </c>
      <c r="T28" s="6">
        <v>1</v>
      </c>
      <c r="U28" s="6">
        <v>1</v>
      </c>
      <c r="V28" s="6">
        <v>1</v>
      </c>
      <c r="W28" s="6">
        <v>1</v>
      </c>
      <c r="X28" s="6">
        <v>1</v>
      </c>
      <c r="Y28" s="6">
        <v>1</v>
      </c>
      <c r="Z28" s="6">
        <v>1</v>
      </c>
      <c r="AA28" s="6">
        <v>1</v>
      </c>
      <c r="AB28" s="6">
        <v>1</v>
      </c>
      <c r="AC28" s="7">
        <f t="shared" si="1"/>
        <v>1</v>
      </c>
      <c r="AE28" s="1" t="s">
        <v>53</v>
      </c>
      <c r="AF28" s="1" t="s">
        <v>54</v>
      </c>
      <c r="AG28" s="65">
        <v>93.032799999999995</v>
      </c>
      <c r="AH28" s="65">
        <v>96.154499999999999</v>
      </c>
      <c r="AI28" s="65">
        <v>95.205399999999997</v>
      </c>
      <c r="AJ28" s="65">
        <v>96.271100000000004</v>
      </c>
      <c r="AK28" s="65">
        <v>96.712800000000001</v>
      </c>
      <c r="AL28" s="65">
        <v>98.262500000000003</v>
      </c>
      <c r="AM28" s="65">
        <v>99.042000000000002</v>
      </c>
      <c r="AN28" s="65">
        <v>100</v>
      </c>
      <c r="AO28" s="65">
        <v>100.89570000000001</v>
      </c>
      <c r="AP28" s="65">
        <v>102.8896</v>
      </c>
      <c r="AQ28" s="65">
        <v>104.6747</v>
      </c>
      <c r="AR28" s="8">
        <f t="shared" si="0"/>
        <v>104.6747</v>
      </c>
      <c r="AT28" s="123" t="s">
        <v>54</v>
      </c>
      <c r="AU28" s="122" t="s">
        <v>53</v>
      </c>
      <c r="AV28" s="122" t="s">
        <v>289</v>
      </c>
      <c r="AW28" s="124">
        <v>2021.316</v>
      </c>
      <c r="AX28" s="124">
        <v>2039.6690000000001</v>
      </c>
      <c r="AY28" s="124">
        <v>2048.5830000000001</v>
      </c>
      <c r="AZ28" s="124">
        <v>2052.8429999999998</v>
      </c>
      <c r="BA28" s="124">
        <v>2057.1590000000001</v>
      </c>
      <c r="BB28" s="124">
        <v>2059.953</v>
      </c>
      <c r="BC28" s="124">
        <v>2061.98</v>
      </c>
      <c r="BD28" s="124">
        <v>2063.5309999999999</v>
      </c>
      <c r="BE28" s="124">
        <v>2065.0419999999999</v>
      </c>
      <c r="BF28" s="124">
        <v>2066.3879999999999</v>
      </c>
      <c r="BG28" s="124">
        <v>2067.8593999999998</v>
      </c>
      <c r="BH28" s="122" t="s">
        <v>242</v>
      </c>
    </row>
    <row r="29" spans="1:60" ht="13" x14ac:dyDescent="0.35">
      <c r="A29" s="3" t="s">
        <v>202</v>
      </c>
      <c r="B29" s="4" t="s">
        <v>158</v>
      </c>
      <c r="G29" s="1" t="s">
        <v>130</v>
      </c>
      <c r="H29" s="1" t="s">
        <v>0</v>
      </c>
      <c r="I29" s="1" t="s">
        <v>269</v>
      </c>
      <c r="K29" s="2" t="s">
        <v>56</v>
      </c>
      <c r="L29" s="1" t="s">
        <v>56</v>
      </c>
      <c r="M29" s="1" t="s">
        <v>4</v>
      </c>
      <c r="N29" s="1" t="s">
        <v>55</v>
      </c>
      <c r="O29" s="1" t="s">
        <v>331</v>
      </c>
      <c r="P29" s="1" t="s">
        <v>104</v>
      </c>
      <c r="Q29" s="1" t="s">
        <v>288</v>
      </c>
      <c r="R29" s="5">
        <v>1</v>
      </c>
      <c r="S29" s="5">
        <v>1</v>
      </c>
      <c r="T29" s="6">
        <v>1</v>
      </c>
      <c r="U29" s="6">
        <v>1</v>
      </c>
      <c r="V29" s="6">
        <v>1</v>
      </c>
      <c r="W29" s="6">
        <v>1</v>
      </c>
      <c r="X29" s="6">
        <v>1</v>
      </c>
      <c r="Y29" s="6">
        <v>1</v>
      </c>
      <c r="Z29" s="6">
        <v>1</v>
      </c>
      <c r="AA29" s="6">
        <v>1</v>
      </c>
      <c r="AB29" s="6">
        <v>1</v>
      </c>
      <c r="AC29" s="7">
        <f t="shared" si="1"/>
        <v>1</v>
      </c>
      <c r="AE29" s="1" t="s">
        <v>55</v>
      </c>
      <c r="AF29" s="1" t="s">
        <v>56</v>
      </c>
      <c r="AG29" s="65">
        <v>98.8279</v>
      </c>
      <c r="AH29" s="65">
        <v>99.077399999999997</v>
      </c>
      <c r="AI29" s="65">
        <v>99.236400000000003</v>
      </c>
      <c r="AJ29" s="65">
        <v>99.265100000000004</v>
      </c>
      <c r="AK29" s="65">
        <v>99.332599999999999</v>
      </c>
      <c r="AL29" s="65">
        <v>99.683800000000005</v>
      </c>
      <c r="AM29" s="65">
        <v>99.489500000000007</v>
      </c>
      <c r="AN29" s="65">
        <v>100</v>
      </c>
      <c r="AO29" s="65">
        <v>100.2938</v>
      </c>
      <c r="AP29" s="65">
        <v>101.53400000000001</v>
      </c>
      <c r="AQ29" s="65">
        <v>103.2347</v>
      </c>
      <c r="AR29" s="8">
        <f t="shared" si="0"/>
        <v>103.2347</v>
      </c>
      <c r="AT29" s="123" t="s">
        <v>56</v>
      </c>
      <c r="AU29" s="122" t="s">
        <v>55</v>
      </c>
      <c r="AV29" s="122" t="s">
        <v>289</v>
      </c>
      <c r="AW29" s="124">
        <v>45954.106</v>
      </c>
      <c r="AX29" s="124">
        <v>46362.946000000004</v>
      </c>
      <c r="AY29" s="124">
        <v>46576.896999999997</v>
      </c>
      <c r="AZ29" s="124">
        <v>46742.697</v>
      </c>
      <c r="BA29" s="124">
        <v>46773.055</v>
      </c>
      <c r="BB29" s="124">
        <v>46620.044999999998</v>
      </c>
      <c r="BC29" s="124">
        <v>46480.881999999998</v>
      </c>
      <c r="BD29" s="124">
        <v>46444.832000000002</v>
      </c>
      <c r="BE29" s="124">
        <v>46483.569000000003</v>
      </c>
      <c r="BF29" s="124">
        <v>46593.171000000002</v>
      </c>
      <c r="BG29" s="124">
        <v>46630.660900000003</v>
      </c>
      <c r="BH29" s="122" t="s">
        <v>242</v>
      </c>
    </row>
    <row r="30" spans="1:60" ht="13" x14ac:dyDescent="0.35">
      <c r="A30" s="3" t="s">
        <v>199</v>
      </c>
      <c r="B30" s="4" t="s">
        <v>199</v>
      </c>
      <c r="G30" s="1" t="s">
        <v>120</v>
      </c>
      <c r="H30" s="1" t="s">
        <v>0</v>
      </c>
      <c r="I30" s="1" t="s">
        <v>265</v>
      </c>
      <c r="K30" s="2" t="s">
        <v>58</v>
      </c>
      <c r="L30" s="1" t="s">
        <v>58</v>
      </c>
      <c r="M30" s="1" t="s">
        <v>4</v>
      </c>
      <c r="N30" s="1" t="s">
        <v>57</v>
      </c>
      <c r="O30" s="1" t="s">
        <v>332</v>
      </c>
      <c r="P30" s="1" t="s">
        <v>122</v>
      </c>
      <c r="Q30" s="1" t="s">
        <v>333</v>
      </c>
      <c r="R30" s="5">
        <v>9.6547999999999998</v>
      </c>
      <c r="S30" s="5">
        <v>10.6326</v>
      </c>
      <c r="T30" s="6">
        <v>9.5457999999999998</v>
      </c>
      <c r="U30" s="6">
        <v>9.0268999999999995</v>
      </c>
      <c r="V30" s="6">
        <v>8.7050000000000001</v>
      </c>
      <c r="W30" s="6">
        <v>8.6488999999999994</v>
      </c>
      <c r="X30" s="6">
        <v>9.1023999999999994</v>
      </c>
      <c r="Y30" s="6">
        <v>9.3547999999999991</v>
      </c>
      <c r="Z30" s="6">
        <v>9.4709000000000003</v>
      </c>
      <c r="AA30" s="6">
        <v>9.6335999999999995</v>
      </c>
      <c r="AB30" s="6">
        <v>10.2605</v>
      </c>
      <c r="AC30" s="7">
        <f t="shared" si="1"/>
        <v>10.2605</v>
      </c>
      <c r="AE30" s="1" t="s">
        <v>57</v>
      </c>
      <c r="AF30" s="1" t="s">
        <v>58</v>
      </c>
      <c r="AG30" s="65">
        <v>90.097999999999999</v>
      </c>
      <c r="AH30" s="65">
        <v>92.245099999999994</v>
      </c>
      <c r="AI30" s="65">
        <v>93.159199999999998</v>
      </c>
      <c r="AJ30" s="65">
        <v>94.261399999999995</v>
      </c>
      <c r="AK30" s="65">
        <v>95.262299999999996</v>
      </c>
      <c r="AL30" s="65">
        <v>96.266999999999996</v>
      </c>
      <c r="AM30" s="65">
        <v>97.977199999999996</v>
      </c>
      <c r="AN30" s="65">
        <v>100</v>
      </c>
      <c r="AO30" s="65">
        <v>101.65</v>
      </c>
      <c r="AP30" s="65">
        <v>103.9436</v>
      </c>
      <c r="AQ30" s="65">
        <v>106.0598</v>
      </c>
      <c r="AR30" s="8">
        <f t="shared" si="0"/>
        <v>106.0598</v>
      </c>
      <c r="AT30" s="123" t="s">
        <v>58</v>
      </c>
      <c r="AU30" s="122" t="s">
        <v>57</v>
      </c>
      <c r="AV30" s="122" t="s">
        <v>289</v>
      </c>
      <c r="AW30" s="124">
        <v>9219.6370000000006</v>
      </c>
      <c r="AX30" s="124">
        <v>9298.5149999999994</v>
      </c>
      <c r="AY30" s="124">
        <v>9378.1260000000002</v>
      </c>
      <c r="AZ30" s="124">
        <v>9449.2129999999997</v>
      </c>
      <c r="BA30" s="124">
        <v>9519.3739999999998</v>
      </c>
      <c r="BB30" s="124">
        <v>9600.3790000000008</v>
      </c>
      <c r="BC30" s="124">
        <v>9696.11</v>
      </c>
      <c r="BD30" s="124">
        <v>9799.1859999999997</v>
      </c>
      <c r="BE30" s="124">
        <v>9923.0849999999991</v>
      </c>
      <c r="BF30" s="124">
        <v>10057.698</v>
      </c>
      <c r="BG30" s="124">
        <v>10181.1994</v>
      </c>
      <c r="BH30" s="122" t="s">
        <v>242</v>
      </c>
    </row>
    <row r="31" spans="1:60" ht="13" x14ac:dyDescent="0.35">
      <c r="A31" s="3" t="s">
        <v>181</v>
      </c>
      <c r="B31" s="4" t="s">
        <v>181</v>
      </c>
      <c r="G31" s="1" t="s">
        <v>194</v>
      </c>
      <c r="H31" s="1" t="s">
        <v>0</v>
      </c>
      <c r="I31" s="1" t="s">
        <v>265</v>
      </c>
      <c r="L31" s="1" t="s">
        <v>4</v>
      </c>
      <c r="M31" s="1" t="s">
        <v>4</v>
      </c>
      <c r="N31" s="1" t="s">
        <v>334</v>
      </c>
      <c r="O31" s="1" t="s">
        <v>335</v>
      </c>
      <c r="P31" s="1" t="s">
        <v>104</v>
      </c>
      <c r="Q31" s="1" t="s">
        <v>288</v>
      </c>
      <c r="R31" s="5">
        <v>1</v>
      </c>
      <c r="S31" s="5">
        <v>1</v>
      </c>
      <c r="T31" s="6">
        <v>1</v>
      </c>
      <c r="U31" s="6">
        <v>1</v>
      </c>
      <c r="V31" s="6">
        <v>1</v>
      </c>
      <c r="W31" s="6">
        <v>1</v>
      </c>
      <c r="X31" s="6">
        <v>1</v>
      </c>
      <c r="Y31" s="6">
        <v>1</v>
      </c>
      <c r="Z31" s="6">
        <v>1</v>
      </c>
      <c r="AA31" s="6">
        <v>1</v>
      </c>
      <c r="AB31" s="6">
        <v>1</v>
      </c>
      <c r="AC31" s="7">
        <v>1</v>
      </c>
      <c r="AE31" s="1" t="s">
        <v>334</v>
      </c>
      <c r="AF31" s="112" t="s">
        <v>5</v>
      </c>
      <c r="AG31" s="115">
        <v>91.250399999999999</v>
      </c>
      <c r="AH31" s="115">
        <v>89.865799999999993</v>
      </c>
      <c r="AI31" s="115">
        <v>91.687200000000004</v>
      </c>
      <c r="AJ31" s="115">
        <v>92.743300000000005</v>
      </c>
      <c r="AK31" s="115">
        <v>94.989500000000007</v>
      </c>
      <c r="AL31" s="115">
        <v>95.513800000000003</v>
      </c>
      <c r="AM31" s="115">
        <v>97.113900000000001</v>
      </c>
      <c r="AN31" s="115">
        <v>100</v>
      </c>
      <c r="AO31" s="115">
        <v>98.909599999999998</v>
      </c>
      <c r="AP31" s="115">
        <v>99.272199999999998</v>
      </c>
      <c r="AQ31" s="115">
        <v>100.4649</v>
      </c>
      <c r="AR31" s="116">
        <f t="shared" si="0"/>
        <v>100.4649</v>
      </c>
      <c r="AT31" s="128" t="s">
        <v>5</v>
      </c>
      <c r="AU31" s="125" t="s">
        <v>4</v>
      </c>
      <c r="AV31" s="125" t="s">
        <v>289</v>
      </c>
      <c r="AW31" s="126">
        <f>SUM(AW4:AW30)</f>
        <v>439571.44900000002</v>
      </c>
      <c r="AX31" s="126">
        <f t="shared" ref="AX31" si="2">SUM(AX4:AX30)</f>
        <v>440616.65100000001</v>
      </c>
      <c r="AY31" s="126">
        <f>SUM(AY4:AY30)</f>
        <v>441238.93999999989</v>
      </c>
      <c r="AZ31" s="126">
        <f t="shared" ref="AZ31:BG31" si="3">SUM(AZ4:AZ30)</f>
        <v>440461.88899999997</v>
      </c>
      <c r="BA31" s="126">
        <f t="shared" si="3"/>
        <v>441122.87699999992</v>
      </c>
      <c r="BB31" s="126">
        <f t="shared" si="3"/>
        <v>442191.45599999995</v>
      </c>
      <c r="BC31" s="126">
        <f t="shared" si="3"/>
        <v>443286.40299999993</v>
      </c>
      <c r="BD31" s="126">
        <f t="shared" si="3"/>
        <v>444274.74100000004</v>
      </c>
      <c r="BE31" s="126">
        <f t="shared" si="3"/>
        <v>445301.09600000014</v>
      </c>
      <c r="BF31" s="126">
        <f t="shared" si="3"/>
        <v>446083.00499999989</v>
      </c>
      <c r="BG31" s="126">
        <f t="shared" si="3"/>
        <v>447049.65759999998</v>
      </c>
      <c r="BH31" s="125" t="s">
        <v>242</v>
      </c>
    </row>
    <row r="32" spans="1:60" ht="13" x14ac:dyDescent="0.35">
      <c r="A32" s="3" t="s">
        <v>2</v>
      </c>
      <c r="B32" s="4" t="s">
        <v>2</v>
      </c>
      <c r="G32" s="1" t="s">
        <v>118</v>
      </c>
      <c r="H32" s="1" t="s">
        <v>0</v>
      </c>
      <c r="I32" s="1" t="s">
        <v>265</v>
      </c>
      <c r="K32" s="2" t="s">
        <v>88</v>
      </c>
      <c r="L32" s="1" t="s">
        <v>88</v>
      </c>
      <c r="M32" s="1" t="s">
        <v>154</v>
      </c>
      <c r="N32" s="134" t="s">
        <v>87</v>
      </c>
      <c r="O32" s="1" t="s">
        <v>336</v>
      </c>
      <c r="P32" s="1" t="s">
        <v>155</v>
      </c>
      <c r="Q32" s="1" t="s">
        <v>337</v>
      </c>
      <c r="R32" s="5">
        <v>0.79679999999999995</v>
      </c>
      <c r="S32" s="5">
        <v>0.89170000000000005</v>
      </c>
      <c r="T32" s="6">
        <v>0.85709999999999997</v>
      </c>
      <c r="U32" s="6">
        <v>0.86760000000000004</v>
      </c>
      <c r="V32" s="6">
        <v>0.81340000000000001</v>
      </c>
      <c r="W32" s="6">
        <v>0.84930000000000005</v>
      </c>
      <c r="X32" s="6">
        <v>0.80630000000000002</v>
      </c>
      <c r="Y32" s="6">
        <v>0.72589999999999999</v>
      </c>
      <c r="Z32" s="6">
        <v>0.81930000000000003</v>
      </c>
      <c r="AA32" s="6">
        <v>0.87560000000000004</v>
      </c>
      <c r="AB32" s="6">
        <v>0.88470000000000004</v>
      </c>
      <c r="AC32" s="7">
        <f t="shared" si="1"/>
        <v>0.88470000000000004</v>
      </c>
      <c r="AE32" s="1" t="s">
        <v>87</v>
      </c>
      <c r="AF32" s="1" t="s">
        <v>88</v>
      </c>
      <c r="AG32" s="65">
        <v>90.033100000000005</v>
      </c>
      <c r="AH32" s="65">
        <v>91.402699999999996</v>
      </c>
      <c r="AI32" s="65">
        <v>92.837900000000005</v>
      </c>
      <c r="AJ32" s="65">
        <v>94.619699999999995</v>
      </c>
      <c r="AK32" s="65">
        <v>96.098500000000001</v>
      </c>
      <c r="AL32" s="65">
        <v>97.891199999999998</v>
      </c>
      <c r="AM32" s="65">
        <v>99.566500000000005</v>
      </c>
      <c r="AN32" s="65">
        <v>100</v>
      </c>
      <c r="AO32" s="65">
        <v>102.06059999999999</v>
      </c>
      <c r="AP32" s="65">
        <v>104.31010000000001</v>
      </c>
      <c r="AQ32" s="65">
        <v>106.89490000000001</v>
      </c>
      <c r="AR32" s="8">
        <f t="shared" si="0"/>
        <v>106.89490000000001</v>
      </c>
      <c r="AT32" s="123" t="s">
        <v>88</v>
      </c>
      <c r="AU32" s="133" t="s">
        <v>87</v>
      </c>
      <c r="AV32" s="122" t="s">
        <v>289</v>
      </c>
      <c r="AW32" s="124">
        <v>61806.995000000003</v>
      </c>
      <c r="AX32" s="124">
        <v>62276.27</v>
      </c>
      <c r="AY32" s="124">
        <v>62766.364999999998</v>
      </c>
      <c r="AZ32" s="124">
        <v>63258.917999999998</v>
      </c>
      <c r="BA32" s="124">
        <v>63700.3</v>
      </c>
      <c r="BB32" s="124">
        <v>64128.226000000002</v>
      </c>
      <c r="BC32" s="124">
        <v>64613.16</v>
      </c>
      <c r="BD32" s="124">
        <v>65128.860999999997</v>
      </c>
      <c r="BE32" s="124">
        <v>65595.565000000002</v>
      </c>
      <c r="BF32" s="124">
        <v>66023.289999999994</v>
      </c>
      <c r="BG32" s="124">
        <v>66500.139299999995</v>
      </c>
      <c r="BH32" s="122" t="s">
        <v>242</v>
      </c>
    </row>
    <row r="33" spans="1:60" ht="13" x14ac:dyDescent="0.35">
      <c r="A33" s="3" t="s">
        <v>142</v>
      </c>
      <c r="B33" s="4" t="s">
        <v>2</v>
      </c>
      <c r="G33" s="1" t="s">
        <v>220</v>
      </c>
      <c r="H33" s="1" t="s">
        <v>0</v>
      </c>
      <c r="I33" s="1" t="s">
        <v>265</v>
      </c>
      <c r="L33" s="1" t="s">
        <v>60</v>
      </c>
      <c r="M33" s="1" t="s">
        <v>154</v>
      </c>
      <c r="N33" s="1" t="s">
        <v>59</v>
      </c>
      <c r="O33" s="1" t="s">
        <v>338</v>
      </c>
      <c r="P33" s="1" t="s">
        <v>236</v>
      </c>
      <c r="Q33" s="1" t="s">
        <v>339</v>
      </c>
      <c r="R33" s="5">
        <v>4.6056999999999997</v>
      </c>
      <c r="S33" s="5">
        <v>5.1539999999999999</v>
      </c>
      <c r="T33" s="6">
        <v>5.1603000000000003</v>
      </c>
      <c r="U33" s="6">
        <v>5.7135999999999996</v>
      </c>
      <c r="V33" s="6">
        <v>5.8292999999999999</v>
      </c>
      <c r="W33" s="6">
        <v>7.2485999999999997</v>
      </c>
      <c r="X33" s="6">
        <v>10.713699999999999</v>
      </c>
      <c r="Y33" s="6">
        <v>10.2402</v>
      </c>
      <c r="Z33" s="6">
        <v>16.3248</v>
      </c>
      <c r="AA33" s="6">
        <v>18.664400000000001</v>
      </c>
      <c r="AB33" s="6">
        <v>33.162700000000001</v>
      </c>
      <c r="AC33" s="7">
        <f t="shared" si="1"/>
        <v>33.162700000000001</v>
      </c>
      <c r="AE33" s="1" t="s">
        <v>59</v>
      </c>
      <c r="AF33" s="1" t="s">
        <v>60</v>
      </c>
      <c r="AG33" s="65">
        <v>21.524100000000001</v>
      </c>
      <c r="AH33" s="65">
        <v>24.834</v>
      </c>
      <c r="AI33" s="65">
        <v>30.027999999999999</v>
      </c>
      <c r="AJ33" s="65">
        <v>37.145699999999998</v>
      </c>
      <c r="AK33" s="65">
        <v>45.434699999999999</v>
      </c>
      <c r="AL33" s="65">
        <v>56.315800000000003</v>
      </c>
      <c r="AM33" s="65">
        <v>79.001400000000004</v>
      </c>
      <c r="AN33" s="65">
        <v>100</v>
      </c>
      <c r="AO33" s="65">
        <v>140.07470000000001</v>
      </c>
      <c r="AP33" s="65">
        <v>175.55449999999999</v>
      </c>
      <c r="AQ33" s="65">
        <v>235.72929999999999</v>
      </c>
      <c r="AR33" s="8">
        <f t="shared" si="0"/>
        <v>235.72929999999999</v>
      </c>
      <c r="AT33" s="123" t="s">
        <v>60</v>
      </c>
      <c r="AU33" s="122" t="s">
        <v>59</v>
      </c>
      <c r="AV33" s="122" t="s">
        <v>289</v>
      </c>
      <c r="AW33" s="124">
        <v>40382.389000000003</v>
      </c>
      <c r="AX33" s="124">
        <v>40799.406999999999</v>
      </c>
      <c r="AY33" s="124">
        <v>41223.889000000003</v>
      </c>
      <c r="AZ33" s="124">
        <v>41656.879000000001</v>
      </c>
      <c r="BA33" s="124">
        <v>42096.739000000001</v>
      </c>
      <c r="BB33" s="124">
        <v>42539.925000000003</v>
      </c>
      <c r="BC33" s="124">
        <v>42981.514999999999</v>
      </c>
      <c r="BD33" s="124">
        <v>43417.764999999999</v>
      </c>
      <c r="BE33" s="124">
        <v>43847.43</v>
      </c>
      <c r="BF33" s="124">
        <v>44271.040999999997</v>
      </c>
      <c r="BG33" s="124">
        <v>44709.423799999997</v>
      </c>
      <c r="BH33" s="122" t="s">
        <v>242</v>
      </c>
    </row>
    <row r="34" spans="1:60" ht="13" x14ac:dyDescent="0.35">
      <c r="A34" s="3" t="s">
        <v>198</v>
      </c>
      <c r="B34" s="4" t="s">
        <v>2</v>
      </c>
      <c r="G34" s="1" t="s">
        <v>165</v>
      </c>
      <c r="H34" s="1" t="s">
        <v>0</v>
      </c>
      <c r="I34" s="1" t="s">
        <v>265</v>
      </c>
      <c r="L34" s="1" t="s">
        <v>62</v>
      </c>
      <c r="M34" s="1" t="s">
        <v>154</v>
      </c>
      <c r="N34" s="1" t="s">
        <v>61</v>
      </c>
      <c r="O34" s="1" t="s">
        <v>340</v>
      </c>
      <c r="P34" s="1" t="s">
        <v>205</v>
      </c>
      <c r="Q34" s="1" t="s">
        <v>341</v>
      </c>
      <c r="R34" s="5">
        <v>1.7463</v>
      </c>
      <c r="S34" s="5">
        <v>1.7811999999999999</v>
      </c>
      <c r="T34" s="6">
        <v>1.4438</v>
      </c>
      <c r="U34" s="6">
        <v>1.3476999999999999</v>
      </c>
      <c r="V34" s="6">
        <v>1.2408999999999999</v>
      </c>
      <c r="W34" s="6">
        <v>1.3753</v>
      </c>
      <c r="X34" s="6">
        <v>1.4718</v>
      </c>
      <c r="Y34" s="6">
        <v>1.4762999999999999</v>
      </c>
      <c r="Z34" s="6">
        <v>1.488</v>
      </c>
      <c r="AA34" s="6">
        <v>1.4702999999999999</v>
      </c>
      <c r="AB34" s="6">
        <v>1.5798000000000001</v>
      </c>
      <c r="AC34" s="7">
        <f t="shared" si="1"/>
        <v>1.5798000000000001</v>
      </c>
      <c r="AE34" s="1" t="s">
        <v>61</v>
      </c>
      <c r="AF34" s="1" t="s">
        <v>62</v>
      </c>
      <c r="AG34" s="65">
        <v>86.495199999999997</v>
      </c>
      <c r="AH34" s="65">
        <v>90.822999999999993</v>
      </c>
      <c r="AI34" s="65">
        <v>91.88</v>
      </c>
      <c r="AJ34" s="65">
        <v>97.630499999999998</v>
      </c>
      <c r="AK34" s="65">
        <v>99.460499999999996</v>
      </c>
      <c r="AL34" s="65">
        <v>99.3035</v>
      </c>
      <c r="AM34" s="65">
        <v>100.7334</v>
      </c>
      <c r="AN34" s="65">
        <v>100</v>
      </c>
      <c r="AO34" s="65">
        <v>99.541600000000003</v>
      </c>
      <c r="AP34" s="65">
        <v>103.2261</v>
      </c>
      <c r="AQ34" s="65">
        <v>105.2452</v>
      </c>
      <c r="AR34" s="8">
        <f t="shared" si="0"/>
        <v>105.2452</v>
      </c>
      <c r="AT34" s="123" t="s">
        <v>62</v>
      </c>
      <c r="AU34" s="122" t="s">
        <v>61</v>
      </c>
      <c r="AV34" s="122" t="s">
        <v>289</v>
      </c>
      <c r="AW34" s="124">
        <v>21249.200000000001</v>
      </c>
      <c r="AX34" s="124">
        <v>21691.7</v>
      </c>
      <c r="AY34" s="124">
        <v>22031.75</v>
      </c>
      <c r="AZ34" s="124">
        <v>22340.024000000001</v>
      </c>
      <c r="BA34" s="124">
        <v>22733.465</v>
      </c>
      <c r="BB34" s="124">
        <v>23128.129000000001</v>
      </c>
      <c r="BC34" s="124">
        <v>23475.686000000002</v>
      </c>
      <c r="BD34" s="124">
        <v>23815.994999999999</v>
      </c>
      <c r="BE34" s="124">
        <v>24190.906999999999</v>
      </c>
      <c r="BF34" s="124">
        <v>24601.86</v>
      </c>
      <c r="BG34" s="124">
        <v>24989.131300000001</v>
      </c>
      <c r="BH34" s="122" t="s">
        <v>242</v>
      </c>
    </row>
    <row r="35" spans="1:60" ht="13" x14ac:dyDescent="0.35">
      <c r="A35" s="3" t="s">
        <v>267</v>
      </c>
      <c r="B35" s="4" t="s">
        <v>2</v>
      </c>
      <c r="G35" s="1" t="s">
        <v>223</v>
      </c>
      <c r="H35" s="1" t="s">
        <v>0</v>
      </c>
      <c r="I35" s="1" t="s">
        <v>265</v>
      </c>
      <c r="L35" s="1" t="s">
        <v>64</v>
      </c>
      <c r="M35" s="1" t="s">
        <v>154</v>
      </c>
      <c r="N35" s="1" t="s">
        <v>63</v>
      </c>
      <c r="O35" s="1" t="s">
        <v>342</v>
      </c>
      <c r="P35" s="1" t="s">
        <v>251</v>
      </c>
      <c r="Q35" s="1" t="s">
        <v>343</v>
      </c>
      <c r="R35" s="5">
        <v>2.6861999999999999</v>
      </c>
      <c r="S35" s="5">
        <v>2.7776000000000001</v>
      </c>
      <c r="T35" s="6">
        <v>2.33</v>
      </c>
      <c r="U35" s="6">
        <v>2.3254999999999999</v>
      </c>
      <c r="V35" s="6">
        <v>2.5093999999999999</v>
      </c>
      <c r="W35" s="6">
        <v>2.8626999999999998</v>
      </c>
      <c r="X35" s="6">
        <v>3.1217000000000001</v>
      </c>
      <c r="Y35" s="6">
        <v>3.6898</v>
      </c>
      <c r="Z35" s="6">
        <v>3.8618999999999999</v>
      </c>
      <c r="AA35" s="6">
        <v>3.5962999999999998</v>
      </c>
      <c r="AB35" s="6">
        <v>4.3129</v>
      </c>
      <c r="AC35" s="7">
        <f t="shared" si="1"/>
        <v>4.3129</v>
      </c>
      <c r="AE35" s="1" t="s">
        <v>63</v>
      </c>
      <c r="AF35" s="1" t="s">
        <v>64</v>
      </c>
      <c r="AG35" s="65">
        <v>58.9407</v>
      </c>
      <c r="AH35" s="65">
        <v>63.251300000000001</v>
      </c>
      <c r="AI35" s="65">
        <v>68.5792</v>
      </c>
      <c r="AJ35" s="65">
        <v>74.284000000000006</v>
      </c>
      <c r="AK35" s="65">
        <v>80.1845</v>
      </c>
      <c r="AL35" s="65">
        <v>86.201999999999998</v>
      </c>
      <c r="AM35" s="65">
        <v>92.965999999999994</v>
      </c>
      <c r="AN35" s="65">
        <v>100</v>
      </c>
      <c r="AO35" s="65">
        <v>108.1</v>
      </c>
      <c r="AP35" s="65">
        <v>111.8541</v>
      </c>
      <c r="AQ35" s="65">
        <v>115.95359999999999</v>
      </c>
      <c r="AR35" s="8">
        <f t="shared" si="0"/>
        <v>115.95359999999999</v>
      </c>
      <c r="AT35" s="123" t="s">
        <v>64</v>
      </c>
      <c r="AU35" s="122" t="s">
        <v>63</v>
      </c>
      <c r="AV35" s="122" t="s">
        <v>289</v>
      </c>
      <c r="AW35" s="124">
        <v>192979.02900000001</v>
      </c>
      <c r="AX35" s="124">
        <v>194895.99600000001</v>
      </c>
      <c r="AY35" s="124">
        <v>196796.269</v>
      </c>
      <c r="AZ35" s="124">
        <v>198686.68799999999</v>
      </c>
      <c r="BA35" s="124">
        <v>200560.98300000001</v>
      </c>
      <c r="BB35" s="124">
        <v>202408.63200000001</v>
      </c>
      <c r="BC35" s="124">
        <v>204213.133</v>
      </c>
      <c r="BD35" s="124">
        <v>205962.10800000001</v>
      </c>
      <c r="BE35" s="124">
        <v>207652.86499999999</v>
      </c>
      <c r="BF35" s="124">
        <v>209288.27799999999</v>
      </c>
      <c r="BG35" s="124">
        <v>211007.8683</v>
      </c>
      <c r="BH35" s="122" t="s">
        <v>242</v>
      </c>
    </row>
    <row r="36" spans="1:60" ht="13" x14ac:dyDescent="0.35">
      <c r="A36" s="3" t="s">
        <v>268</v>
      </c>
      <c r="B36" s="4" t="s">
        <v>2</v>
      </c>
      <c r="G36" s="1" t="s">
        <v>226</v>
      </c>
      <c r="H36" s="1" t="s">
        <v>0</v>
      </c>
      <c r="I36" s="1" t="s">
        <v>265</v>
      </c>
      <c r="L36" s="1" t="s">
        <v>66</v>
      </c>
      <c r="M36" s="1" t="s">
        <v>154</v>
      </c>
      <c r="N36" s="1" t="s">
        <v>65</v>
      </c>
      <c r="O36" s="1" t="s">
        <v>344</v>
      </c>
      <c r="P36" s="1" t="s">
        <v>210</v>
      </c>
      <c r="Q36" s="1" t="s">
        <v>345</v>
      </c>
      <c r="R36" s="5">
        <v>1.5629999999999999</v>
      </c>
      <c r="S36" s="5">
        <v>1.5880000000000001</v>
      </c>
      <c r="T36" s="6">
        <v>1.3644000000000001</v>
      </c>
      <c r="U36" s="6">
        <v>1.3755999999999999</v>
      </c>
      <c r="V36" s="6">
        <v>1.2838000000000001</v>
      </c>
      <c r="W36" s="6">
        <v>1.3673</v>
      </c>
      <c r="X36" s="6">
        <v>1.4675</v>
      </c>
      <c r="Y36" s="6">
        <v>1.4186000000000001</v>
      </c>
      <c r="Z36" s="6">
        <v>1.4661</v>
      </c>
      <c r="AA36" s="6">
        <v>1.4623999999999999</v>
      </c>
      <c r="AB36" s="6">
        <v>1.5296000000000001</v>
      </c>
      <c r="AC36" s="7">
        <f t="shared" si="1"/>
        <v>1.5296000000000001</v>
      </c>
      <c r="AE36" s="1" t="s">
        <v>65</v>
      </c>
      <c r="AF36" s="1" t="s">
        <v>66</v>
      </c>
      <c r="AG36" s="65">
        <v>93.028700000000001</v>
      </c>
      <c r="AH36" s="65">
        <v>90.894400000000005</v>
      </c>
      <c r="AI36" s="65">
        <v>93.506699999999995</v>
      </c>
      <c r="AJ36" s="65">
        <v>96.538300000000007</v>
      </c>
      <c r="AK36" s="65">
        <v>97.717200000000005</v>
      </c>
      <c r="AL36" s="65">
        <v>99.266199999999998</v>
      </c>
      <c r="AM36" s="65">
        <v>101.2223</v>
      </c>
      <c r="AN36" s="65">
        <v>100</v>
      </c>
      <c r="AO36" s="65">
        <v>100.4923</v>
      </c>
      <c r="AP36" s="65">
        <v>102.9995</v>
      </c>
      <c r="AQ36" s="65">
        <v>105.3098</v>
      </c>
      <c r="AR36" s="8">
        <f t="shared" si="0"/>
        <v>105.3098</v>
      </c>
      <c r="AT36" s="123" t="s">
        <v>66</v>
      </c>
      <c r="AU36" s="122" t="s">
        <v>65</v>
      </c>
      <c r="AV36" s="122" t="s">
        <v>289</v>
      </c>
      <c r="AW36" s="124">
        <v>33245.773000000001</v>
      </c>
      <c r="AX36" s="124">
        <v>33628.571000000004</v>
      </c>
      <c r="AY36" s="124">
        <v>34005.273999999998</v>
      </c>
      <c r="AZ36" s="124">
        <v>34342.78</v>
      </c>
      <c r="BA36" s="124">
        <v>34750.544999999998</v>
      </c>
      <c r="BB36" s="124">
        <v>35152.370000000003</v>
      </c>
      <c r="BC36" s="124">
        <v>35535.347999999998</v>
      </c>
      <c r="BD36" s="124">
        <v>35832.512999999999</v>
      </c>
      <c r="BE36" s="124">
        <v>36264.603999999999</v>
      </c>
      <c r="BF36" s="124">
        <v>36708.082999999999</v>
      </c>
      <c r="BG36" s="124">
        <v>37107.533000000003</v>
      </c>
      <c r="BH36" s="122" t="s">
        <v>242</v>
      </c>
    </row>
    <row r="37" spans="1:60" ht="13" x14ac:dyDescent="0.35">
      <c r="A37" s="3" t="s">
        <v>166</v>
      </c>
      <c r="B37" s="4" t="s">
        <v>346</v>
      </c>
      <c r="G37" s="1" t="s">
        <v>121</v>
      </c>
      <c r="H37" s="1" t="s">
        <v>0</v>
      </c>
      <c r="I37" s="1" t="s">
        <v>121</v>
      </c>
      <c r="L37" s="1" t="s">
        <v>68</v>
      </c>
      <c r="M37" s="1" t="s">
        <v>154</v>
      </c>
      <c r="N37" s="1" t="s">
        <v>67</v>
      </c>
      <c r="O37" s="1" t="s">
        <v>347</v>
      </c>
      <c r="P37" s="1" t="s">
        <v>246</v>
      </c>
      <c r="Q37" s="1" t="s">
        <v>348</v>
      </c>
      <c r="R37" s="5">
        <v>10.178599999999999</v>
      </c>
      <c r="S37" s="5">
        <v>9.4901</v>
      </c>
      <c r="T37" s="6">
        <v>8.9666999999999994</v>
      </c>
      <c r="U37" s="6">
        <v>8.9823000000000004</v>
      </c>
      <c r="V37" s="6">
        <v>8.1105</v>
      </c>
      <c r="W37" s="6">
        <v>8.2263999999999999</v>
      </c>
      <c r="X37" s="6">
        <v>8.1507000000000005</v>
      </c>
      <c r="Y37" s="6">
        <v>6.9066999999999998</v>
      </c>
      <c r="Z37" s="6">
        <v>7.3498000000000001</v>
      </c>
      <c r="AA37" s="6">
        <v>7.6163999999999996</v>
      </c>
      <c r="AB37" s="6">
        <v>7.8093000000000004</v>
      </c>
      <c r="AC37" s="7">
        <f t="shared" si="1"/>
        <v>7.8093000000000004</v>
      </c>
      <c r="AE37" s="1" t="s">
        <v>67</v>
      </c>
      <c r="AF37" s="1" t="s">
        <v>68</v>
      </c>
      <c r="AG37" s="65">
        <v>81.954800000000006</v>
      </c>
      <c r="AH37" s="65">
        <v>81.845100000000002</v>
      </c>
      <c r="AI37" s="65">
        <v>87.528800000000004</v>
      </c>
      <c r="AJ37" s="65">
        <v>94.664199999999994</v>
      </c>
      <c r="AK37" s="65">
        <v>96.929100000000005</v>
      </c>
      <c r="AL37" s="65">
        <v>99.085999999999999</v>
      </c>
      <c r="AM37" s="65">
        <v>99.906800000000004</v>
      </c>
      <c r="AN37" s="65">
        <v>100</v>
      </c>
      <c r="AO37" s="65">
        <v>101.13800000000001</v>
      </c>
      <c r="AP37" s="65">
        <v>105.23860000000001</v>
      </c>
      <c r="AQ37" s="65">
        <v>107.4487</v>
      </c>
      <c r="AR37" s="8">
        <f t="shared" si="0"/>
        <v>107.4487</v>
      </c>
      <c r="AT37" s="123" t="s">
        <v>68</v>
      </c>
      <c r="AU37" s="122" t="s">
        <v>67</v>
      </c>
      <c r="AV37" s="122" t="s">
        <v>289</v>
      </c>
      <c r="AW37" s="124">
        <v>1324655</v>
      </c>
      <c r="AX37" s="124">
        <v>1331260</v>
      </c>
      <c r="AY37" s="124">
        <v>1337705</v>
      </c>
      <c r="AZ37" s="124">
        <v>1344130</v>
      </c>
      <c r="BA37" s="124">
        <v>1350695</v>
      </c>
      <c r="BB37" s="124">
        <v>1357380</v>
      </c>
      <c r="BC37" s="124">
        <v>1364270</v>
      </c>
      <c r="BD37" s="124">
        <v>1371220</v>
      </c>
      <c r="BE37" s="124">
        <v>1378665</v>
      </c>
      <c r="BF37" s="124">
        <v>1386395</v>
      </c>
      <c r="BG37" s="124">
        <v>1393849.4504</v>
      </c>
      <c r="BH37" s="122" t="s">
        <v>242</v>
      </c>
    </row>
    <row r="38" spans="1:60" ht="13" x14ac:dyDescent="0.35">
      <c r="A38" s="3" t="s">
        <v>179</v>
      </c>
      <c r="B38" s="4" t="s">
        <v>346</v>
      </c>
      <c r="G38" s="1" t="s">
        <v>109</v>
      </c>
      <c r="H38" s="1" t="s">
        <v>0</v>
      </c>
      <c r="I38" s="1" t="s">
        <v>109</v>
      </c>
      <c r="L38" s="1" t="s">
        <v>70</v>
      </c>
      <c r="M38" s="1" t="s">
        <v>154</v>
      </c>
      <c r="N38" s="1" t="s">
        <v>69</v>
      </c>
      <c r="O38" s="1" t="s">
        <v>349</v>
      </c>
      <c r="P38" s="1" t="s">
        <v>241</v>
      </c>
      <c r="Q38" s="1" t="s">
        <v>350</v>
      </c>
      <c r="R38" s="5">
        <v>63.727499999999999</v>
      </c>
      <c r="S38" s="5">
        <v>67.244200000000006</v>
      </c>
      <c r="T38" s="6">
        <v>60.560400000000001</v>
      </c>
      <c r="U38" s="6">
        <v>64.878200000000007</v>
      </c>
      <c r="V38" s="6">
        <v>68.659499999999994</v>
      </c>
      <c r="W38" s="6">
        <v>77.802700000000002</v>
      </c>
      <c r="X38" s="6">
        <v>80.969899999999996</v>
      </c>
      <c r="Y38" s="6">
        <v>71.148799999999994</v>
      </c>
      <c r="Z38" s="6">
        <v>74.328199999999995</v>
      </c>
      <c r="AA38" s="6">
        <v>73.384900000000002</v>
      </c>
      <c r="AB38" s="6">
        <v>80.725399999999993</v>
      </c>
      <c r="AC38" s="7">
        <f t="shared" si="1"/>
        <v>80.725399999999993</v>
      </c>
      <c r="AE38" s="1" t="s">
        <v>69</v>
      </c>
      <c r="AF38" s="1" t="s">
        <v>70</v>
      </c>
      <c r="AG38" s="65">
        <v>64.175899999999999</v>
      </c>
      <c r="AH38" s="65">
        <v>68.694199999999995</v>
      </c>
      <c r="AI38" s="65">
        <v>75.924899999999994</v>
      </c>
      <c r="AJ38" s="65">
        <v>82.555899999999994</v>
      </c>
      <c r="AK38" s="65">
        <v>89.106200000000001</v>
      </c>
      <c r="AL38" s="65">
        <v>94.618799999999993</v>
      </c>
      <c r="AM38" s="65">
        <v>97.771199999999993</v>
      </c>
      <c r="AN38" s="65">
        <v>100</v>
      </c>
      <c r="AO38" s="65">
        <v>103.1242</v>
      </c>
      <c r="AP38" s="65">
        <v>107.0796</v>
      </c>
      <c r="AQ38" s="65">
        <v>110.7503</v>
      </c>
      <c r="AR38" s="8">
        <f t="shared" si="0"/>
        <v>110.7503</v>
      </c>
      <c r="AT38" s="123" t="s">
        <v>351</v>
      </c>
      <c r="AU38" s="122" t="s">
        <v>352</v>
      </c>
      <c r="AV38" s="122" t="s">
        <v>289</v>
      </c>
      <c r="AW38" s="124">
        <v>6957.8</v>
      </c>
      <c r="AX38" s="124">
        <v>6972.8</v>
      </c>
      <c r="AY38" s="124">
        <v>7024.2</v>
      </c>
      <c r="AZ38" s="124">
        <v>7071.6</v>
      </c>
      <c r="BA38" s="124">
        <v>7150.1</v>
      </c>
      <c r="BB38" s="124">
        <v>7178.9</v>
      </c>
      <c r="BC38" s="124">
        <v>7229.5</v>
      </c>
      <c r="BD38" s="124">
        <v>7291.3</v>
      </c>
      <c r="BE38" s="124">
        <v>7336.6</v>
      </c>
      <c r="BF38" s="124">
        <v>7391.7</v>
      </c>
      <c r="BG38" s="124">
        <v>7446.5713999999998</v>
      </c>
      <c r="BH38" s="122" t="s">
        <v>242</v>
      </c>
    </row>
    <row r="39" spans="1:60" ht="13" x14ac:dyDescent="0.35">
      <c r="A39" s="3" t="s">
        <v>175</v>
      </c>
      <c r="B39" s="4" t="s">
        <v>346</v>
      </c>
      <c r="G39" s="1" t="s">
        <v>119</v>
      </c>
      <c r="H39" s="1" t="s">
        <v>0</v>
      </c>
      <c r="I39" s="1" t="s">
        <v>119</v>
      </c>
      <c r="L39" s="1" t="s">
        <v>72</v>
      </c>
      <c r="M39" s="1" t="s">
        <v>154</v>
      </c>
      <c r="N39" s="1" t="s">
        <v>71</v>
      </c>
      <c r="O39" s="1" t="s">
        <v>353</v>
      </c>
      <c r="P39" s="1" t="s">
        <v>245</v>
      </c>
      <c r="Q39" s="1" t="s">
        <v>354</v>
      </c>
      <c r="R39" s="5">
        <v>14207.297200000001</v>
      </c>
      <c r="S39" s="5">
        <v>14433.608899999999</v>
      </c>
      <c r="T39" s="6">
        <v>12039.592199999999</v>
      </c>
      <c r="U39" s="6">
        <v>12192.075199999999</v>
      </c>
      <c r="V39" s="6">
        <v>12060.5247</v>
      </c>
      <c r="W39" s="6">
        <v>13889.8127</v>
      </c>
      <c r="X39" s="6">
        <v>15741.976199999999</v>
      </c>
      <c r="Y39" s="6">
        <v>14849.7531</v>
      </c>
      <c r="Z39" s="6">
        <v>14721.028399999999</v>
      </c>
      <c r="AA39" s="6">
        <v>15078.7387</v>
      </c>
      <c r="AB39" s="6">
        <v>16804.966700000001</v>
      </c>
      <c r="AC39" s="7">
        <f t="shared" si="1"/>
        <v>16804.966700000001</v>
      </c>
      <c r="AE39" s="1" t="s">
        <v>71</v>
      </c>
      <c r="AF39" s="1" t="s">
        <v>72</v>
      </c>
      <c r="AG39" s="65">
        <v>62.443199999999997</v>
      </c>
      <c r="AH39" s="65">
        <v>67.610200000000006</v>
      </c>
      <c r="AI39" s="65">
        <v>77.930400000000006</v>
      </c>
      <c r="AJ39" s="65">
        <v>83.748599999999996</v>
      </c>
      <c r="AK39" s="65">
        <v>86.892499999999998</v>
      </c>
      <c r="AL39" s="65">
        <v>91.207499999999996</v>
      </c>
      <c r="AM39" s="65">
        <v>96.1721</v>
      </c>
      <c r="AN39" s="65">
        <v>100</v>
      </c>
      <c r="AO39" s="65">
        <v>102.4389</v>
      </c>
      <c r="AP39" s="65">
        <v>106.8182</v>
      </c>
      <c r="AQ39" s="65">
        <v>110.2342</v>
      </c>
      <c r="AR39" s="8">
        <f t="shared" si="0"/>
        <v>110.2342</v>
      </c>
      <c r="AT39" s="123" t="s">
        <v>70</v>
      </c>
      <c r="AU39" s="122" t="s">
        <v>69</v>
      </c>
      <c r="AV39" s="122" t="s">
        <v>289</v>
      </c>
      <c r="AW39" s="124">
        <v>1197146.906</v>
      </c>
      <c r="AX39" s="124">
        <v>1214270.132</v>
      </c>
      <c r="AY39" s="124">
        <v>1230980.6910000001</v>
      </c>
      <c r="AZ39" s="124">
        <v>1247236.0290000001</v>
      </c>
      <c r="BA39" s="124">
        <v>1263065.852</v>
      </c>
      <c r="BB39" s="124">
        <v>1278562.2069999999</v>
      </c>
      <c r="BC39" s="124">
        <v>1293859.294</v>
      </c>
      <c r="BD39" s="124">
        <v>1309053.98</v>
      </c>
      <c r="BE39" s="124">
        <v>1324171.3540000001</v>
      </c>
      <c r="BF39" s="124">
        <v>1339180.1270000001</v>
      </c>
      <c r="BG39" s="124">
        <v>1354637.1384000001</v>
      </c>
      <c r="BH39" s="122" t="s">
        <v>242</v>
      </c>
    </row>
    <row r="40" spans="1:60" ht="13" x14ac:dyDescent="0.35">
      <c r="A40" s="3" t="s">
        <v>143</v>
      </c>
      <c r="B40" s="4" t="s">
        <v>346</v>
      </c>
      <c r="G40" s="1" t="s">
        <v>206</v>
      </c>
      <c r="H40" s="1" t="s">
        <v>0</v>
      </c>
      <c r="I40" s="1" t="s">
        <v>206</v>
      </c>
      <c r="L40" s="1" t="s">
        <v>74</v>
      </c>
      <c r="M40" s="1" t="s">
        <v>154</v>
      </c>
      <c r="N40" s="1" t="s">
        <v>73</v>
      </c>
      <c r="O40" s="1" t="s">
        <v>355</v>
      </c>
      <c r="P40" s="1" t="s">
        <v>211</v>
      </c>
      <c r="Q40" s="1" t="s">
        <v>356</v>
      </c>
      <c r="R40" s="5">
        <v>151.40369999999999</v>
      </c>
      <c r="S40" s="5">
        <v>129.98670000000001</v>
      </c>
      <c r="T40" s="6">
        <v>116.2578</v>
      </c>
      <c r="U40" s="6">
        <v>110.94240000000001</v>
      </c>
      <c r="V40" s="6">
        <v>102.5197</v>
      </c>
      <c r="W40" s="6">
        <v>129.58170000000001</v>
      </c>
      <c r="X40" s="6">
        <v>140.56049999999999</v>
      </c>
      <c r="Y40" s="6">
        <v>134.24590000000001</v>
      </c>
      <c r="Z40" s="6">
        <v>120.3415</v>
      </c>
      <c r="AA40" s="6">
        <v>126.399</v>
      </c>
      <c r="AB40" s="6">
        <v>130.34110000000001</v>
      </c>
      <c r="AC40" s="7">
        <f t="shared" si="1"/>
        <v>130.34110000000001</v>
      </c>
      <c r="AE40" s="1" t="s">
        <v>73</v>
      </c>
      <c r="AF40" s="1" t="s">
        <v>74</v>
      </c>
      <c r="AG40" s="65">
        <v>101.47499999999999</v>
      </c>
      <c r="AH40" s="65">
        <v>100.85469999999999</v>
      </c>
      <c r="AI40" s="65">
        <v>98.943299999999994</v>
      </c>
      <c r="AJ40" s="65">
        <v>97.286699999999996</v>
      </c>
      <c r="AK40" s="65">
        <v>96.5458</v>
      </c>
      <c r="AL40" s="65">
        <v>96.224100000000007</v>
      </c>
      <c r="AM40" s="65">
        <v>97.903499999999994</v>
      </c>
      <c r="AN40" s="65">
        <v>100</v>
      </c>
      <c r="AO40" s="65">
        <v>100.2736</v>
      </c>
      <c r="AP40" s="65">
        <v>100.0419</v>
      </c>
      <c r="AQ40" s="65">
        <v>101.0213</v>
      </c>
      <c r="AR40" s="8">
        <f t="shared" si="0"/>
        <v>101.0213</v>
      </c>
      <c r="AT40" s="123" t="s">
        <v>72</v>
      </c>
      <c r="AU40" s="122" t="s">
        <v>71</v>
      </c>
      <c r="AV40" s="122" t="s">
        <v>289</v>
      </c>
      <c r="AW40" s="124">
        <v>236159.27600000001</v>
      </c>
      <c r="AX40" s="124">
        <v>239340.478</v>
      </c>
      <c r="AY40" s="124">
        <v>242524.12299999999</v>
      </c>
      <c r="AZ40" s="124">
        <v>245707.511</v>
      </c>
      <c r="BA40" s="124">
        <v>248883.23199999999</v>
      </c>
      <c r="BB40" s="124">
        <v>252032.26300000001</v>
      </c>
      <c r="BC40" s="124">
        <v>255131.11600000001</v>
      </c>
      <c r="BD40" s="124">
        <v>258162.11300000001</v>
      </c>
      <c r="BE40" s="124">
        <v>261115.45600000001</v>
      </c>
      <c r="BF40" s="124">
        <v>263991.37900000002</v>
      </c>
      <c r="BG40" s="124">
        <v>267012.65789999999</v>
      </c>
      <c r="BH40" s="122" t="s">
        <v>242</v>
      </c>
    </row>
    <row r="41" spans="1:60" ht="13" x14ac:dyDescent="0.35">
      <c r="A41" s="3" t="s">
        <v>180</v>
      </c>
      <c r="B41" s="4" t="s">
        <v>346</v>
      </c>
      <c r="G41" s="1" t="s">
        <v>116</v>
      </c>
      <c r="H41" s="1" t="s">
        <v>0</v>
      </c>
      <c r="I41" s="1" t="s">
        <v>116</v>
      </c>
      <c r="L41" s="1" t="s">
        <v>76</v>
      </c>
      <c r="M41" s="1" t="s">
        <v>154</v>
      </c>
      <c r="N41" s="1" t="s">
        <v>75</v>
      </c>
      <c r="O41" s="1" t="s">
        <v>357</v>
      </c>
      <c r="P41" s="1" t="s">
        <v>213</v>
      </c>
      <c r="Q41" s="1" t="s">
        <v>358</v>
      </c>
      <c r="R41" s="5">
        <v>16.303100000000001</v>
      </c>
      <c r="S41" s="5">
        <v>18.7728</v>
      </c>
      <c r="T41" s="6">
        <v>16.735399999999998</v>
      </c>
      <c r="U41" s="6">
        <v>17.270099999999999</v>
      </c>
      <c r="V41" s="6">
        <v>16.9209</v>
      </c>
      <c r="W41" s="6">
        <v>16.957899999999999</v>
      </c>
      <c r="X41" s="6">
        <v>17.6355</v>
      </c>
      <c r="Y41" s="6">
        <v>17.576799999999999</v>
      </c>
      <c r="Z41" s="6">
        <v>20.645299999999999</v>
      </c>
      <c r="AA41" s="6">
        <v>21.328099999999999</v>
      </c>
      <c r="AB41" s="6">
        <v>22.715599999999998</v>
      </c>
      <c r="AC41" s="7">
        <f t="shared" si="1"/>
        <v>22.715599999999998</v>
      </c>
      <c r="AE41" s="1" t="s">
        <v>75</v>
      </c>
      <c r="AF41" s="1" t="s">
        <v>76</v>
      </c>
      <c r="AG41" s="65">
        <v>76.662099999999995</v>
      </c>
      <c r="AH41" s="65">
        <v>79.688400000000001</v>
      </c>
      <c r="AI41" s="65">
        <v>83.310400000000001</v>
      </c>
      <c r="AJ41" s="65">
        <v>88.178100000000001</v>
      </c>
      <c r="AK41" s="65">
        <v>91.763400000000004</v>
      </c>
      <c r="AL41" s="65">
        <v>93.167100000000005</v>
      </c>
      <c r="AM41" s="65">
        <v>97.288200000000003</v>
      </c>
      <c r="AN41" s="65">
        <v>100</v>
      </c>
      <c r="AO41" s="65">
        <v>105.37860000000001</v>
      </c>
      <c r="AP41" s="65">
        <v>111.8412</v>
      </c>
      <c r="AQ41" s="65">
        <v>117.3192</v>
      </c>
      <c r="AR41" s="8">
        <f t="shared" si="0"/>
        <v>117.3192</v>
      </c>
      <c r="AT41" s="123" t="s">
        <v>74</v>
      </c>
      <c r="AU41" s="122" t="s">
        <v>73</v>
      </c>
      <c r="AV41" s="122" t="s">
        <v>289</v>
      </c>
      <c r="AW41" s="124">
        <v>128063</v>
      </c>
      <c r="AX41" s="124">
        <v>128047</v>
      </c>
      <c r="AY41" s="124">
        <v>128070</v>
      </c>
      <c r="AZ41" s="124">
        <v>127833</v>
      </c>
      <c r="BA41" s="124">
        <v>127629</v>
      </c>
      <c r="BB41" s="124">
        <v>127445</v>
      </c>
      <c r="BC41" s="124">
        <v>127276</v>
      </c>
      <c r="BD41" s="124">
        <v>127141</v>
      </c>
      <c r="BE41" s="124">
        <v>126994.511</v>
      </c>
      <c r="BF41" s="124">
        <v>126785.79700000001</v>
      </c>
      <c r="BG41" s="124">
        <v>126622.8159</v>
      </c>
      <c r="BH41" s="122" t="s">
        <v>242</v>
      </c>
    </row>
    <row r="42" spans="1:60" ht="13" x14ac:dyDescent="0.35">
      <c r="A42" s="3" t="s">
        <v>156</v>
      </c>
      <c r="B42" s="4" t="s">
        <v>346</v>
      </c>
      <c r="G42" s="1" t="s">
        <v>270</v>
      </c>
      <c r="H42" s="1" t="s">
        <v>0</v>
      </c>
      <c r="I42" s="1" t="s">
        <v>270</v>
      </c>
      <c r="L42" s="1" t="s">
        <v>78</v>
      </c>
      <c r="M42" s="1" t="s">
        <v>154</v>
      </c>
      <c r="N42" s="1" t="s">
        <v>77</v>
      </c>
      <c r="O42" s="1" t="s">
        <v>359</v>
      </c>
      <c r="P42" s="1" t="s">
        <v>248</v>
      </c>
      <c r="Q42" s="1" t="s">
        <v>360</v>
      </c>
      <c r="R42" s="5">
        <v>36.405200000000001</v>
      </c>
      <c r="S42" s="5">
        <v>44.093400000000003</v>
      </c>
      <c r="T42" s="6">
        <v>40.22</v>
      </c>
      <c r="U42" s="6">
        <v>40.845399999999998</v>
      </c>
      <c r="V42" s="6">
        <v>39.624899999999997</v>
      </c>
      <c r="W42" s="6">
        <v>42.271500000000003</v>
      </c>
      <c r="X42" s="6">
        <v>50.917700000000004</v>
      </c>
      <c r="Y42" s="6">
        <v>67.5839</v>
      </c>
      <c r="Z42" s="6">
        <v>74.174000000000007</v>
      </c>
      <c r="AA42" s="6">
        <v>65.745999999999995</v>
      </c>
      <c r="AB42" s="6">
        <v>73.972099999999998</v>
      </c>
      <c r="AC42" s="7">
        <f t="shared" si="1"/>
        <v>73.972099999999998</v>
      </c>
      <c r="AE42" s="1" t="s">
        <v>77</v>
      </c>
      <c r="AF42" s="1" t="s">
        <v>78</v>
      </c>
      <c r="AG42" s="65">
        <v>52.029000000000003</v>
      </c>
      <c r="AH42" s="65">
        <v>53.066299999999998</v>
      </c>
      <c r="AI42" s="65">
        <v>60.594900000000003</v>
      </c>
      <c r="AJ42" s="65">
        <v>74.920400000000001</v>
      </c>
      <c r="AK42" s="65">
        <v>81.727699999999999</v>
      </c>
      <c r="AL42" s="65">
        <v>86.148600000000002</v>
      </c>
      <c r="AM42" s="65">
        <v>92.609800000000007</v>
      </c>
      <c r="AN42" s="65">
        <v>100</v>
      </c>
      <c r="AO42" s="65">
        <v>103.73399999999999</v>
      </c>
      <c r="AP42" s="65">
        <v>109.2663</v>
      </c>
      <c r="AQ42" s="65">
        <v>112.411</v>
      </c>
      <c r="AR42" s="8">
        <f t="shared" si="0"/>
        <v>112.411</v>
      </c>
      <c r="AT42" s="123" t="s">
        <v>76</v>
      </c>
      <c r="AU42" s="122" t="s">
        <v>75</v>
      </c>
      <c r="AV42" s="122" t="s">
        <v>289</v>
      </c>
      <c r="AW42" s="124">
        <v>113661.80899999999</v>
      </c>
      <c r="AX42" s="124">
        <v>115505.228</v>
      </c>
      <c r="AY42" s="124">
        <v>117318.94100000001</v>
      </c>
      <c r="AZ42" s="124">
        <v>119090.01700000001</v>
      </c>
      <c r="BA42" s="124">
        <v>120828.307</v>
      </c>
      <c r="BB42" s="124">
        <v>122535.969</v>
      </c>
      <c r="BC42" s="124">
        <v>124221.6</v>
      </c>
      <c r="BD42" s="124">
        <v>125890.94899999999</v>
      </c>
      <c r="BE42" s="124">
        <v>127540.423</v>
      </c>
      <c r="BF42" s="124">
        <v>129163.276</v>
      </c>
      <c r="BG42" s="124">
        <v>130853.80710000001</v>
      </c>
      <c r="BH42" s="122" t="s">
        <v>242</v>
      </c>
    </row>
    <row r="43" spans="1:60" ht="13" x14ac:dyDescent="0.35">
      <c r="A43" s="3" t="s">
        <v>192</v>
      </c>
      <c r="B43" s="4" t="s">
        <v>361</v>
      </c>
      <c r="G43" s="1" t="s">
        <v>115</v>
      </c>
      <c r="H43" s="1" t="s">
        <v>0</v>
      </c>
      <c r="I43" s="1" t="s">
        <v>270</v>
      </c>
      <c r="L43" s="1" t="s">
        <v>80</v>
      </c>
      <c r="M43" s="1" t="s">
        <v>154</v>
      </c>
      <c r="N43" s="1" t="s">
        <v>79</v>
      </c>
      <c r="O43" s="1" t="s">
        <v>362</v>
      </c>
      <c r="P43" s="1" t="s">
        <v>252</v>
      </c>
      <c r="Q43" s="1" t="s">
        <v>363</v>
      </c>
      <c r="R43" s="5">
        <v>5.4931000000000001</v>
      </c>
      <c r="S43" s="5">
        <v>5.2095000000000002</v>
      </c>
      <c r="T43" s="6">
        <v>4.9665999999999997</v>
      </c>
      <c r="U43" s="6">
        <v>5.2130000000000001</v>
      </c>
      <c r="V43" s="6">
        <v>4.8182</v>
      </c>
      <c r="W43" s="6">
        <v>4.9790000000000001</v>
      </c>
      <c r="X43" s="6">
        <v>4.9752999999999998</v>
      </c>
      <c r="Y43" s="6">
        <v>4.1589999999999998</v>
      </c>
      <c r="Z43" s="6">
        <v>4.1481000000000003</v>
      </c>
      <c r="AA43" s="6">
        <v>4.2257999999999996</v>
      </c>
      <c r="AB43" s="6">
        <v>4.4264000000000001</v>
      </c>
      <c r="AC43" s="7">
        <f t="shared" si="1"/>
        <v>4.4264000000000001</v>
      </c>
      <c r="AE43" s="1" t="s">
        <v>79</v>
      </c>
      <c r="AF43" s="1" t="s">
        <v>80</v>
      </c>
      <c r="AG43" s="65">
        <v>105.0232</v>
      </c>
      <c r="AH43" s="65">
        <v>88.520600000000002</v>
      </c>
      <c r="AI43" s="65">
        <v>103.7385</v>
      </c>
      <c r="AJ43" s="65">
        <v>119.8484</v>
      </c>
      <c r="AK43" s="65">
        <v>124.661</v>
      </c>
      <c r="AL43" s="65">
        <v>123.1447</v>
      </c>
      <c r="AM43" s="65">
        <v>120.3493</v>
      </c>
      <c r="AN43" s="65">
        <v>100</v>
      </c>
      <c r="AO43" s="65">
        <v>96.953599999999994</v>
      </c>
      <c r="AP43" s="65">
        <v>104.1298</v>
      </c>
      <c r="AQ43" s="65">
        <v>106.7153</v>
      </c>
      <c r="AR43" s="8">
        <f t="shared" si="0"/>
        <v>106.7153</v>
      </c>
      <c r="AT43" s="123" t="s">
        <v>78</v>
      </c>
      <c r="AU43" s="122" t="s">
        <v>77</v>
      </c>
      <c r="AV43" s="122" t="s">
        <v>289</v>
      </c>
      <c r="AW43" s="124">
        <v>142742.35</v>
      </c>
      <c r="AX43" s="124">
        <v>142785.342</v>
      </c>
      <c r="AY43" s="124">
        <v>142849.44899999999</v>
      </c>
      <c r="AZ43" s="124">
        <v>142960.86799999999</v>
      </c>
      <c r="BA43" s="124">
        <v>143201.67600000001</v>
      </c>
      <c r="BB43" s="124">
        <v>143506.91099999999</v>
      </c>
      <c r="BC43" s="124">
        <v>143819.666</v>
      </c>
      <c r="BD43" s="124">
        <v>144096.87</v>
      </c>
      <c r="BE43" s="124">
        <v>144342.39600000001</v>
      </c>
      <c r="BF43" s="124">
        <v>144496.74</v>
      </c>
      <c r="BG43" s="124">
        <v>144723.13889999999</v>
      </c>
      <c r="BH43" s="122" t="s">
        <v>242</v>
      </c>
    </row>
    <row r="44" spans="1:60" ht="13" x14ac:dyDescent="0.35">
      <c r="A44" s="3" t="s">
        <v>99</v>
      </c>
      <c r="B44" s="4" t="s">
        <v>99</v>
      </c>
      <c r="G44" s="1" t="s">
        <v>112</v>
      </c>
      <c r="H44" s="1" t="s">
        <v>0</v>
      </c>
      <c r="I44" s="1" t="s">
        <v>270</v>
      </c>
      <c r="L44" s="1" t="s">
        <v>82</v>
      </c>
      <c r="M44" s="1" t="s">
        <v>154</v>
      </c>
      <c r="N44" s="1" t="s">
        <v>81</v>
      </c>
      <c r="O44" s="1" t="s">
        <v>364</v>
      </c>
      <c r="P44" s="1" t="s">
        <v>243</v>
      </c>
      <c r="Q44" s="1" t="s">
        <v>365</v>
      </c>
      <c r="R44" s="5">
        <v>12.1013</v>
      </c>
      <c r="S44" s="5">
        <v>11.771599999999999</v>
      </c>
      <c r="T44" s="6">
        <v>9.6964000000000006</v>
      </c>
      <c r="U44" s="6">
        <v>10.0939</v>
      </c>
      <c r="V44" s="6">
        <v>10.5487</v>
      </c>
      <c r="W44" s="6">
        <v>12.8194</v>
      </c>
      <c r="X44" s="6">
        <v>14.3986</v>
      </c>
      <c r="Y44" s="6">
        <v>14.150499999999999</v>
      </c>
      <c r="Z44" s="6">
        <v>16.271100000000001</v>
      </c>
      <c r="AA44" s="6">
        <v>15.025700000000001</v>
      </c>
      <c r="AB44" s="6">
        <v>15.629300000000001</v>
      </c>
      <c r="AC44" s="7">
        <f t="shared" si="1"/>
        <v>15.629300000000001</v>
      </c>
      <c r="AE44" s="1" t="s">
        <v>81</v>
      </c>
      <c r="AF44" s="1" t="s">
        <v>82</v>
      </c>
      <c r="AG44" s="65">
        <v>66.208699999999993</v>
      </c>
      <c r="AH44" s="65">
        <v>71.177300000000002</v>
      </c>
      <c r="AI44" s="65">
        <v>75.697800000000001</v>
      </c>
      <c r="AJ44" s="65">
        <v>80.642499999999998</v>
      </c>
      <c r="AK44" s="65">
        <v>84.902699999999996</v>
      </c>
      <c r="AL44" s="65">
        <v>90.128699999999995</v>
      </c>
      <c r="AM44" s="65">
        <v>95.128100000000003</v>
      </c>
      <c r="AN44" s="65">
        <v>100</v>
      </c>
      <c r="AO44" s="65">
        <v>106.7739</v>
      </c>
      <c r="AP44" s="65">
        <v>112.6893</v>
      </c>
      <c r="AQ44" s="65">
        <v>117.8956</v>
      </c>
      <c r="AR44" s="8">
        <f t="shared" si="0"/>
        <v>117.8956</v>
      </c>
      <c r="AT44" s="123" t="s">
        <v>80</v>
      </c>
      <c r="AU44" s="122" t="s">
        <v>79</v>
      </c>
      <c r="AV44" s="122" t="s">
        <v>289</v>
      </c>
      <c r="AW44" s="124">
        <v>25940.77</v>
      </c>
      <c r="AX44" s="124">
        <v>26661.491999999998</v>
      </c>
      <c r="AY44" s="124">
        <v>27425.675999999999</v>
      </c>
      <c r="AZ44" s="124">
        <v>28238.02</v>
      </c>
      <c r="BA44" s="124">
        <v>29086.357</v>
      </c>
      <c r="BB44" s="124">
        <v>29944.475999999999</v>
      </c>
      <c r="BC44" s="124">
        <v>30776.722000000002</v>
      </c>
      <c r="BD44" s="124">
        <v>31557.144</v>
      </c>
      <c r="BE44" s="124">
        <v>32275.687000000002</v>
      </c>
      <c r="BF44" s="124">
        <v>32938.213000000003</v>
      </c>
      <c r="BG44" s="124">
        <v>33691.932699999998</v>
      </c>
      <c r="BH44" s="122" t="s">
        <v>242</v>
      </c>
    </row>
    <row r="45" spans="1:60" ht="13" x14ac:dyDescent="0.35">
      <c r="A45" s="3" t="s">
        <v>3</v>
      </c>
      <c r="B45" s="4" t="s">
        <v>3</v>
      </c>
      <c r="L45" s="1" t="s">
        <v>84</v>
      </c>
      <c r="M45" s="1" t="s">
        <v>154</v>
      </c>
      <c r="N45" s="1" t="s">
        <v>83</v>
      </c>
      <c r="O45" s="1" t="s">
        <v>366</v>
      </c>
      <c r="P45" s="1" t="s">
        <v>212</v>
      </c>
      <c r="Q45" s="1" t="s">
        <v>367</v>
      </c>
      <c r="R45" s="5">
        <v>1614.3071</v>
      </c>
      <c r="S45" s="5">
        <v>1773.8997999999999</v>
      </c>
      <c r="T45" s="6">
        <v>1531.1153999999999</v>
      </c>
      <c r="U45" s="6">
        <v>1540.6742999999999</v>
      </c>
      <c r="V45" s="6">
        <v>1447.3597</v>
      </c>
      <c r="W45" s="6">
        <v>1453.6805999999999</v>
      </c>
      <c r="X45" s="6">
        <v>1396.9987000000001</v>
      </c>
      <c r="Y45" s="6">
        <v>1254.5291999999999</v>
      </c>
      <c r="Z45" s="6">
        <v>1283.6153999999999</v>
      </c>
      <c r="AA45" s="6">
        <v>1273.8651</v>
      </c>
      <c r="AB45" s="6">
        <v>1299.0736999999999</v>
      </c>
      <c r="AC45" s="7">
        <f t="shared" si="1"/>
        <v>1299.0736999999999</v>
      </c>
      <c r="AE45" s="1" t="s">
        <v>83</v>
      </c>
      <c r="AF45" s="1" t="s">
        <v>84</v>
      </c>
      <c r="AG45" s="65">
        <v>87.793199999999999</v>
      </c>
      <c r="AH45" s="65">
        <v>90.903099999999995</v>
      </c>
      <c r="AI45" s="65">
        <v>93.777000000000001</v>
      </c>
      <c r="AJ45" s="65">
        <v>95.263000000000005</v>
      </c>
      <c r="AK45" s="65">
        <v>96.257099999999994</v>
      </c>
      <c r="AL45" s="65">
        <v>97.078400000000002</v>
      </c>
      <c r="AM45" s="65">
        <v>97.661299999999997</v>
      </c>
      <c r="AN45" s="65">
        <v>100</v>
      </c>
      <c r="AO45" s="65">
        <v>101.97799999999999</v>
      </c>
      <c r="AP45" s="65">
        <v>104.288</v>
      </c>
      <c r="AQ45" s="65">
        <v>105.8272</v>
      </c>
      <c r="AR45" s="8">
        <f t="shared" si="0"/>
        <v>105.8272</v>
      </c>
      <c r="AT45" s="123" t="s">
        <v>82</v>
      </c>
      <c r="AU45" s="122" t="s">
        <v>81</v>
      </c>
      <c r="AV45" s="122" t="s">
        <v>289</v>
      </c>
      <c r="AW45" s="124">
        <v>50412.129000000001</v>
      </c>
      <c r="AX45" s="124">
        <v>50970.817999999999</v>
      </c>
      <c r="AY45" s="124">
        <v>51584.663</v>
      </c>
      <c r="AZ45" s="124">
        <v>52263.516000000003</v>
      </c>
      <c r="BA45" s="124">
        <v>52998.213000000003</v>
      </c>
      <c r="BB45" s="124">
        <v>53767.396000000001</v>
      </c>
      <c r="BC45" s="124">
        <v>54539.571000000004</v>
      </c>
      <c r="BD45" s="124">
        <v>55291.224999999999</v>
      </c>
      <c r="BE45" s="124">
        <v>56015.472999999998</v>
      </c>
      <c r="BF45" s="124">
        <v>56717.156000000003</v>
      </c>
      <c r="BG45" s="124">
        <v>57462.169900000001</v>
      </c>
      <c r="BH45" s="122" t="s">
        <v>242</v>
      </c>
    </row>
    <row r="46" spans="1:60" ht="13" x14ac:dyDescent="0.35">
      <c r="A46" s="3" t="s">
        <v>149</v>
      </c>
      <c r="B46" s="4" t="s">
        <v>3</v>
      </c>
      <c r="L46" s="1" t="s">
        <v>86</v>
      </c>
      <c r="M46" s="1" t="s">
        <v>154</v>
      </c>
      <c r="N46" s="1" t="s">
        <v>85</v>
      </c>
      <c r="O46" s="1" t="s">
        <v>368</v>
      </c>
      <c r="P46" s="1" t="s">
        <v>214</v>
      </c>
      <c r="Q46" s="1" t="s">
        <v>38</v>
      </c>
      <c r="R46" s="5">
        <v>1.9065000000000001</v>
      </c>
      <c r="S46" s="5">
        <v>2.1532</v>
      </c>
      <c r="T46" s="6">
        <v>1.9903999999999999</v>
      </c>
      <c r="U46" s="6">
        <v>2.3283999999999998</v>
      </c>
      <c r="V46" s="6">
        <v>2.3075999999999999</v>
      </c>
      <c r="W46" s="6">
        <v>2.5276999999999998</v>
      </c>
      <c r="X46" s="6">
        <v>2.9036</v>
      </c>
      <c r="Y46" s="6">
        <v>3.0167000000000002</v>
      </c>
      <c r="Z46" s="6">
        <v>3.3407</v>
      </c>
      <c r="AA46" s="6">
        <v>4.1109999999999998</v>
      </c>
      <c r="AB46" s="6">
        <v>5.6993</v>
      </c>
      <c r="AC46" s="7">
        <f t="shared" si="1"/>
        <v>5.6993</v>
      </c>
      <c r="AE46" s="1" t="s">
        <v>85</v>
      </c>
      <c r="AF46" s="1" t="s">
        <v>86</v>
      </c>
      <c r="AG46" s="65">
        <v>61.9773</v>
      </c>
      <c r="AH46" s="65">
        <v>65.325199999999995</v>
      </c>
      <c r="AI46" s="65">
        <v>69.906199999999998</v>
      </c>
      <c r="AJ46" s="65">
        <v>75.630499999999998</v>
      </c>
      <c r="AK46" s="65">
        <v>81.241</v>
      </c>
      <c r="AL46" s="65">
        <v>86.333799999999997</v>
      </c>
      <c r="AM46" s="65">
        <v>92.741200000000006</v>
      </c>
      <c r="AN46" s="65">
        <v>100</v>
      </c>
      <c r="AO46" s="65">
        <v>108.09829999999999</v>
      </c>
      <c r="AP46" s="65">
        <v>119.82</v>
      </c>
      <c r="AQ46" s="65">
        <v>139.38900000000001</v>
      </c>
      <c r="AR46" s="8">
        <f t="shared" si="0"/>
        <v>139.38900000000001</v>
      </c>
      <c r="AT46" s="123" t="s">
        <v>84</v>
      </c>
      <c r="AU46" s="122" t="s">
        <v>83</v>
      </c>
      <c r="AV46" s="122" t="s">
        <v>289</v>
      </c>
      <c r="AW46" s="124">
        <v>49054.707999999999</v>
      </c>
      <c r="AX46" s="124">
        <v>49307.834999999999</v>
      </c>
      <c r="AY46" s="124">
        <v>49554.112000000001</v>
      </c>
      <c r="AZ46" s="124">
        <v>49936.637999999999</v>
      </c>
      <c r="BA46" s="124">
        <v>50199.853000000003</v>
      </c>
      <c r="BB46" s="124">
        <v>50428.892999999996</v>
      </c>
      <c r="BC46" s="124">
        <v>50746.659</v>
      </c>
      <c r="BD46" s="124">
        <v>51014.947</v>
      </c>
      <c r="BE46" s="124">
        <v>51245.707000000002</v>
      </c>
      <c r="BF46" s="124">
        <v>51466.201000000001</v>
      </c>
      <c r="BG46" s="124">
        <v>51708.308400000002</v>
      </c>
      <c r="BH46" s="122" t="s">
        <v>242</v>
      </c>
    </row>
    <row r="47" spans="1:60" ht="13" x14ac:dyDescent="0.35">
      <c r="A47" s="3" t="s">
        <v>131</v>
      </c>
      <c r="B47" s="4" t="s">
        <v>131</v>
      </c>
      <c r="L47" s="1" t="s">
        <v>90</v>
      </c>
      <c r="M47" s="1" t="s">
        <v>154</v>
      </c>
      <c r="N47" s="1" t="s">
        <v>89</v>
      </c>
      <c r="O47" s="1" t="s">
        <v>369</v>
      </c>
      <c r="P47" s="1" t="s">
        <v>215</v>
      </c>
      <c r="Q47" s="1" t="s">
        <v>370</v>
      </c>
      <c r="R47" s="5">
        <v>1.4648000000000001</v>
      </c>
      <c r="S47" s="5">
        <v>1.3892</v>
      </c>
      <c r="T47" s="6">
        <v>1.3244</v>
      </c>
      <c r="U47" s="6">
        <v>1.3900999999999999</v>
      </c>
      <c r="V47" s="6">
        <v>1.2848999999999999</v>
      </c>
      <c r="W47" s="6">
        <v>1.3277000000000001</v>
      </c>
      <c r="X47" s="6">
        <v>1.3267</v>
      </c>
      <c r="Y47" s="6">
        <v>1.1091</v>
      </c>
      <c r="Z47" s="6">
        <v>1.1062000000000001</v>
      </c>
      <c r="AA47" s="6">
        <v>1.1269</v>
      </c>
      <c r="AB47" s="6">
        <v>1.1803999999999999</v>
      </c>
      <c r="AC47" s="7">
        <f t="shared" si="1"/>
        <v>1.1803999999999999</v>
      </c>
      <c r="AE47" s="1" t="s">
        <v>89</v>
      </c>
      <c r="AF47" s="1" t="s">
        <v>90</v>
      </c>
      <c r="AG47" s="65">
        <v>89.928799999999995</v>
      </c>
      <c r="AH47" s="65">
        <v>90.611800000000002</v>
      </c>
      <c r="AI47" s="65">
        <v>91.718500000000006</v>
      </c>
      <c r="AJ47" s="65">
        <v>93.634399999999999</v>
      </c>
      <c r="AK47" s="65">
        <v>95.430099999999996</v>
      </c>
      <c r="AL47" s="65">
        <v>97.104900000000001</v>
      </c>
      <c r="AM47" s="65">
        <v>98.941999999999993</v>
      </c>
      <c r="AN47" s="65">
        <v>100</v>
      </c>
      <c r="AO47" s="65">
        <v>101.09350000000001</v>
      </c>
      <c r="AP47" s="65">
        <v>103.0151</v>
      </c>
      <c r="AQ47" s="65">
        <v>105.5235</v>
      </c>
      <c r="AR47" s="8">
        <f t="shared" si="0"/>
        <v>105.5235</v>
      </c>
      <c r="AT47" s="123" t="s">
        <v>86</v>
      </c>
      <c r="AU47" s="122" t="s">
        <v>85</v>
      </c>
      <c r="AV47" s="122" t="s">
        <v>289</v>
      </c>
      <c r="AW47" s="124">
        <v>70440.032000000007</v>
      </c>
      <c r="AX47" s="124">
        <v>71339.184999999998</v>
      </c>
      <c r="AY47" s="124">
        <v>72326.914000000004</v>
      </c>
      <c r="AZ47" s="124">
        <v>73409.455000000002</v>
      </c>
      <c r="BA47" s="124">
        <v>74569.866999999998</v>
      </c>
      <c r="BB47" s="124">
        <v>75787.332999999999</v>
      </c>
      <c r="BC47" s="124">
        <v>77030.627999999997</v>
      </c>
      <c r="BD47" s="124">
        <v>78271.471999999994</v>
      </c>
      <c r="BE47" s="124">
        <v>79512.426000000007</v>
      </c>
      <c r="BF47" s="124">
        <v>80745.02</v>
      </c>
      <c r="BG47" s="124">
        <v>82022.534</v>
      </c>
      <c r="BH47" s="122" t="s">
        <v>242</v>
      </c>
    </row>
    <row r="48" spans="1:60" ht="13" x14ac:dyDescent="0.35">
      <c r="A48" s="3" t="s">
        <v>126</v>
      </c>
      <c r="B48" s="4" t="s">
        <v>285</v>
      </c>
      <c r="T48" s="3"/>
      <c r="U48" s="3"/>
      <c r="V48" s="3"/>
      <c r="W48" s="3"/>
      <c r="X48" s="3"/>
      <c r="Y48" s="3"/>
      <c r="Z48" s="3"/>
      <c r="AA48" s="3"/>
      <c r="AB48" s="3"/>
      <c r="AC48" s="3"/>
      <c r="AT48" s="123" t="s">
        <v>90</v>
      </c>
      <c r="AU48" s="122" t="s">
        <v>89</v>
      </c>
      <c r="AV48" s="122" t="s">
        <v>289</v>
      </c>
      <c r="AW48" s="124">
        <v>304093.96600000001</v>
      </c>
      <c r="AX48" s="124">
        <v>306771.52899999998</v>
      </c>
      <c r="AY48" s="124">
        <v>309326.08500000002</v>
      </c>
      <c r="AZ48" s="124">
        <v>311580.00900000002</v>
      </c>
      <c r="BA48" s="124">
        <v>313874.21799999999</v>
      </c>
      <c r="BB48" s="124">
        <v>316057.72700000001</v>
      </c>
      <c r="BC48" s="124">
        <v>318386.42099999997</v>
      </c>
      <c r="BD48" s="124">
        <v>320742.67300000001</v>
      </c>
      <c r="BE48" s="124">
        <v>323071.342</v>
      </c>
      <c r="BF48" s="124">
        <v>325147.12099999998</v>
      </c>
      <c r="BG48" s="124">
        <v>327432.44030000002</v>
      </c>
      <c r="BH48" s="122" t="s">
        <v>242</v>
      </c>
    </row>
    <row r="49" spans="1:44" x14ac:dyDescent="0.35">
      <c r="A49" s="3"/>
      <c r="B49" s="4"/>
      <c r="T49" s="3"/>
      <c r="U49" s="3"/>
      <c r="V49" s="3"/>
      <c r="W49" s="3"/>
      <c r="X49" s="3"/>
      <c r="Y49" s="3"/>
      <c r="Z49" s="3"/>
      <c r="AA49" s="3"/>
      <c r="AB49" s="3"/>
      <c r="AC49" s="3"/>
      <c r="AE49" s="121" t="s">
        <v>280</v>
      </c>
      <c r="AF49" s="121" t="s">
        <v>91</v>
      </c>
      <c r="AG49" s="121">
        <v>2008</v>
      </c>
      <c r="AH49" s="121">
        <v>2009</v>
      </c>
      <c r="AI49" s="121">
        <v>2010</v>
      </c>
      <c r="AJ49" s="121">
        <v>2011</v>
      </c>
      <c r="AK49" s="121">
        <v>2012</v>
      </c>
      <c r="AL49" s="121">
        <v>2013</v>
      </c>
      <c r="AM49" s="121">
        <v>2014</v>
      </c>
      <c r="AN49" s="121">
        <v>2015</v>
      </c>
      <c r="AO49" s="121">
        <v>2016</v>
      </c>
      <c r="AP49" s="121">
        <v>2017</v>
      </c>
      <c r="AQ49" s="121">
        <v>2018</v>
      </c>
      <c r="AR49" s="121">
        <v>2019</v>
      </c>
    </row>
    <row r="50" spans="1:44" x14ac:dyDescent="0.35">
      <c r="A50" s="3"/>
      <c r="B50" s="3"/>
      <c r="T50" s="3"/>
      <c r="U50" s="3"/>
      <c r="V50" s="3"/>
      <c r="W50" s="3"/>
      <c r="X50" s="3"/>
      <c r="Y50" s="3"/>
      <c r="Z50" s="3"/>
      <c r="AA50" s="3"/>
      <c r="AB50" s="3"/>
      <c r="AC50" s="3"/>
      <c r="AE50" s="1" t="s">
        <v>6</v>
      </c>
      <c r="AF50" s="1" t="str">
        <f t="shared" ref="AF50:AF93" si="4">+AF4</f>
        <v>Austria</v>
      </c>
      <c r="AG50" s="5">
        <f t="shared" ref="AG50:AP50" si="5">(AG4/$AQ4)*$AQ50</f>
        <v>84.16191420778577</v>
      </c>
      <c r="AH50" s="5">
        <f t="shared" si="5"/>
        <v>85.751969329950967</v>
      </c>
      <c r="AI50" s="5">
        <f t="shared" si="5"/>
        <v>86.500696179595266</v>
      </c>
      <c r="AJ50" s="5">
        <f t="shared" si="5"/>
        <v>88.086555150775325</v>
      </c>
      <c r="AK50" s="5">
        <f t="shared" si="5"/>
        <v>89.896049896049888</v>
      </c>
      <c r="AL50" s="5">
        <f t="shared" si="5"/>
        <v>91.355928970607863</v>
      </c>
      <c r="AM50" s="5">
        <f t="shared" si="5"/>
        <v>93.343569398615273</v>
      </c>
      <c r="AN50" s="5">
        <f t="shared" si="5"/>
        <v>95.367067844132052</v>
      </c>
      <c r="AO50" s="5">
        <f t="shared" si="5"/>
        <v>96.712983272616299</v>
      </c>
      <c r="AP50" s="5">
        <f t="shared" si="5"/>
        <v>97.923954300101087</v>
      </c>
      <c r="AQ50" s="66">
        <v>100</v>
      </c>
      <c r="AR50" s="66">
        <v>100</v>
      </c>
    </row>
    <row r="51" spans="1:44" x14ac:dyDescent="0.35">
      <c r="A51" s="3"/>
      <c r="B51" s="3"/>
      <c r="T51" s="3"/>
      <c r="U51" s="3"/>
      <c r="V51" s="3"/>
      <c r="W51" s="3"/>
      <c r="X51" s="3"/>
      <c r="Y51" s="3"/>
      <c r="Z51" s="3"/>
      <c r="AA51" s="3"/>
      <c r="AB51" s="3"/>
      <c r="AC51" s="3"/>
      <c r="AE51" s="1" t="s">
        <v>8</v>
      </c>
      <c r="AF51" s="1" t="str">
        <f t="shared" si="4"/>
        <v>Belgium</v>
      </c>
      <c r="AG51" s="5">
        <f t="shared" ref="AG51:AP51" si="6">(AG5/$AQ5)*$AQ51</f>
        <v>86.030190140279799</v>
      </c>
      <c r="AH51" s="5">
        <f t="shared" si="6"/>
        <v>86.699623685614597</v>
      </c>
      <c r="AI51" s="5">
        <f t="shared" si="6"/>
        <v>88.332270965244035</v>
      </c>
      <c r="AJ51" s="5">
        <f t="shared" si="6"/>
        <v>90.10052362942713</v>
      </c>
      <c r="AK51" s="5">
        <f t="shared" si="6"/>
        <v>91.879730489019835</v>
      </c>
      <c r="AL51" s="5">
        <f t="shared" si="6"/>
        <v>92.840961136214489</v>
      </c>
      <c r="AM51" s="5">
        <f t="shared" si="6"/>
        <v>93.500951409644415</v>
      </c>
      <c r="AN51" s="5">
        <f t="shared" si="6"/>
        <v>94.432719048495926</v>
      </c>
      <c r="AO51" s="5">
        <f t="shared" si="6"/>
        <v>96.137796223635561</v>
      </c>
      <c r="AP51" s="5">
        <f t="shared" si="6"/>
        <v>97.741169360359976</v>
      </c>
      <c r="AQ51" s="66">
        <v>100</v>
      </c>
      <c r="AR51" s="66">
        <v>100</v>
      </c>
    </row>
    <row r="52" spans="1:44" x14ac:dyDescent="0.35">
      <c r="A52" s="3"/>
      <c r="B52" s="3"/>
      <c r="T52" s="3"/>
      <c r="U52" s="3"/>
      <c r="V52" s="3"/>
      <c r="W52" s="3"/>
      <c r="X52" s="3"/>
      <c r="Y52" s="3"/>
      <c r="Z52" s="3"/>
      <c r="AA52" s="3"/>
      <c r="AB52" s="3"/>
      <c r="AC52" s="3"/>
      <c r="AE52" s="1" t="s">
        <v>10</v>
      </c>
      <c r="AF52" s="1" t="str">
        <f t="shared" si="4"/>
        <v>Bulgaria</v>
      </c>
      <c r="AG52" s="5">
        <f t="shared" ref="AG52:AP52" si="7">(AG6/$AQ6)*$AQ52</f>
        <v>79.834443555611259</v>
      </c>
      <c r="AH52" s="5">
        <f t="shared" si="7"/>
        <v>83.065669617019395</v>
      </c>
      <c r="AI52" s="5">
        <f t="shared" si="7"/>
        <v>83.98561196164664</v>
      </c>
      <c r="AJ52" s="5">
        <f t="shared" si="7"/>
        <v>89.00686408593748</v>
      </c>
      <c r="AK52" s="5">
        <f t="shared" si="7"/>
        <v>90.391109128644473</v>
      </c>
      <c r="AL52" s="5">
        <f t="shared" si="7"/>
        <v>89.755757242864036</v>
      </c>
      <c r="AM52" s="5">
        <f t="shared" si="7"/>
        <v>90.170846435430775</v>
      </c>
      <c r="AN52" s="5">
        <f t="shared" si="7"/>
        <v>92.160122683555315</v>
      </c>
      <c r="AO52" s="5">
        <f t="shared" si="7"/>
        <v>94.230131199150662</v>
      </c>
      <c r="AP52" s="5">
        <f t="shared" si="7"/>
        <v>97.43647402743423</v>
      </c>
      <c r="AQ52" s="66">
        <v>100</v>
      </c>
      <c r="AR52" s="66">
        <v>100</v>
      </c>
    </row>
    <row r="53" spans="1:44" x14ac:dyDescent="0.35">
      <c r="A53" s="3"/>
      <c r="B53" s="3"/>
      <c r="T53" s="3"/>
      <c r="U53" s="3"/>
      <c r="V53" s="3"/>
      <c r="W53" s="3"/>
      <c r="X53" s="3"/>
      <c r="Y53" s="3"/>
      <c r="Z53" s="3"/>
      <c r="AA53" s="3"/>
      <c r="AB53" s="3"/>
      <c r="AC53" s="3"/>
      <c r="AE53" s="1" t="s">
        <v>12</v>
      </c>
      <c r="AF53" s="1" t="str">
        <f t="shared" si="4"/>
        <v>Croatia</v>
      </c>
      <c r="AG53" s="5">
        <f t="shared" ref="AG53:AP53" si="8">(AG7/$AQ7)*$AQ53</f>
        <v>90.408530431348453</v>
      </c>
      <c r="AH53" s="5">
        <f t="shared" si="8"/>
        <v>92.924851658451203</v>
      </c>
      <c r="AI53" s="5">
        <f t="shared" si="8"/>
        <v>93.681064451172844</v>
      </c>
      <c r="AJ53" s="5">
        <f t="shared" si="8"/>
        <v>95.232690235542492</v>
      </c>
      <c r="AK53" s="5">
        <f t="shared" si="8"/>
        <v>96.706013134992034</v>
      </c>
      <c r="AL53" s="5">
        <f t="shared" si="8"/>
        <v>97.465931419154472</v>
      </c>
      <c r="AM53" s="5">
        <f t="shared" si="8"/>
        <v>97.487969341933976</v>
      </c>
      <c r="AN53" s="5">
        <f t="shared" si="8"/>
        <v>97.512932652693067</v>
      </c>
      <c r="AO53" s="5">
        <f t="shared" si="8"/>
        <v>97.43628748762805</v>
      </c>
      <c r="AP53" s="5">
        <f t="shared" si="8"/>
        <v>98.522093992715781</v>
      </c>
      <c r="AQ53" s="66">
        <v>100</v>
      </c>
      <c r="AR53" s="66">
        <v>100</v>
      </c>
    </row>
    <row r="54" spans="1:44" x14ac:dyDescent="0.35">
      <c r="A54" s="3"/>
      <c r="B54" s="3"/>
      <c r="T54" s="3"/>
      <c r="U54" s="3"/>
      <c r="V54" s="3"/>
      <c r="W54" s="3"/>
      <c r="X54" s="3"/>
      <c r="Y54" s="3"/>
      <c r="Z54" s="3"/>
      <c r="AA54" s="3"/>
      <c r="AB54" s="3"/>
      <c r="AC54" s="3"/>
      <c r="AE54" s="1" t="s">
        <v>14</v>
      </c>
      <c r="AF54" s="1" t="str">
        <f t="shared" si="4"/>
        <v>Cyprus</v>
      </c>
      <c r="AG54" s="5">
        <f t="shared" ref="AG54:AP54" si="9">(AG8/$AQ8)*$AQ54</f>
        <v>96.615880298683194</v>
      </c>
      <c r="AH54" s="5">
        <f t="shared" si="9"/>
        <v>96.877233022639103</v>
      </c>
      <c r="AI54" s="5">
        <f t="shared" si="9"/>
        <v>98.80528681471084</v>
      </c>
      <c r="AJ54" s="5">
        <f t="shared" si="9"/>
        <v>100.60831591145656</v>
      </c>
      <c r="AK54" s="5">
        <f t="shared" si="9"/>
        <v>102.32308071857746</v>
      </c>
      <c r="AL54" s="5">
        <f t="shared" si="9"/>
        <v>101.10281217103613</v>
      </c>
      <c r="AM54" s="5">
        <f t="shared" si="9"/>
        <v>99.450363131868613</v>
      </c>
      <c r="AN54" s="5">
        <f t="shared" si="9"/>
        <v>98.289854816055438</v>
      </c>
      <c r="AO54" s="5">
        <f t="shared" si="9"/>
        <v>97.709649803076275</v>
      </c>
      <c r="AP54" s="5">
        <f t="shared" si="9"/>
        <v>99.222134088985726</v>
      </c>
      <c r="AQ54" s="66">
        <v>100</v>
      </c>
      <c r="AR54" s="66">
        <v>100</v>
      </c>
    </row>
    <row r="55" spans="1:44" x14ac:dyDescent="0.35">
      <c r="A55" s="3"/>
      <c r="B55" s="3"/>
      <c r="T55" s="3"/>
      <c r="U55" s="3"/>
      <c r="V55" s="3"/>
      <c r="W55" s="3"/>
      <c r="X55" s="3"/>
      <c r="Y55" s="3"/>
      <c r="Z55" s="3"/>
      <c r="AA55" s="3"/>
      <c r="AB55" s="3"/>
      <c r="AC55" s="3"/>
      <c r="AE55" s="1" t="s">
        <v>16</v>
      </c>
      <c r="AF55" s="1" t="str">
        <f t="shared" si="4"/>
        <v>Czech Republic</v>
      </c>
      <c r="AG55" s="5">
        <f t="shared" ref="AG55:AP55" si="10">(AG9/$AQ9)*$AQ55</f>
        <v>88.289396574314509</v>
      </c>
      <c r="AH55" s="5">
        <f t="shared" si="10"/>
        <v>90.583795888224515</v>
      </c>
      <c r="AI55" s="5">
        <f t="shared" si="10"/>
        <v>89.292517330919324</v>
      </c>
      <c r="AJ55" s="5">
        <f t="shared" si="10"/>
        <v>89.311289515687164</v>
      </c>
      <c r="AK55" s="5">
        <f t="shared" si="10"/>
        <v>90.615146389689599</v>
      </c>
      <c r="AL55" s="5">
        <f t="shared" si="10"/>
        <v>91.912714105343412</v>
      </c>
      <c r="AM55" s="5">
        <f t="shared" si="10"/>
        <v>94.192057555327921</v>
      </c>
      <c r="AN55" s="5">
        <f t="shared" si="10"/>
        <v>95.2902780093861</v>
      </c>
      <c r="AO55" s="5">
        <f t="shared" si="10"/>
        <v>96.496176477594872</v>
      </c>
      <c r="AP55" s="5">
        <f t="shared" si="10"/>
        <v>97.887605117087944</v>
      </c>
      <c r="AQ55" s="66">
        <v>100</v>
      </c>
      <c r="AR55" s="66">
        <v>100</v>
      </c>
    </row>
    <row r="56" spans="1:44" x14ac:dyDescent="0.35">
      <c r="A56" s="3"/>
      <c r="B56" s="3"/>
      <c r="T56" s="3"/>
      <c r="U56" s="3"/>
      <c r="V56" s="3"/>
      <c r="W56" s="3"/>
      <c r="X56" s="3"/>
      <c r="Y56" s="3"/>
      <c r="Z56" s="3"/>
      <c r="AA56" s="3"/>
      <c r="AB56" s="3"/>
      <c r="AC56" s="3"/>
      <c r="AE56" s="1" t="s">
        <v>18</v>
      </c>
      <c r="AF56" s="1" t="str">
        <f t="shared" si="4"/>
        <v>Denmark</v>
      </c>
      <c r="AG56" s="5">
        <f t="shared" ref="AG56:AP56" si="11">(AG10/$AQ10)*$AQ56</f>
        <v>88.82195168661336</v>
      </c>
      <c r="AH56" s="5">
        <f t="shared" si="11"/>
        <v>89.291883899329122</v>
      </c>
      <c r="AI56" s="5">
        <f t="shared" si="11"/>
        <v>92.170680468454563</v>
      </c>
      <c r="AJ56" s="5">
        <f t="shared" si="11"/>
        <v>92.759310908668468</v>
      </c>
      <c r="AK56" s="5">
        <f t="shared" si="11"/>
        <v>94.962567770271789</v>
      </c>
      <c r="AL56" s="5">
        <f t="shared" si="11"/>
        <v>95.805995961732705</v>
      </c>
      <c r="AM56" s="5">
        <f t="shared" si="11"/>
        <v>96.794759001768313</v>
      </c>
      <c r="AN56" s="5">
        <f t="shared" si="11"/>
        <v>97.213945534914885</v>
      </c>
      <c r="AO56" s="5">
        <f t="shared" si="11"/>
        <v>97.913011017256451</v>
      </c>
      <c r="AP56" s="5">
        <f t="shared" si="11"/>
        <v>99.295976606436156</v>
      </c>
      <c r="AQ56" s="66">
        <v>100</v>
      </c>
      <c r="AR56" s="66">
        <v>100</v>
      </c>
    </row>
    <row r="57" spans="1:44" x14ac:dyDescent="0.35">
      <c r="A57" s="3"/>
      <c r="B57" s="3"/>
      <c r="T57" s="3"/>
      <c r="U57" s="3"/>
      <c r="V57" s="3"/>
      <c r="W57" s="3"/>
      <c r="X57" s="3"/>
      <c r="Y57" s="3"/>
      <c r="Z57" s="3"/>
      <c r="AA57" s="3"/>
      <c r="AB57" s="3"/>
      <c r="AC57" s="3"/>
      <c r="AE57" s="1" t="s">
        <v>20</v>
      </c>
      <c r="AF57" s="1" t="str">
        <f t="shared" si="4"/>
        <v>Estonia</v>
      </c>
      <c r="AG57" s="5">
        <f t="shared" ref="AG57:AP57" si="12">(AG11/$AQ11)*$AQ57</f>
        <v>76.768511024114844</v>
      </c>
      <c r="AH57" s="5">
        <f t="shared" si="12"/>
        <v>77.099151878219914</v>
      </c>
      <c r="AI57" s="5">
        <f t="shared" si="12"/>
        <v>78.437499426448696</v>
      </c>
      <c r="AJ57" s="5">
        <f t="shared" si="12"/>
        <v>82.564040444084725</v>
      </c>
      <c r="AK57" s="5">
        <f t="shared" si="12"/>
        <v>85.172827066482398</v>
      </c>
      <c r="AL57" s="5">
        <f t="shared" si="12"/>
        <v>88.2013614731367</v>
      </c>
      <c r="AM57" s="5">
        <f t="shared" si="12"/>
        <v>90.836852644117386</v>
      </c>
      <c r="AN57" s="5">
        <f t="shared" si="12"/>
        <v>91.768208189027817</v>
      </c>
      <c r="AO57" s="5">
        <f t="shared" si="12"/>
        <v>93.099581353434232</v>
      </c>
      <c r="AP57" s="5">
        <f t="shared" si="12"/>
        <v>96.700565842771681</v>
      </c>
      <c r="AQ57" s="66">
        <v>100</v>
      </c>
      <c r="AR57" s="66">
        <v>100</v>
      </c>
    </row>
    <row r="58" spans="1:44" x14ac:dyDescent="0.35">
      <c r="A58" s="3"/>
      <c r="B58" s="3"/>
      <c r="T58" s="3"/>
      <c r="U58" s="3"/>
      <c r="V58" s="3"/>
      <c r="W58" s="3"/>
      <c r="X58" s="3"/>
      <c r="Y58" s="3"/>
      <c r="Z58" s="3"/>
      <c r="AA58" s="3"/>
      <c r="AB58" s="3"/>
      <c r="AC58" s="3"/>
      <c r="AE58" s="1" t="s">
        <v>22</v>
      </c>
      <c r="AF58" s="1" t="str">
        <f t="shared" si="4"/>
        <v>Finland</v>
      </c>
      <c r="AG58" s="5">
        <f t="shared" ref="AG58:AP58" si="13">(AG12/$AQ12)*$AQ58</f>
        <v>85.414291274136104</v>
      </c>
      <c r="AH58" s="5">
        <f t="shared" si="13"/>
        <v>87.017889028180051</v>
      </c>
      <c r="AI58" s="5">
        <f t="shared" si="13"/>
        <v>87.323080112415141</v>
      </c>
      <c r="AJ58" s="5">
        <f t="shared" si="13"/>
        <v>89.579597081274116</v>
      </c>
      <c r="AK58" s="5">
        <f t="shared" si="13"/>
        <v>92.225401363923481</v>
      </c>
      <c r="AL58" s="5">
        <f t="shared" si="13"/>
        <v>94.578726783084534</v>
      </c>
      <c r="AM58" s="5">
        <f t="shared" si="13"/>
        <v>96.179782092979138</v>
      </c>
      <c r="AN58" s="5">
        <f t="shared" si="13"/>
        <v>97.78631343642617</v>
      </c>
      <c r="AO58" s="5">
        <f t="shared" si="13"/>
        <v>97.922823129983442</v>
      </c>
      <c r="AP58" s="5">
        <f t="shared" si="13"/>
        <v>98.844459134121749</v>
      </c>
      <c r="AQ58" s="66">
        <v>100</v>
      </c>
      <c r="AR58" s="66">
        <v>100</v>
      </c>
    </row>
    <row r="59" spans="1:44" x14ac:dyDescent="0.35">
      <c r="A59" s="3"/>
      <c r="B59" s="3"/>
      <c r="T59" s="3"/>
      <c r="U59" s="3"/>
      <c r="V59" s="3"/>
      <c r="W59" s="3"/>
      <c r="X59" s="3"/>
      <c r="Y59" s="3"/>
      <c r="Z59" s="3"/>
      <c r="AA59" s="3"/>
      <c r="AB59" s="3"/>
      <c r="AC59" s="3"/>
      <c r="AE59" s="1" t="s">
        <v>24</v>
      </c>
      <c r="AF59" s="1" t="str">
        <f t="shared" si="4"/>
        <v>France</v>
      </c>
      <c r="AG59" s="5">
        <f t="shared" ref="AG59:AP59" si="14">(AG13/$AQ13)*$AQ59</f>
        <v>91.669062037515388</v>
      </c>
      <c r="AH59" s="5">
        <f t="shared" si="14"/>
        <v>91.794430568557459</v>
      </c>
      <c r="AI59" s="5">
        <f t="shared" si="14"/>
        <v>92.761545363792081</v>
      </c>
      <c r="AJ59" s="5">
        <f t="shared" si="14"/>
        <v>93.640873054408587</v>
      </c>
      <c r="AK59" s="5">
        <f t="shared" si="14"/>
        <v>94.72888933775117</v>
      </c>
      <c r="AL59" s="5">
        <f t="shared" si="14"/>
        <v>95.465951421879197</v>
      </c>
      <c r="AM59" s="5">
        <f t="shared" si="14"/>
        <v>96.016757237580649</v>
      </c>
      <c r="AN59" s="5">
        <f t="shared" si="14"/>
        <v>97.109629002373367</v>
      </c>
      <c r="AO59" s="5">
        <f t="shared" si="14"/>
        <v>97.30132341002404</v>
      </c>
      <c r="AP59" s="5">
        <f t="shared" si="14"/>
        <v>97.941275865149677</v>
      </c>
      <c r="AQ59" s="66">
        <v>100</v>
      </c>
      <c r="AR59" s="66">
        <v>100</v>
      </c>
    </row>
    <row r="60" spans="1:44" x14ac:dyDescent="0.35">
      <c r="A60" s="3"/>
      <c r="B60" s="3"/>
      <c r="T60" s="3"/>
      <c r="U60" s="3"/>
      <c r="V60" s="3"/>
      <c r="W60" s="3"/>
      <c r="X60" s="3"/>
      <c r="Y60" s="3"/>
      <c r="Z60" s="3"/>
      <c r="AA60" s="3"/>
      <c r="AB60" s="3"/>
      <c r="AC60" s="3"/>
      <c r="AE60" s="1" t="s">
        <v>26</v>
      </c>
      <c r="AF60" s="1" t="str">
        <f t="shared" si="4"/>
        <v>Germany</v>
      </c>
      <c r="AG60" s="5">
        <f t="shared" ref="AG60:AP60" si="15">(AG14/$AQ14)*$AQ60</f>
        <v>85.621789194821346</v>
      </c>
      <c r="AH60" s="5">
        <f t="shared" si="15"/>
        <v>87.126178625868334</v>
      </c>
      <c r="AI60" s="5">
        <f t="shared" si="15"/>
        <v>87.786333040037292</v>
      </c>
      <c r="AJ60" s="5">
        <f t="shared" si="15"/>
        <v>88.726087872510604</v>
      </c>
      <c r="AK60" s="5">
        <f t="shared" si="15"/>
        <v>90.092726671286954</v>
      </c>
      <c r="AL60" s="5">
        <f t="shared" si="15"/>
        <v>91.863370438619</v>
      </c>
      <c r="AM60" s="5">
        <f t="shared" si="15"/>
        <v>93.47910432536986</v>
      </c>
      <c r="AN60" s="5">
        <f t="shared" si="15"/>
        <v>95.329157280716728</v>
      </c>
      <c r="AO60" s="5">
        <f t="shared" si="15"/>
        <v>96.629732973497539</v>
      </c>
      <c r="AP60" s="5">
        <f t="shared" si="15"/>
        <v>98.109432152808836</v>
      </c>
      <c r="AQ60" s="66">
        <v>100</v>
      </c>
      <c r="AR60" s="66">
        <v>100</v>
      </c>
    </row>
    <row r="61" spans="1:44" x14ac:dyDescent="0.35">
      <c r="A61" s="3"/>
      <c r="B61" s="3"/>
      <c r="T61" s="3"/>
      <c r="U61" s="3"/>
      <c r="V61" s="3"/>
      <c r="W61" s="3"/>
      <c r="X61" s="3"/>
      <c r="Y61" s="3"/>
      <c r="Z61" s="3"/>
      <c r="AA61" s="3"/>
      <c r="AB61" s="3"/>
      <c r="AC61" s="3"/>
      <c r="AE61" s="1" t="s">
        <v>28</v>
      </c>
      <c r="AF61" s="1" t="str">
        <f t="shared" si="4"/>
        <v>Greece</v>
      </c>
      <c r="AG61" s="5">
        <f t="shared" ref="AG61:AP61" si="16">(AG15/$AQ15)*$AQ61</f>
        <v>99.82003415395782</v>
      </c>
      <c r="AH61" s="5">
        <f t="shared" si="16"/>
        <v>102.38514075405689</v>
      </c>
      <c r="AI61" s="5">
        <f t="shared" si="16"/>
        <v>103.07464726199764</v>
      </c>
      <c r="AJ61" s="5">
        <f t="shared" si="16"/>
        <v>103.89754603714219</v>
      </c>
      <c r="AK61" s="5">
        <f t="shared" si="16"/>
        <v>103.51269599714428</v>
      </c>
      <c r="AL61" s="5">
        <f t="shared" si="16"/>
        <v>101.0777185472603</v>
      </c>
      <c r="AM61" s="5">
        <f t="shared" si="16"/>
        <v>99.225949097352611</v>
      </c>
      <c r="AN61" s="5">
        <f t="shared" si="16"/>
        <v>98.882332990211637</v>
      </c>
      <c r="AO61" s="5">
        <f t="shared" si="16"/>
        <v>98.640961215382532</v>
      </c>
      <c r="AP61" s="5">
        <f t="shared" si="16"/>
        <v>99.231882037332028</v>
      </c>
      <c r="AQ61" s="66">
        <v>100</v>
      </c>
      <c r="AR61" s="66">
        <v>100</v>
      </c>
    </row>
    <row r="62" spans="1:44" x14ac:dyDescent="0.35">
      <c r="A62" s="3"/>
      <c r="B62" s="3"/>
      <c r="AE62" s="1" t="s">
        <v>30</v>
      </c>
      <c r="AF62" s="1" t="str">
        <f t="shared" si="4"/>
        <v>Hungary</v>
      </c>
      <c r="AG62" s="5">
        <f t="shared" ref="AG62:AP62" si="17">(AG16/$AQ16)*$AQ62</f>
        <v>76.068088866775952</v>
      </c>
      <c r="AH62" s="5">
        <f t="shared" si="17"/>
        <v>79.14012650167362</v>
      </c>
      <c r="AI62" s="5">
        <f t="shared" si="17"/>
        <v>80.983441907438802</v>
      </c>
      <c r="AJ62" s="5">
        <f t="shared" si="17"/>
        <v>82.824158218060361</v>
      </c>
      <c r="AK62" s="5">
        <f t="shared" si="17"/>
        <v>85.614101205051895</v>
      </c>
      <c r="AL62" s="5">
        <f t="shared" si="17"/>
        <v>88.13327417297721</v>
      </c>
      <c r="AM62" s="5">
        <f t="shared" si="17"/>
        <v>91.089002300199198</v>
      </c>
      <c r="AN62" s="5">
        <f t="shared" si="17"/>
        <v>92.824826556811573</v>
      </c>
      <c r="AO62" s="5">
        <f t="shared" si="17"/>
        <v>93.647068870451818</v>
      </c>
      <c r="AP62" s="5">
        <f t="shared" si="17"/>
        <v>97.229921525891626</v>
      </c>
      <c r="AQ62" s="66">
        <v>100</v>
      </c>
      <c r="AR62" s="66">
        <v>100</v>
      </c>
    </row>
    <row r="63" spans="1:44" x14ac:dyDescent="0.35">
      <c r="A63" s="3"/>
      <c r="B63" s="3"/>
      <c r="AE63" s="1" t="s">
        <v>32</v>
      </c>
      <c r="AF63" s="1" t="str">
        <f t="shared" si="4"/>
        <v>Ireland</v>
      </c>
      <c r="AG63" s="5">
        <f t="shared" ref="AG63:AP63" si="18">(AG17/$AQ17)*$AQ63</f>
        <v>90.921716595643716</v>
      </c>
      <c r="AH63" s="5">
        <f t="shared" si="18"/>
        <v>86.366149887306207</v>
      </c>
      <c r="AI63" s="5">
        <f t="shared" si="18"/>
        <v>83.583936343976134</v>
      </c>
      <c r="AJ63" s="5">
        <f t="shared" si="18"/>
        <v>82.228052085519536</v>
      </c>
      <c r="AK63" s="5">
        <f t="shared" si="18"/>
        <v>84.03297776236667</v>
      </c>
      <c r="AL63" s="5">
        <f t="shared" si="18"/>
        <v>85.151703181888692</v>
      </c>
      <c r="AM63" s="5">
        <f t="shared" si="18"/>
        <v>84.949949356231002</v>
      </c>
      <c r="AN63" s="5">
        <f t="shared" si="18"/>
        <v>91.250034218762835</v>
      </c>
      <c r="AO63" s="5">
        <f t="shared" si="18"/>
        <v>90.482256430846164</v>
      </c>
      <c r="AP63" s="5">
        <f t="shared" si="18"/>
        <v>99.280219730082408</v>
      </c>
      <c r="AQ63" s="66">
        <v>100</v>
      </c>
      <c r="AR63" s="66">
        <v>100</v>
      </c>
    </row>
    <row r="64" spans="1:44" x14ac:dyDescent="0.35">
      <c r="A64" s="3"/>
      <c r="B64" s="3"/>
      <c r="AE64" s="1" t="s">
        <v>34</v>
      </c>
      <c r="AF64" s="1" t="str">
        <f t="shared" si="4"/>
        <v>Italy</v>
      </c>
      <c r="AG64" s="5">
        <f t="shared" ref="AG64:AP64" si="19">(AG18/$AQ18)*$AQ64</f>
        <v>89.55916811556736</v>
      </c>
      <c r="AH64" s="5">
        <f t="shared" si="19"/>
        <v>91.312621423385792</v>
      </c>
      <c r="AI64" s="5">
        <f t="shared" si="19"/>
        <v>91.604280517541824</v>
      </c>
      <c r="AJ64" s="5">
        <f t="shared" si="19"/>
        <v>92.94944996846273</v>
      </c>
      <c r="AK64" s="5">
        <f t="shared" si="19"/>
        <v>94.232225171316912</v>
      </c>
      <c r="AL64" s="5">
        <f t="shared" si="19"/>
        <v>95.374273160463048</v>
      </c>
      <c r="AM64" s="5">
        <f t="shared" si="19"/>
        <v>96.288902862263242</v>
      </c>
      <c r="AN64" s="5">
        <f t="shared" si="19"/>
        <v>97.187302284581918</v>
      </c>
      <c r="AO64" s="5">
        <f t="shared" si="19"/>
        <v>98.277063505098937</v>
      </c>
      <c r="AP64" s="5">
        <f t="shared" si="19"/>
        <v>98.772232810238876</v>
      </c>
      <c r="AQ64" s="66">
        <v>100</v>
      </c>
      <c r="AR64" s="66">
        <v>100</v>
      </c>
    </row>
    <row r="65" spans="1:44" x14ac:dyDescent="0.35">
      <c r="A65" s="3"/>
      <c r="B65" s="3"/>
      <c r="AE65" s="1" t="s">
        <v>36</v>
      </c>
      <c r="AF65" s="1" t="str">
        <f t="shared" si="4"/>
        <v>Latvia</v>
      </c>
      <c r="AG65" s="5">
        <f t="shared" ref="AG65:AP65" si="20">(AG19/$AQ19)*$AQ65</f>
        <v>91.710301343938681</v>
      </c>
      <c r="AH65" s="5">
        <f t="shared" si="20"/>
        <v>82.832998402638211</v>
      </c>
      <c r="AI65" s="5">
        <f t="shared" si="20"/>
        <v>82.16051377900196</v>
      </c>
      <c r="AJ65" s="5">
        <f t="shared" si="20"/>
        <v>87.414475564112294</v>
      </c>
      <c r="AK65" s="5">
        <f t="shared" si="20"/>
        <v>90.575097083058125</v>
      </c>
      <c r="AL65" s="5">
        <f t="shared" si="20"/>
        <v>92.066780027825018</v>
      </c>
      <c r="AM65" s="5">
        <f t="shared" si="20"/>
        <v>93.685783480187553</v>
      </c>
      <c r="AN65" s="5">
        <f t="shared" si="20"/>
        <v>93.686907723080239</v>
      </c>
      <c r="AO65" s="5">
        <f t="shared" si="20"/>
        <v>94.49945427376251</v>
      </c>
      <c r="AP65" s="5">
        <f t="shared" si="20"/>
        <v>97.509614618905076</v>
      </c>
      <c r="AQ65" s="66">
        <v>100</v>
      </c>
      <c r="AR65" s="66">
        <v>100</v>
      </c>
    </row>
    <row r="66" spans="1:44" x14ac:dyDescent="0.35">
      <c r="A66" s="3"/>
      <c r="B66" s="3"/>
      <c r="AE66" s="1" t="s">
        <v>38</v>
      </c>
      <c r="AF66" s="1" t="str">
        <f t="shared" si="4"/>
        <v>Lithuania</v>
      </c>
      <c r="AG66" s="5">
        <f t="shared" ref="AG66:AP66" si="21">(AG20/$AQ20)*$AQ66</f>
        <v>83.96301249827053</v>
      </c>
      <c r="AH66" s="5">
        <f t="shared" si="21"/>
        <v>81.196328921274713</v>
      </c>
      <c r="AI66" s="5">
        <f t="shared" si="21"/>
        <v>83.127611492874593</v>
      </c>
      <c r="AJ66" s="5">
        <f t="shared" si="21"/>
        <v>87.473781303325183</v>
      </c>
      <c r="AK66" s="5">
        <f t="shared" si="21"/>
        <v>89.834248028409348</v>
      </c>
      <c r="AL66" s="5">
        <f t="shared" si="21"/>
        <v>90.991006779504673</v>
      </c>
      <c r="AM66" s="5">
        <f t="shared" si="21"/>
        <v>91.925932758382146</v>
      </c>
      <c r="AN66" s="5">
        <f t="shared" si="21"/>
        <v>92.238158926347822</v>
      </c>
      <c r="AO66" s="5">
        <f t="shared" si="21"/>
        <v>93.525250196006084</v>
      </c>
      <c r="AP66" s="5">
        <f t="shared" si="21"/>
        <v>97.53152239081308</v>
      </c>
      <c r="AQ66" s="66">
        <v>100</v>
      </c>
      <c r="AR66" s="66">
        <v>100</v>
      </c>
    </row>
    <row r="67" spans="1:44" x14ac:dyDescent="0.35">
      <c r="A67" s="3"/>
      <c r="B67" s="3"/>
      <c r="AE67" s="1" t="s">
        <v>40</v>
      </c>
      <c r="AF67" s="1" t="str">
        <f t="shared" si="4"/>
        <v>Luxembourg</v>
      </c>
      <c r="AG67" s="5">
        <f t="shared" ref="AG67:AP67" si="22">(AG21/$AQ21)*$AQ67</f>
        <v>80.916504477745335</v>
      </c>
      <c r="AH67" s="5">
        <f t="shared" si="22"/>
        <v>82.047754376723901</v>
      </c>
      <c r="AI67" s="5">
        <f t="shared" si="22"/>
        <v>85.01516985387309</v>
      </c>
      <c r="AJ67" s="5">
        <f t="shared" si="22"/>
        <v>89.073426656537578</v>
      </c>
      <c r="AK67" s="5">
        <f t="shared" si="22"/>
        <v>91.35056861993786</v>
      </c>
      <c r="AL67" s="5">
        <f t="shared" si="22"/>
        <v>92.899785787021145</v>
      </c>
      <c r="AM67" s="5">
        <f t="shared" si="22"/>
        <v>95.441722755351279</v>
      </c>
      <c r="AN67" s="5">
        <f t="shared" si="22"/>
        <v>95.078996384145768</v>
      </c>
      <c r="AO67" s="5">
        <f t="shared" si="22"/>
        <v>95.943644777263188</v>
      </c>
      <c r="AP67" s="5">
        <f t="shared" si="22"/>
        <v>98.021976559224228</v>
      </c>
      <c r="AQ67" s="66">
        <v>100</v>
      </c>
      <c r="AR67" s="66">
        <v>100</v>
      </c>
    </row>
    <row r="68" spans="1:44" x14ac:dyDescent="0.35">
      <c r="A68" s="3"/>
      <c r="B68" s="3"/>
      <c r="AE68" s="1" t="s">
        <v>42</v>
      </c>
      <c r="AF68" s="1" t="str">
        <f t="shared" si="4"/>
        <v>Malta</v>
      </c>
      <c r="AG68" s="5">
        <f t="shared" ref="AG68:AP68" si="23">(AG22/$AQ22)*$AQ68</f>
        <v>79.135200790639075</v>
      </c>
      <c r="AH68" s="5">
        <f t="shared" si="23"/>
        <v>81.2639097404018</v>
      </c>
      <c r="AI68" s="5">
        <f t="shared" si="23"/>
        <v>84.376296670715405</v>
      </c>
      <c r="AJ68" s="5">
        <f t="shared" si="23"/>
        <v>86.288579490158497</v>
      </c>
      <c r="AK68" s="5">
        <f t="shared" si="23"/>
        <v>88.020365746014733</v>
      </c>
      <c r="AL68" s="5">
        <f t="shared" si="23"/>
        <v>89.749983025401534</v>
      </c>
      <c r="AM68" s="5">
        <f t="shared" si="23"/>
        <v>91.829559942965346</v>
      </c>
      <c r="AN68" s="5">
        <f t="shared" si="23"/>
        <v>94.303324758017652</v>
      </c>
      <c r="AO68" s="5">
        <f t="shared" si="23"/>
        <v>95.967778439996678</v>
      </c>
      <c r="AP68" s="5">
        <f t="shared" si="23"/>
        <v>98.288771868941012</v>
      </c>
      <c r="AQ68" s="66">
        <v>100</v>
      </c>
      <c r="AR68" s="66">
        <v>100</v>
      </c>
    </row>
    <row r="69" spans="1:44" x14ac:dyDescent="0.35">
      <c r="A69" s="3"/>
      <c r="B69" s="3"/>
      <c r="AE69" s="1" t="s">
        <v>98</v>
      </c>
      <c r="AF69" s="1" t="str">
        <f t="shared" si="4"/>
        <v>Netherlands</v>
      </c>
      <c r="AG69" s="5">
        <f t="shared" ref="AG69:AP69" si="24">(AG23/$AQ23)*$AQ69</f>
        <v>91.988383795821377</v>
      </c>
      <c r="AH69" s="5">
        <f t="shared" si="24"/>
        <v>92.355991324656046</v>
      </c>
      <c r="AI69" s="5">
        <f t="shared" si="24"/>
        <v>93.139155190434252</v>
      </c>
      <c r="AJ69" s="5">
        <f t="shared" si="24"/>
        <v>93.319520201946816</v>
      </c>
      <c r="AK69" s="5">
        <f t="shared" si="24"/>
        <v>94.668964334804727</v>
      </c>
      <c r="AL69" s="5">
        <f t="shared" si="24"/>
        <v>95.880761485192536</v>
      </c>
      <c r="AM69" s="5">
        <f t="shared" si="24"/>
        <v>96.123508380386127</v>
      </c>
      <c r="AN69" s="5">
        <f t="shared" si="24"/>
        <v>96.866279007818079</v>
      </c>
      <c r="AO69" s="5">
        <f t="shared" si="24"/>
        <v>97.30672997846662</v>
      </c>
      <c r="AP69" s="5">
        <f t="shared" si="24"/>
        <v>98.427085361471043</v>
      </c>
      <c r="AQ69" s="66">
        <v>100</v>
      </c>
      <c r="AR69" s="66">
        <v>100</v>
      </c>
    </row>
    <row r="70" spans="1:44" x14ac:dyDescent="0.35">
      <c r="A70" s="3"/>
      <c r="B70" s="3"/>
      <c r="AE70" s="1" t="s">
        <v>45</v>
      </c>
      <c r="AF70" s="1" t="str">
        <f t="shared" si="4"/>
        <v>Poland</v>
      </c>
      <c r="AG70" s="5">
        <f t="shared" ref="AG70:AP70" si="25">(AG24/$AQ24)*$AQ70</f>
        <v>85.007267106538094</v>
      </c>
      <c r="AH70" s="5">
        <f t="shared" si="25"/>
        <v>88.21315692336087</v>
      </c>
      <c r="AI70" s="5">
        <f t="shared" si="25"/>
        <v>89.677152063243042</v>
      </c>
      <c r="AJ70" s="5">
        <f t="shared" si="25"/>
        <v>92.572940217474894</v>
      </c>
      <c r="AK70" s="5">
        <f t="shared" si="25"/>
        <v>94.748169765760778</v>
      </c>
      <c r="AL70" s="5">
        <f t="shared" si="25"/>
        <v>95.022897153139851</v>
      </c>
      <c r="AM70" s="5">
        <f t="shared" si="25"/>
        <v>95.497566096064233</v>
      </c>
      <c r="AN70" s="5">
        <f t="shared" si="25"/>
        <v>96.125747858318334</v>
      </c>
      <c r="AO70" s="5">
        <f t="shared" si="25"/>
        <v>96.530917885541143</v>
      </c>
      <c r="AP70" s="5">
        <f t="shared" si="25"/>
        <v>98.425267998585028</v>
      </c>
      <c r="AQ70" s="66">
        <v>100</v>
      </c>
      <c r="AR70" s="66">
        <v>100</v>
      </c>
    </row>
    <row r="71" spans="1:44" x14ac:dyDescent="0.35">
      <c r="A71" s="3"/>
      <c r="B71" s="3"/>
      <c r="AE71" s="1" t="s">
        <v>47</v>
      </c>
      <c r="AF71" s="1" t="str">
        <f t="shared" si="4"/>
        <v>Portugal</v>
      </c>
      <c r="AG71" s="5">
        <f t="shared" ref="AG71:AP71" si="26">(AG25/$AQ25)*$AQ71</f>
        <v>90.058722945773383</v>
      </c>
      <c r="AH71" s="5">
        <f t="shared" si="26"/>
        <v>91.046114305453088</v>
      </c>
      <c r="AI71" s="5">
        <f t="shared" si="26"/>
        <v>91.632004148976591</v>
      </c>
      <c r="AJ71" s="5">
        <f t="shared" si="26"/>
        <v>91.384941013915721</v>
      </c>
      <c r="AK71" s="5">
        <f t="shared" si="26"/>
        <v>91.02161850275148</v>
      </c>
      <c r="AL71" s="5">
        <f t="shared" si="26"/>
        <v>93.085102820174967</v>
      </c>
      <c r="AM71" s="5">
        <f t="shared" si="26"/>
        <v>93.783520257359015</v>
      </c>
      <c r="AN71" s="5">
        <f t="shared" si="26"/>
        <v>95.68672930319967</v>
      </c>
      <c r="AO71" s="5">
        <f t="shared" si="26"/>
        <v>97.362012559840082</v>
      </c>
      <c r="AP71" s="5">
        <f t="shared" si="26"/>
        <v>98.845539610956891</v>
      </c>
      <c r="AQ71" s="66">
        <v>100</v>
      </c>
      <c r="AR71" s="66">
        <v>100</v>
      </c>
    </row>
    <row r="72" spans="1:44" x14ac:dyDescent="0.35">
      <c r="AE72" s="1" t="s">
        <v>49</v>
      </c>
      <c r="AF72" s="1" t="str">
        <f t="shared" si="4"/>
        <v>Romania</v>
      </c>
      <c r="AG72" s="5">
        <f t="shared" ref="AG72:AP72" si="27">(AG26/$AQ26)*$AQ72</f>
        <v>71.272558035033668</v>
      </c>
      <c r="AH72" s="5">
        <f t="shared" si="27"/>
        <v>74.101891304173378</v>
      </c>
      <c r="AI72" s="5">
        <f t="shared" si="27"/>
        <v>76.52100958713703</v>
      </c>
      <c r="AJ72" s="5">
        <f t="shared" si="27"/>
        <v>79.417300355650426</v>
      </c>
      <c r="AK72" s="5">
        <f t="shared" si="27"/>
        <v>82.60059004624614</v>
      </c>
      <c r="AL72" s="5">
        <f t="shared" si="27"/>
        <v>85.402641032019233</v>
      </c>
      <c r="AM72" s="5">
        <f t="shared" si="27"/>
        <v>86.891486946853931</v>
      </c>
      <c r="AN72" s="5">
        <f t="shared" si="27"/>
        <v>89.157788779848914</v>
      </c>
      <c r="AO72" s="5">
        <f t="shared" si="27"/>
        <v>91.3470582833381</v>
      </c>
      <c r="AP72" s="5">
        <f t="shared" si="27"/>
        <v>95.573939891601952</v>
      </c>
      <c r="AQ72" s="66">
        <v>100</v>
      </c>
      <c r="AR72" s="66">
        <v>100</v>
      </c>
    </row>
    <row r="73" spans="1:44" x14ac:dyDescent="0.35">
      <c r="AE73" s="1" t="s">
        <v>51</v>
      </c>
      <c r="AF73" s="1" t="str">
        <f t="shared" si="4"/>
        <v>Slovakia</v>
      </c>
      <c r="AG73" s="5">
        <f t="shared" ref="AG73:AP73" si="28">(AG27/$AQ27)*$AQ73</f>
        <v>94.506116791119183</v>
      </c>
      <c r="AH73" s="5">
        <f t="shared" si="28"/>
        <v>93.405210549649681</v>
      </c>
      <c r="AI73" s="5">
        <f t="shared" si="28"/>
        <v>93.8585248843724</v>
      </c>
      <c r="AJ73" s="5">
        <f t="shared" si="28"/>
        <v>95.405001461679788</v>
      </c>
      <c r="AK73" s="5">
        <f t="shared" si="28"/>
        <v>96.608806088331917</v>
      </c>
      <c r="AL73" s="5">
        <f t="shared" si="28"/>
        <v>97.109746016196567</v>
      </c>
      <c r="AM73" s="5">
        <f t="shared" si="28"/>
        <v>96.954285238582926</v>
      </c>
      <c r="AN73" s="5">
        <f t="shared" si="28"/>
        <v>96.799986060801999</v>
      </c>
      <c r="AO73" s="5">
        <f t="shared" si="28"/>
        <v>96.342702926650787</v>
      </c>
      <c r="AP73" s="5">
        <f t="shared" si="28"/>
        <v>97.53237475533804</v>
      </c>
      <c r="AQ73" s="66">
        <v>100</v>
      </c>
      <c r="AR73" s="66">
        <v>100</v>
      </c>
    </row>
    <row r="74" spans="1:44" x14ac:dyDescent="0.35">
      <c r="AE74" s="1" t="s">
        <v>53</v>
      </c>
      <c r="AF74" s="1" t="str">
        <f t="shared" si="4"/>
        <v>Slovenia</v>
      </c>
      <c r="AG74" s="5">
        <f t="shared" ref="AG74:AP74" si="29">(AG28/$AQ28)*$AQ74</f>
        <v>88.878019234829424</v>
      </c>
      <c r="AH74" s="5">
        <f t="shared" si="29"/>
        <v>91.860306263118019</v>
      </c>
      <c r="AI74" s="5">
        <f t="shared" si="29"/>
        <v>90.953592415359196</v>
      </c>
      <c r="AJ74" s="5">
        <f t="shared" si="29"/>
        <v>91.971698987434408</v>
      </c>
      <c r="AK74" s="5">
        <f t="shared" si="29"/>
        <v>92.393672969686079</v>
      </c>
      <c r="AL74" s="5">
        <f t="shared" si="29"/>
        <v>93.87416443515005</v>
      </c>
      <c r="AM74" s="5">
        <f t="shared" si="29"/>
        <v>94.618852502085034</v>
      </c>
      <c r="AN74" s="5">
        <f t="shared" si="29"/>
        <v>95.534068881974349</v>
      </c>
      <c r="AO74" s="5">
        <f t="shared" si="29"/>
        <v>96.389767536950188</v>
      </c>
      <c r="AP74" s="5">
        <f t="shared" si="29"/>
        <v>98.294621336387877</v>
      </c>
      <c r="AQ74" s="66">
        <v>100</v>
      </c>
      <c r="AR74" s="66">
        <v>100</v>
      </c>
    </row>
    <row r="75" spans="1:44" x14ac:dyDescent="0.35">
      <c r="AE75" s="1" t="s">
        <v>55</v>
      </c>
      <c r="AF75" s="1" t="str">
        <f t="shared" si="4"/>
        <v>Spain</v>
      </c>
      <c r="AG75" s="5">
        <f t="shared" ref="AG75:AP75" si="30">(AG29/$AQ29)*$AQ75</f>
        <v>95.731280276883652</v>
      </c>
      <c r="AH75" s="5">
        <f t="shared" si="30"/>
        <v>95.972962579442751</v>
      </c>
      <c r="AI75" s="5">
        <f t="shared" si="30"/>
        <v>96.126980559831139</v>
      </c>
      <c r="AJ75" s="5">
        <f t="shared" si="30"/>
        <v>96.154781289624509</v>
      </c>
      <c r="AK75" s="5">
        <f t="shared" si="30"/>
        <v>96.22016628129883</v>
      </c>
      <c r="AL75" s="5">
        <f t="shared" si="30"/>
        <v>96.56036197131391</v>
      </c>
      <c r="AM75" s="5">
        <f t="shared" si="30"/>
        <v>96.372150061946229</v>
      </c>
      <c r="AN75" s="5">
        <f t="shared" si="30"/>
        <v>96.866654332312677</v>
      </c>
      <c r="AO75" s="5">
        <f t="shared" si="30"/>
        <v>97.151248562741017</v>
      </c>
      <c r="AP75" s="5">
        <f t="shared" si="30"/>
        <v>98.352588809770353</v>
      </c>
      <c r="AQ75" s="66">
        <v>100</v>
      </c>
      <c r="AR75" s="66">
        <v>100</v>
      </c>
    </row>
    <row r="76" spans="1:44" x14ac:dyDescent="0.35">
      <c r="AE76" s="1" t="s">
        <v>57</v>
      </c>
      <c r="AF76" s="1" t="str">
        <f t="shared" si="4"/>
        <v>Sweden</v>
      </c>
      <c r="AG76" s="5">
        <f t="shared" ref="AG76:AP76" si="31">(AG30/$AQ30)*$AQ76</f>
        <v>84.950188478575299</v>
      </c>
      <c r="AH76" s="5">
        <f t="shared" si="31"/>
        <v>86.974612435625943</v>
      </c>
      <c r="AI76" s="5">
        <f t="shared" si="31"/>
        <v>87.836484700140872</v>
      </c>
      <c r="AJ76" s="5">
        <f t="shared" si="31"/>
        <v>88.875709741108324</v>
      </c>
      <c r="AK76" s="5">
        <f t="shared" si="31"/>
        <v>89.819422627611971</v>
      </c>
      <c r="AL76" s="5">
        <f t="shared" si="31"/>
        <v>90.766718398488393</v>
      </c>
      <c r="AM76" s="5">
        <f t="shared" si="31"/>
        <v>92.37920493910039</v>
      </c>
      <c r="AN76" s="5">
        <f t="shared" si="31"/>
        <v>94.286430862588844</v>
      </c>
      <c r="AO76" s="5">
        <f t="shared" si="31"/>
        <v>95.842156971821566</v>
      </c>
      <c r="AP76" s="5">
        <f t="shared" si="31"/>
        <v>98.004710550085903</v>
      </c>
      <c r="AQ76" s="66">
        <v>100</v>
      </c>
      <c r="AR76" s="66">
        <v>100</v>
      </c>
    </row>
    <row r="77" spans="1:44" x14ac:dyDescent="0.35">
      <c r="AE77" s="1" t="s">
        <v>334</v>
      </c>
      <c r="AF77" s="112" t="str">
        <f t="shared" si="4"/>
        <v>European Union</v>
      </c>
      <c r="AG77" s="113">
        <f t="shared" ref="AG77:AP77" si="32">(AG31/$AQ31)*$AQ77</f>
        <v>90.828139977245783</v>
      </c>
      <c r="AH77" s="113">
        <f t="shared" si="32"/>
        <v>89.449947195488164</v>
      </c>
      <c r="AI77" s="113">
        <f t="shared" si="32"/>
        <v>91.262918691005524</v>
      </c>
      <c r="AJ77" s="113">
        <f t="shared" si="32"/>
        <v>92.314131602181462</v>
      </c>
      <c r="AK77" s="113">
        <f t="shared" si="32"/>
        <v>94.549937341300307</v>
      </c>
      <c r="AL77" s="113">
        <f t="shared" si="32"/>
        <v>95.071811149963821</v>
      </c>
      <c r="AM77" s="113">
        <f t="shared" si="32"/>
        <v>96.664506708313056</v>
      </c>
      <c r="AN77" s="113">
        <f t="shared" si="32"/>
        <v>99.537251318619738</v>
      </c>
      <c r="AO77" s="113">
        <f t="shared" si="32"/>
        <v>98.451897130241505</v>
      </c>
      <c r="AP77" s="113">
        <f t="shared" si="32"/>
        <v>98.812819203522821</v>
      </c>
      <c r="AQ77" s="114">
        <v>100</v>
      </c>
      <c r="AR77" s="114">
        <v>100</v>
      </c>
    </row>
    <row r="78" spans="1:44" x14ac:dyDescent="0.35">
      <c r="AE78" s="1" t="s">
        <v>87</v>
      </c>
      <c r="AF78" s="1" t="str">
        <f t="shared" si="4"/>
        <v>United Kingdom</v>
      </c>
      <c r="AG78" s="5">
        <f t="shared" ref="AG78:AP78" si="33">(AG32/$AQ32)*$AQ78</f>
        <v>84.225814327905255</v>
      </c>
      <c r="AH78" s="5">
        <f t="shared" si="33"/>
        <v>85.507072835093155</v>
      </c>
      <c r="AI78" s="5">
        <f t="shared" si="33"/>
        <v>86.849700032461797</v>
      </c>
      <c r="AJ78" s="5">
        <f t="shared" si="33"/>
        <v>88.516570949596272</v>
      </c>
      <c r="AK78" s="5">
        <f t="shared" si="33"/>
        <v>89.899985873975268</v>
      </c>
      <c r="AL78" s="5">
        <f t="shared" si="33"/>
        <v>91.57705372286236</v>
      </c>
      <c r="AM78" s="5">
        <f t="shared" si="33"/>
        <v>93.14429406828576</v>
      </c>
      <c r="AN78" s="5">
        <f t="shared" si="33"/>
        <v>93.54983259257456</v>
      </c>
      <c r="AO78" s="5">
        <f t="shared" si="33"/>
        <v>95.477520442977166</v>
      </c>
      <c r="AP78" s="5">
        <f t="shared" si="33"/>
        <v>97.58192392714713</v>
      </c>
      <c r="AQ78" s="66">
        <v>100</v>
      </c>
      <c r="AR78" s="66">
        <v>100</v>
      </c>
    </row>
    <row r="79" spans="1:44" x14ac:dyDescent="0.35">
      <c r="AE79" s="1" t="s">
        <v>59</v>
      </c>
      <c r="AF79" s="1" t="str">
        <f t="shared" si="4"/>
        <v>Argentina</v>
      </c>
      <c r="AG79" s="5">
        <f t="shared" ref="AG79:AP79" si="34">(AG33/$AQ33)*$AQ79</f>
        <v>9.1308547558576727</v>
      </c>
      <c r="AH79" s="5">
        <f t="shared" si="34"/>
        <v>10.534965318269727</v>
      </c>
      <c r="AI79" s="5">
        <f t="shared" si="34"/>
        <v>12.738340121486807</v>
      </c>
      <c r="AJ79" s="5">
        <f t="shared" si="34"/>
        <v>15.757778095467978</v>
      </c>
      <c r="AK79" s="5">
        <f t="shared" si="34"/>
        <v>19.274099570990963</v>
      </c>
      <c r="AL79" s="5">
        <f t="shared" si="34"/>
        <v>23.890029792647756</v>
      </c>
      <c r="AM79" s="5">
        <f t="shared" si="34"/>
        <v>33.513610739097771</v>
      </c>
      <c r="AN79" s="5">
        <f t="shared" si="34"/>
        <v>42.421540300675389</v>
      </c>
      <c r="AO79" s="5">
        <f t="shared" si="34"/>
        <v>59.421845311550157</v>
      </c>
      <c r="AP79" s="5">
        <f t="shared" si="34"/>
        <v>74.472922967149174</v>
      </c>
      <c r="AQ79" s="66">
        <v>100</v>
      </c>
      <c r="AR79" s="66">
        <v>100</v>
      </c>
    </row>
    <row r="80" spans="1:44" x14ac:dyDescent="0.35">
      <c r="AE80" s="1" t="s">
        <v>61</v>
      </c>
      <c r="AF80" s="1" t="str">
        <f t="shared" si="4"/>
        <v>Australia</v>
      </c>
      <c r="AG80" s="5">
        <f t="shared" ref="AG80:AP80" si="35">(AG34/$AQ34)*$AQ80</f>
        <v>82.184460668990127</v>
      </c>
      <c r="AH80" s="5">
        <f t="shared" si="35"/>
        <v>86.296572195216498</v>
      </c>
      <c r="AI80" s="5">
        <f t="shared" si="35"/>
        <v>87.300893532436632</v>
      </c>
      <c r="AJ80" s="5">
        <f t="shared" si="35"/>
        <v>92.764800674995158</v>
      </c>
      <c r="AK80" s="5">
        <f t="shared" si="35"/>
        <v>94.503597313701718</v>
      </c>
      <c r="AL80" s="5">
        <f t="shared" si="35"/>
        <v>94.354421864370067</v>
      </c>
      <c r="AM80" s="5">
        <f t="shared" si="35"/>
        <v>95.713058647805312</v>
      </c>
      <c r="AN80" s="5">
        <f t="shared" si="35"/>
        <v>95.016209765385966</v>
      </c>
      <c r="AO80" s="5">
        <f t="shared" si="35"/>
        <v>94.580655459821443</v>
      </c>
      <c r="AP80" s="5">
        <f t="shared" si="35"/>
        <v>98.081527708627092</v>
      </c>
      <c r="AQ80" s="66">
        <v>100</v>
      </c>
      <c r="AR80" s="66">
        <v>100</v>
      </c>
    </row>
    <row r="81" spans="31:44" x14ac:dyDescent="0.35">
      <c r="AE81" s="1" t="s">
        <v>63</v>
      </c>
      <c r="AF81" s="1" t="str">
        <f t="shared" si="4"/>
        <v>Brazil</v>
      </c>
      <c r="AG81" s="5">
        <f t="shared" ref="AG81:AP81" si="36">(AG35/$AQ35)*$AQ81</f>
        <v>50.831280788177345</v>
      </c>
      <c r="AH81" s="5">
        <f t="shared" si="36"/>
        <v>54.548802279532502</v>
      </c>
      <c r="AI81" s="5">
        <f t="shared" si="36"/>
        <v>59.143657462985203</v>
      </c>
      <c r="AJ81" s="5">
        <f t="shared" si="36"/>
        <v>64.063556457065602</v>
      </c>
      <c r="AK81" s="5">
        <f t="shared" si="36"/>
        <v>69.152229857460227</v>
      </c>
      <c r="AL81" s="5">
        <f t="shared" si="36"/>
        <v>74.341805687792359</v>
      </c>
      <c r="AM81" s="5">
        <f t="shared" si="36"/>
        <v>80.175173517682936</v>
      </c>
      <c r="AN81" s="5">
        <f t="shared" si="36"/>
        <v>86.241393108967728</v>
      </c>
      <c r="AO81" s="5">
        <f t="shared" si="36"/>
        <v>93.226945950794118</v>
      </c>
      <c r="AP81" s="5">
        <f t="shared" si="36"/>
        <v>96.464534089497874</v>
      </c>
      <c r="AQ81" s="66">
        <v>100</v>
      </c>
      <c r="AR81" s="66">
        <v>100</v>
      </c>
    </row>
    <row r="82" spans="31:44" x14ac:dyDescent="0.35">
      <c r="AE82" s="1" t="s">
        <v>65</v>
      </c>
      <c r="AF82" s="1" t="str">
        <f t="shared" si="4"/>
        <v>Canada</v>
      </c>
      <c r="AG82" s="5">
        <f t="shared" ref="AG82:AP82" si="37">(AG36/$AQ36)*$AQ82</f>
        <v>88.338122377974329</v>
      </c>
      <c r="AH82" s="5">
        <f t="shared" si="37"/>
        <v>86.311435402972947</v>
      </c>
      <c r="AI82" s="5">
        <f t="shared" si="37"/>
        <v>88.792021255381741</v>
      </c>
      <c r="AJ82" s="5">
        <f t="shared" si="37"/>
        <v>91.670765683725548</v>
      </c>
      <c r="AK82" s="5">
        <f t="shared" si="37"/>
        <v>92.790224651456938</v>
      </c>
      <c r="AL82" s="5">
        <f t="shared" si="37"/>
        <v>94.261122896444576</v>
      </c>
      <c r="AM82" s="5">
        <f t="shared" si="37"/>
        <v>96.11859485062169</v>
      </c>
      <c r="AN82" s="5">
        <f t="shared" si="37"/>
        <v>94.95792414381188</v>
      </c>
      <c r="AO82" s="5">
        <f t="shared" si="37"/>
        <v>95.425402004371861</v>
      </c>
      <c r="AP82" s="5">
        <f t="shared" si="37"/>
        <v>97.806187078505516</v>
      </c>
      <c r="AQ82" s="66">
        <v>100</v>
      </c>
      <c r="AR82" s="66">
        <v>100</v>
      </c>
    </row>
    <row r="83" spans="31:44" x14ac:dyDescent="0.35">
      <c r="AE83" s="1" t="s">
        <v>67</v>
      </c>
      <c r="AF83" s="1" t="str">
        <f t="shared" si="4"/>
        <v>China</v>
      </c>
      <c r="AG83" s="5">
        <f t="shared" ref="AG83:AP83" si="38">(AG37/$AQ37)*$AQ83</f>
        <v>76.273421642141798</v>
      </c>
      <c r="AH83" s="5">
        <f t="shared" si="38"/>
        <v>76.171326409719242</v>
      </c>
      <c r="AI83" s="5">
        <f t="shared" si="38"/>
        <v>81.461013488297212</v>
      </c>
      <c r="AJ83" s="5">
        <f t="shared" si="38"/>
        <v>88.101763911522426</v>
      </c>
      <c r="AK83" s="5">
        <f t="shared" si="38"/>
        <v>90.209653536990203</v>
      </c>
      <c r="AL83" s="5">
        <f t="shared" si="38"/>
        <v>92.217030080401159</v>
      </c>
      <c r="AM83" s="5">
        <f t="shared" si="38"/>
        <v>92.980929504033099</v>
      </c>
      <c r="AN83" s="5">
        <f t="shared" si="38"/>
        <v>93.067668571141397</v>
      </c>
      <c r="AO83" s="5">
        <f t="shared" si="38"/>
        <v>94.126778639480975</v>
      </c>
      <c r="AP83" s="5">
        <f t="shared" si="38"/>
        <v>97.943111456909207</v>
      </c>
      <c r="AQ83" s="66">
        <v>100</v>
      </c>
      <c r="AR83" s="66">
        <v>100</v>
      </c>
    </row>
    <row r="84" spans="31:44" x14ac:dyDescent="0.35">
      <c r="AE84" s="1" t="s">
        <v>69</v>
      </c>
      <c r="AF84" s="1" t="str">
        <f t="shared" si="4"/>
        <v>India</v>
      </c>
      <c r="AG84" s="5">
        <f t="shared" ref="AG84:AP84" si="39">(AG38/$AQ38)*$AQ84</f>
        <v>57.946479603215529</v>
      </c>
      <c r="AH84" s="5">
        <f t="shared" si="39"/>
        <v>62.026197671699315</v>
      </c>
      <c r="AI84" s="5">
        <f t="shared" si="39"/>
        <v>68.555028744843128</v>
      </c>
      <c r="AJ84" s="5">
        <f t="shared" si="39"/>
        <v>74.542371442786163</v>
      </c>
      <c r="AK84" s="5">
        <f t="shared" si="39"/>
        <v>80.456847520954796</v>
      </c>
      <c r="AL84" s="5">
        <f t="shared" si="39"/>
        <v>85.434350967898055</v>
      </c>
      <c r="AM84" s="5">
        <f t="shared" si="39"/>
        <v>88.280754092765434</v>
      </c>
      <c r="AN84" s="5">
        <f t="shared" si="39"/>
        <v>90.29320913803393</v>
      </c>
      <c r="AO84" s="5">
        <f t="shared" si="39"/>
        <v>93.114149577924394</v>
      </c>
      <c r="AP84" s="5">
        <f t="shared" si="39"/>
        <v>96.685607172170194</v>
      </c>
      <c r="AQ84" s="66">
        <v>100</v>
      </c>
      <c r="AR84" s="66">
        <v>100</v>
      </c>
    </row>
    <row r="85" spans="31:44" x14ac:dyDescent="0.35">
      <c r="AE85" s="1" t="s">
        <v>71</v>
      </c>
      <c r="AF85" s="1" t="str">
        <f t="shared" si="4"/>
        <v>Indonesia</v>
      </c>
      <c r="AG85" s="5">
        <f t="shared" ref="AG85:AP85" si="40">(AG39/$AQ39)*$AQ85</f>
        <v>56.645941096320371</v>
      </c>
      <c r="AH85" s="5">
        <f t="shared" si="40"/>
        <v>61.333234150563079</v>
      </c>
      <c r="AI85" s="5">
        <f t="shared" si="40"/>
        <v>70.69530145816816</v>
      </c>
      <c r="AJ85" s="5">
        <f t="shared" si="40"/>
        <v>75.973336768443914</v>
      </c>
      <c r="AK85" s="5">
        <f t="shared" si="40"/>
        <v>78.825355470443839</v>
      </c>
      <c r="AL85" s="5">
        <f t="shared" si="40"/>
        <v>82.739748644250142</v>
      </c>
      <c r="AM85" s="5">
        <f t="shared" si="40"/>
        <v>87.243432618914994</v>
      </c>
      <c r="AN85" s="5">
        <f t="shared" si="40"/>
        <v>90.71594840802581</v>
      </c>
      <c r="AO85" s="5">
        <f t="shared" si="40"/>
        <v>92.928419673749161</v>
      </c>
      <c r="AP85" s="5">
        <f t="shared" si="40"/>
        <v>96.901143202381846</v>
      </c>
      <c r="AQ85" s="66">
        <v>100</v>
      </c>
      <c r="AR85" s="66">
        <v>100</v>
      </c>
    </row>
    <row r="86" spans="31:44" x14ac:dyDescent="0.35">
      <c r="AE86" s="1" t="s">
        <v>73</v>
      </c>
      <c r="AF86" s="1" t="str">
        <f t="shared" si="4"/>
        <v>Japan</v>
      </c>
      <c r="AG86" s="5">
        <f t="shared" ref="AG86:AP86" si="41">(AG40/$AQ40)*$AQ86</f>
        <v>100.44911320681875</v>
      </c>
      <c r="AH86" s="5">
        <f t="shared" si="41"/>
        <v>99.835084284205408</v>
      </c>
      <c r="AI86" s="5">
        <f t="shared" si="41"/>
        <v>97.943008058696535</v>
      </c>
      <c r="AJ86" s="5">
        <f t="shared" si="41"/>
        <v>96.303155869108792</v>
      </c>
      <c r="AK86" s="5">
        <f t="shared" si="41"/>
        <v>95.569746182240777</v>
      </c>
      <c r="AL86" s="5">
        <f t="shared" si="41"/>
        <v>95.251298488536591</v>
      </c>
      <c r="AM86" s="5">
        <f t="shared" si="41"/>
        <v>96.913720175844105</v>
      </c>
      <c r="AN86" s="5">
        <f t="shared" si="41"/>
        <v>98.989025086788629</v>
      </c>
      <c r="AO86" s="5">
        <f t="shared" si="41"/>
        <v>99.259859059426091</v>
      </c>
      <c r="AP86" s="5">
        <f t="shared" si="41"/>
        <v>99.03050148829999</v>
      </c>
      <c r="AQ86" s="66">
        <v>100</v>
      </c>
      <c r="AR86" s="66">
        <v>100</v>
      </c>
    </row>
    <row r="87" spans="31:44" x14ac:dyDescent="0.35">
      <c r="AE87" s="1" t="s">
        <v>75</v>
      </c>
      <c r="AF87" s="1" t="str">
        <f t="shared" si="4"/>
        <v>Mexico</v>
      </c>
      <c r="AG87" s="5">
        <f t="shared" ref="AG87:AP87" si="42">(AG41/$AQ41)*$AQ87</f>
        <v>65.344888134252528</v>
      </c>
      <c r="AH87" s="5">
        <f t="shared" si="42"/>
        <v>67.924431806558516</v>
      </c>
      <c r="AI87" s="5">
        <f t="shared" si="42"/>
        <v>71.01173550450396</v>
      </c>
      <c r="AJ87" s="5">
        <f t="shared" si="42"/>
        <v>75.160843237935481</v>
      </c>
      <c r="AK87" s="5">
        <f t="shared" si="42"/>
        <v>78.216864758709576</v>
      </c>
      <c r="AL87" s="5">
        <f t="shared" si="42"/>
        <v>79.413344107358398</v>
      </c>
      <c r="AM87" s="5">
        <f t="shared" si="42"/>
        <v>82.926068367326067</v>
      </c>
      <c r="AN87" s="5">
        <f t="shared" si="42"/>
        <v>85.237539976406254</v>
      </c>
      <c r="AO87" s="5">
        <f t="shared" si="42"/>
        <v>89.822126301577242</v>
      </c>
      <c r="AP87" s="5">
        <f t="shared" si="42"/>
        <v>95.330687560092471</v>
      </c>
      <c r="AQ87" s="66">
        <v>100</v>
      </c>
      <c r="AR87" s="66">
        <v>100</v>
      </c>
    </row>
    <row r="88" spans="31:44" x14ac:dyDescent="0.35">
      <c r="AE88" s="1" t="s">
        <v>77</v>
      </c>
      <c r="AF88" s="1" t="str">
        <f t="shared" si="4"/>
        <v>Russia</v>
      </c>
      <c r="AG88" s="5">
        <f t="shared" ref="AG88:AP88" si="43">(AG42/$AQ42)*$AQ88</f>
        <v>46.284616274208041</v>
      </c>
      <c r="AH88" s="5">
        <f t="shared" si="43"/>
        <v>47.207390735782084</v>
      </c>
      <c r="AI88" s="5">
        <f t="shared" si="43"/>
        <v>53.904778002152817</v>
      </c>
      <c r="AJ88" s="5">
        <f t="shared" si="43"/>
        <v>66.648637588848075</v>
      </c>
      <c r="AK88" s="5">
        <f t="shared" si="43"/>
        <v>72.704361672790029</v>
      </c>
      <c r="AL88" s="5">
        <f t="shared" si="43"/>
        <v>76.637161843591812</v>
      </c>
      <c r="AM88" s="5">
        <f t="shared" si="43"/>
        <v>82.384997909457269</v>
      </c>
      <c r="AN88" s="5">
        <f t="shared" si="43"/>
        <v>88.959265552303606</v>
      </c>
      <c r="AO88" s="5">
        <f t="shared" si="43"/>
        <v>92.281004528026614</v>
      </c>
      <c r="AP88" s="5">
        <f t="shared" si="43"/>
        <v>97.202497976176701</v>
      </c>
      <c r="AQ88" s="66">
        <v>100</v>
      </c>
      <c r="AR88" s="66">
        <v>100</v>
      </c>
    </row>
    <row r="89" spans="31:44" x14ac:dyDescent="0.35">
      <c r="AE89" s="1" t="s">
        <v>79</v>
      </c>
      <c r="AF89" s="1" t="str">
        <f t="shared" si="4"/>
        <v>Saudi Arabia</v>
      </c>
      <c r="AG89" s="5">
        <f t="shared" ref="AG89:AP89" si="44">(AG43/$AQ43)*$AQ89</f>
        <v>98.41437919398625</v>
      </c>
      <c r="AH89" s="5">
        <f t="shared" si="44"/>
        <v>82.950242373867667</v>
      </c>
      <c r="AI89" s="5">
        <f t="shared" si="44"/>
        <v>97.210521827704184</v>
      </c>
      <c r="AJ89" s="5">
        <f t="shared" si="44"/>
        <v>112.30667017756592</v>
      </c>
      <c r="AK89" s="5">
        <f t="shared" si="44"/>
        <v>116.81642651053785</v>
      </c>
      <c r="AL89" s="5">
        <f t="shared" si="44"/>
        <v>115.39554309457031</v>
      </c>
      <c r="AM89" s="5">
        <f t="shared" si="44"/>
        <v>112.77604991973973</v>
      </c>
      <c r="AN89" s="5">
        <f t="shared" si="44"/>
        <v>93.707275339150058</v>
      </c>
      <c r="AO89" s="5">
        <f t="shared" si="44"/>
        <v>90.852576903218178</v>
      </c>
      <c r="AP89" s="5">
        <f t="shared" si="44"/>
        <v>97.577198396106283</v>
      </c>
      <c r="AQ89" s="66">
        <v>100</v>
      </c>
      <c r="AR89" s="66">
        <v>100</v>
      </c>
    </row>
    <row r="90" spans="31:44" x14ac:dyDescent="0.35">
      <c r="AE90" s="1" t="s">
        <v>81</v>
      </c>
      <c r="AF90" s="1" t="str">
        <f t="shared" si="4"/>
        <v>South Africa</v>
      </c>
      <c r="AG90" s="5">
        <f t="shared" ref="AG90:AP90" si="45">(AG44/$AQ44)*$AQ90</f>
        <v>56.158754016265235</v>
      </c>
      <c r="AH90" s="5">
        <f t="shared" si="45"/>
        <v>60.373160660788017</v>
      </c>
      <c r="AI90" s="5">
        <f t="shared" si="45"/>
        <v>64.207485266625724</v>
      </c>
      <c r="AJ90" s="5">
        <f t="shared" si="45"/>
        <v>68.401619738141193</v>
      </c>
      <c r="AK90" s="5">
        <f t="shared" si="45"/>
        <v>72.015155781895174</v>
      </c>
      <c r="AL90" s="5">
        <f t="shared" si="45"/>
        <v>76.447891185082398</v>
      </c>
      <c r="AM90" s="5">
        <f t="shared" si="45"/>
        <v>80.688422638334259</v>
      </c>
      <c r="AN90" s="5">
        <f t="shared" si="45"/>
        <v>84.820807561944633</v>
      </c>
      <c r="AO90" s="5">
        <f t="shared" si="45"/>
        <v>90.566484245383208</v>
      </c>
      <c r="AP90" s="5">
        <f t="shared" si="45"/>
        <v>95.583974295902479</v>
      </c>
      <c r="AQ90" s="66">
        <v>100</v>
      </c>
      <c r="AR90" s="66">
        <v>100</v>
      </c>
    </row>
    <row r="91" spans="31:44" x14ac:dyDescent="0.35">
      <c r="AE91" s="1" t="s">
        <v>83</v>
      </c>
      <c r="AF91" s="1" t="str">
        <f t="shared" si="4"/>
        <v>South Korea</v>
      </c>
      <c r="AG91" s="5">
        <f t="shared" ref="AG91:AP91" si="46">(AG45/$AQ45)*$AQ91</f>
        <v>82.95901242780684</v>
      </c>
      <c r="AH91" s="5">
        <f t="shared" si="46"/>
        <v>85.897670920141493</v>
      </c>
      <c r="AI91" s="5">
        <f t="shared" si="46"/>
        <v>88.61332436273473</v>
      </c>
      <c r="AJ91" s="5">
        <f t="shared" si="46"/>
        <v>90.01750022678479</v>
      </c>
      <c r="AK91" s="5">
        <f t="shared" si="46"/>
        <v>90.956861751988143</v>
      </c>
      <c r="AL91" s="5">
        <f t="shared" si="46"/>
        <v>91.732938223821463</v>
      </c>
      <c r="AM91" s="5">
        <f t="shared" si="46"/>
        <v>92.283741797949858</v>
      </c>
      <c r="AN91" s="5">
        <f t="shared" si="46"/>
        <v>94.493665144688705</v>
      </c>
      <c r="AO91" s="5">
        <f t="shared" si="46"/>
        <v>96.362749841250633</v>
      </c>
      <c r="AP91" s="5">
        <f t="shared" si="46"/>
        <v>98.545553506092944</v>
      </c>
      <c r="AQ91" s="66">
        <v>100</v>
      </c>
      <c r="AR91" s="66">
        <v>100</v>
      </c>
    </row>
    <row r="92" spans="31:44" x14ac:dyDescent="0.35">
      <c r="AE92" s="1" t="s">
        <v>85</v>
      </c>
      <c r="AF92" s="1" t="str">
        <f t="shared" si="4"/>
        <v>Turkey</v>
      </c>
      <c r="AG92" s="5">
        <f t="shared" ref="AG92:AP92" si="47">(AG46/$AQ46)*$AQ92</f>
        <v>44.463551643243008</v>
      </c>
      <c r="AH92" s="5">
        <f t="shared" si="47"/>
        <v>46.865391099728093</v>
      </c>
      <c r="AI92" s="5">
        <f t="shared" si="47"/>
        <v>50.151877120863183</v>
      </c>
      <c r="AJ92" s="5">
        <f t="shared" si="47"/>
        <v>54.258585684666649</v>
      </c>
      <c r="AK92" s="5">
        <f t="shared" si="47"/>
        <v>58.283652225067975</v>
      </c>
      <c r="AL92" s="5">
        <f t="shared" si="47"/>
        <v>61.937312126494916</v>
      </c>
      <c r="AM92" s="5">
        <f t="shared" si="47"/>
        <v>66.53408805572893</v>
      </c>
      <c r="AN92" s="5">
        <f t="shared" si="47"/>
        <v>71.74167258535465</v>
      </c>
      <c r="AO92" s="5">
        <f t="shared" si="47"/>
        <v>77.551528456334424</v>
      </c>
      <c r="AP92" s="5">
        <f t="shared" si="47"/>
        <v>85.960872091771932</v>
      </c>
      <c r="AQ92" s="66">
        <v>100</v>
      </c>
      <c r="AR92" s="66">
        <v>100</v>
      </c>
    </row>
    <row r="93" spans="31:44" x14ac:dyDescent="0.35">
      <c r="AE93" s="1" t="s">
        <v>89</v>
      </c>
      <c r="AF93" s="1" t="str">
        <f t="shared" si="4"/>
        <v>United States</v>
      </c>
      <c r="AG93" s="5">
        <f t="shared" ref="AG93:AP93" si="48">(AG47/$AQ47)*$AQ93</f>
        <v>85.221585713134985</v>
      </c>
      <c r="AH93" s="5">
        <f t="shared" si="48"/>
        <v>85.868834904073495</v>
      </c>
      <c r="AI93" s="5">
        <f t="shared" si="48"/>
        <v>86.917606030884116</v>
      </c>
      <c r="AJ93" s="5">
        <f t="shared" si="48"/>
        <v>88.733220562244426</v>
      </c>
      <c r="AK93" s="5">
        <f t="shared" si="48"/>
        <v>90.434926817249234</v>
      </c>
      <c r="AL93" s="5">
        <f t="shared" si="48"/>
        <v>92.02206143655205</v>
      </c>
      <c r="AM93" s="5">
        <f t="shared" si="48"/>
        <v>93.763000658621067</v>
      </c>
      <c r="AN93" s="5">
        <f t="shared" si="48"/>
        <v>94.765620928039723</v>
      </c>
      <c r="AO93" s="5">
        <f t="shared" si="48"/>
        <v>95.80188299288784</v>
      </c>
      <c r="AP93" s="5">
        <f t="shared" si="48"/>
        <v>97.622899164641055</v>
      </c>
      <c r="AQ93" s="66">
        <v>100</v>
      </c>
      <c r="AR93" s="66">
        <v>100</v>
      </c>
    </row>
  </sheetData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37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52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27</v>
      </c>
      <c r="E7" s="27">
        <v>0.51923076923076927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50</v>
      </c>
      <c r="E8" s="27">
        <v>0.96153846153846156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20</v>
      </c>
      <c r="E9" s="27">
        <v>0.38461538461538464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-18</v>
      </c>
      <c r="E10" s="27">
        <v>-0.34615384615384615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23</v>
      </c>
      <c r="E16" s="27">
        <v>0.44230769230769229</v>
      </c>
      <c r="F16" s="28"/>
      <c r="G16" s="38">
        <v>8.3839999999999998E-2</v>
      </c>
      <c r="H16" s="38">
        <v>8.2640000000000005E-2</v>
      </c>
      <c r="I16" s="38">
        <v>0.13172800000000001</v>
      </c>
      <c r="J16" s="38">
        <v>7.5140999999999999E-2</v>
      </c>
      <c r="K16" s="38">
        <v>6.5597000000000003E-2</v>
      </c>
      <c r="L16" s="38">
        <v>6.9047999999999998E-2</v>
      </c>
      <c r="M16" s="38">
        <v>6.6109000000000001E-2</v>
      </c>
      <c r="N16" s="38">
        <v>5.9485000000000003E-2</v>
      </c>
      <c r="O16" s="38">
        <v>5.5218999999999997E-2</v>
      </c>
      <c r="P16" s="38">
        <v>5.8354000000000003E-2</v>
      </c>
      <c r="Q16" s="38">
        <v>5.5558999999999997E-2</v>
      </c>
      <c r="R16" s="28"/>
      <c r="S16" s="39">
        <v>0.8027200000000001</v>
      </c>
      <c r="T16" s="40">
        <v>-0.33732108778625958</v>
      </c>
      <c r="U16" s="40">
        <v>-5.0132794342012676E-2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9</v>
      </c>
      <c r="E17" s="27">
        <v>0.17307692307692307</v>
      </c>
      <c r="F17" s="28"/>
      <c r="G17" s="38">
        <v>0</v>
      </c>
      <c r="H17" s="38">
        <v>3.3869999999999998E-3</v>
      </c>
      <c r="I17" s="38">
        <v>1.8457999999999999E-2</v>
      </c>
      <c r="J17" s="38">
        <v>3.3008000000000003E-2</v>
      </c>
      <c r="K17" s="38">
        <v>7.2655999999999998E-2</v>
      </c>
      <c r="L17" s="38">
        <v>3.8752000000000002E-2</v>
      </c>
      <c r="M17" s="38">
        <v>6.8671999999999997E-2</v>
      </c>
      <c r="N17" s="38">
        <v>6.8126999999999993E-2</v>
      </c>
      <c r="O17" s="38">
        <v>2.1097000000000001E-2</v>
      </c>
      <c r="P17" s="38">
        <v>0.34122999999999998</v>
      </c>
      <c r="Q17" s="38">
        <v>0.69173200000000001</v>
      </c>
      <c r="R17" s="28"/>
      <c r="S17" s="39">
        <v>1.357119</v>
      </c>
      <c r="T17" s="40" t="s">
        <v>191</v>
      </c>
      <c r="U17" s="40" t="s">
        <v>191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0</v>
      </c>
      <c r="E18" s="27">
        <v>0</v>
      </c>
      <c r="F18" s="28"/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28"/>
      <c r="S18" s="39">
        <v>0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20</v>
      </c>
      <c r="E19" s="27">
        <v>0.38461538461538464</v>
      </c>
      <c r="F19" s="28"/>
      <c r="G19" s="38">
        <v>0.103017</v>
      </c>
      <c r="H19" s="38">
        <v>0.13265399999999999</v>
      </c>
      <c r="I19" s="38">
        <v>0.15728700000000001</v>
      </c>
      <c r="J19" s="38">
        <v>0.18371499999999999</v>
      </c>
      <c r="K19" s="38">
        <v>0.29730499999999999</v>
      </c>
      <c r="L19" s="38">
        <v>0.28586</v>
      </c>
      <c r="M19" s="38">
        <v>0.29092899999999999</v>
      </c>
      <c r="N19" s="38">
        <v>0.28511900000000001</v>
      </c>
      <c r="O19" s="38">
        <v>0.26434600000000003</v>
      </c>
      <c r="P19" s="38">
        <v>0.74584300000000003</v>
      </c>
      <c r="Q19" s="38">
        <v>0.199797</v>
      </c>
      <c r="R19" s="28"/>
      <c r="S19" s="39">
        <v>2.9458720000000005</v>
      </c>
      <c r="T19" s="40">
        <v>0.93945659454264829</v>
      </c>
      <c r="U19" s="40">
        <v>8.6325584875801109E-2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0</v>
      </c>
      <c r="E20" s="27">
        <v>0</v>
      </c>
      <c r="F20" s="28"/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28"/>
      <c r="S20" s="39">
        <v>0</v>
      </c>
      <c r="T20" s="40" t="s">
        <v>191</v>
      </c>
      <c r="U20" s="40" t="s">
        <v>191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52</v>
      </c>
      <c r="E22" s="41">
        <v>1</v>
      </c>
      <c r="F22" s="42"/>
      <c r="G22" s="43">
        <v>0.186857</v>
      </c>
      <c r="H22" s="43">
        <v>0.21868100000000001</v>
      </c>
      <c r="I22" s="43">
        <v>0.307473</v>
      </c>
      <c r="J22" s="43">
        <v>0.29186400000000001</v>
      </c>
      <c r="K22" s="43">
        <v>0.435558</v>
      </c>
      <c r="L22" s="43">
        <v>0.39366000000000001</v>
      </c>
      <c r="M22" s="43">
        <v>0.42570999999999998</v>
      </c>
      <c r="N22" s="43">
        <v>0.41273100000000001</v>
      </c>
      <c r="O22" s="43">
        <v>0.34066200000000002</v>
      </c>
      <c r="P22" s="43">
        <v>1.145427</v>
      </c>
      <c r="Q22" s="43">
        <v>0.94708800000000004</v>
      </c>
      <c r="R22" s="42"/>
      <c r="S22" s="44">
        <v>5.1057110000000003</v>
      </c>
      <c r="T22" s="45">
        <v>4.0685176364813742</v>
      </c>
      <c r="U22" s="45">
        <v>0.22492675384869898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30</v>
      </c>
      <c r="E50" s="27">
        <v>0.57692307692307687</v>
      </c>
      <c r="F50" s="28"/>
      <c r="G50" s="38">
        <v>0.118322</v>
      </c>
      <c r="H50" s="38">
        <v>0.12166399999999999</v>
      </c>
      <c r="I50" s="38">
        <v>0.16969000000000001</v>
      </c>
      <c r="J50" s="38">
        <v>0.114874</v>
      </c>
      <c r="K50" s="38">
        <v>0.100132</v>
      </c>
      <c r="L50" s="38">
        <v>0.111279</v>
      </c>
      <c r="M50" s="38">
        <v>0.107326</v>
      </c>
      <c r="N50" s="38">
        <v>9.8039000000000001E-2</v>
      </c>
      <c r="O50" s="38">
        <v>9.4739000000000004E-2</v>
      </c>
      <c r="P50" s="38">
        <v>9.3387999999999999E-2</v>
      </c>
      <c r="Q50" s="38">
        <v>9.3520000000000006E-2</v>
      </c>
      <c r="R50" s="28"/>
      <c r="S50" s="39">
        <v>1.2229730000000001</v>
      </c>
      <c r="T50" s="40">
        <v>-0.20961444194655254</v>
      </c>
      <c r="U50" s="40">
        <v>-2.897620036268922E-2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14</v>
      </c>
      <c r="E52" s="27">
        <v>0.26923076923076922</v>
      </c>
      <c r="F52" s="28"/>
      <c r="G52" s="38">
        <v>0</v>
      </c>
      <c r="H52" s="38">
        <v>1.6362999999999999E-2</v>
      </c>
      <c r="I52" s="38">
        <v>4.2307999999999998E-2</v>
      </c>
      <c r="J52" s="38">
        <v>5.3353999999999999E-2</v>
      </c>
      <c r="K52" s="38">
        <v>0.127688</v>
      </c>
      <c r="L52" s="38">
        <v>5.6687000000000001E-2</v>
      </c>
      <c r="M52" s="38">
        <v>8.3330000000000001E-2</v>
      </c>
      <c r="N52" s="38">
        <v>7.5248999999999996E-2</v>
      </c>
      <c r="O52" s="38">
        <v>2.5942E-2</v>
      </c>
      <c r="P52" s="38">
        <v>0.34475699999999998</v>
      </c>
      <c r="Q52" s="38">
        <v>0.69467100000000004</v>
      </c>
      <c r="R52" s="28"/>
      <c r="S52" s="39">
        <v>1.520349</v>
      </c>
      <c r="T52" s="40" t="s">
        <v>191</v>
      </c>
      <c r="U52" s="40" t="s">
        <v>191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8</v>
      </c>
      <c r="E53" s="27">
        <v>0.15384615384615385</v>
      </c>
      <c r="F53" s="28"/>
      <c r="G53" s="38">
        <v>6.8534999999999999E-2</v>
      </c>
      <c r="H53" s="38">
        <v>8.0654000000000003E-2</v>
      </c>
      <c r="I53" s="38">
        <v>9.5475000000000004E-2</v>
      </c>
      <c r="J53" s="38">
        <v>0.123636</v>
      </c>
      <c r="K53" s="38">
        <v>0.20773800000000001</v>
      </c>
      <c r="L53" s="38">
        <v>0.22569400000000001</v>
      </c>
      <c r="M53" s="38">
        <v>0.23505400000000001</v>
      </c>
      <c r="N53" s="38">
        <v>0.23944299999999999</v>
      </c>
      <c r="O53" s="38">
        <v>0.21998100000000001</v>
      </c>
      <c r="P53" s="38">
        <v>0.70728199999999997</v>
      </c>
      <c r="Q53" s="38">
        <v>0.15889700000000001</v>
      </c>
      <c r="R53" s="28"/>
      <c r="S53" s="39">
        <v>2.3623890000000003</v>
      </c>
      <c r="T53" s="40">
        <v>1.3184796089589264</v>
      </c>
      <c r="U53" s="40">
        <v>0.11083718719041902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0</v>
      </c>
      <c r="E54" s="27">
        <v>0</v>
      </c>
      <c r="F54" s="28"/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28"/>
      <c r="S54" s="39">
        <v>0</v>
      </c>
      <c r="T54" s="40" t="s">
        <v>191</v>
      </c>
      <c r="U54" s="40" t="s">
        <v>191</v>
      </c>
    </row>
    <row r="55" spans="1:21" s="18" customFormat="1" x14ac:dyDescent="0.3">
      <c r="A55" s="106"/>
      <c r="B55" s="16"/>
      <c r="C55" s="26" t="s">
        <v>373</v>
      </c>
      <c r="D55" s="142">
        <v>52</v>
      </c>
      <c r="E55" s="41">
        <v>0.99999999999999989</v>
      </c>
      <c r="F55" s="42"/>
      <c r="G55" s="43">
        <v>0.186857</v>
      </c>
      <c r="H55" s="43">
        <v>0.21868099999999999</v>
      </c>
      <c r="I55" s="43">
        <v>0.307473</v>
      </c>
      <c r="J55" s="43">
        <v>0.29186400000000001</v>
      </c>
      <c r="K55" s="43">
        <v>0.435558</v>
      </c>
      <c r="L55" s="43">
        <v>0.39366000000000001</v>
      </c>
      <c r="M55" s="43">
        <v>0.42571000000000003</v>
      </c>
      <c r="N55" s="43">
        <v>0.41273099999999996</v>
      </c>
      <c r="O55" s="43">
        <v>0.34066200000000002</v>
      </c>
      <c r="P55" s="43">
        <v>1.145427</v>
      </c>
      <c r="Q55" s="43">
        <v>0.94708800000000015</v>
      </c>
      <c r="R55" s="42"/>
      <c r="S55" s="44">
        <v>5.1057110000000003</v>
      </c>
      <c r="T55" s="45">
        <v>4.0685176364813742</v>
      </c>
      <c r="U55" s="45">
        <v>0.22492675384869898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7</v>
      </c>
      <c r="E83" s="27">
        <v>0.13461538461538461</v>
      </c>
      <c r="F83" s="28"/>
      <c r="G83" s="67">
        <v>0</v>
      </c>
      <c r="H83" s="67">
        <v>1.214E-3</v>
      </c>
      <c r="I83" s="67">
        <v>1.6653999999999999E-2</v>
      </c>
      <c r="J83" s="67">
        <v>2.3244999999999998E-2</v>
      </c>
      <c r="K83" s="67">
        <v>6.2810000000000005E-2</v>
      </c>
      <c r="L83" s="67">
        <v>2.2596999999999999E-2</v>
      </c>
      <c r="M83" s="67">
        <v>5.1423000000000003E-2</v>
      </c>
      <c r="N83" s="67">
        <v>5.0396999999999997E-2</v>
      </c>
      <c r="O83" s="67">
        <v>6.6769999999999998E-3</v>
      </c>
      <c r="P83" s="67">
        <v>0.34122999999999998</v>
      </c>
      <c r="Q83" s="67">
        <v>0.69173200000000001</v>
      </c>
      <c r="R83" s="28"/>
      <c r="S83" s="39">
        <v>1.267979</v>
      </c>
      <c r="T83" s="40" t="s">
        <v>191</v>
      </c>
      <c r="U83" s="40" t="s">
        <v>191</v>
      </c>
    </row>
    <row r="84" spans="1:21" s="18" customFormat="1" x14ac:dyDescent="0.3">
      <c r="A84" s="106"/>
      <c r="B84" s="16"/>
      <c r="C84" s="29" t="s">
        <v>257</v>
      </c>
      <c r="D84" s="30">
        <v>20</v>
      </c>
      <c r="E84" s="27">
        <v>0.38461538461538464</v>
      </c>
      <c r="F84" s="28"/>
      <c r="G84" s="38">
        <v>0.11205899999999999</v>
      </c>
      <c r="H84" s="38">
        <v>0.13427500000000001</v>
      </c>
      <c r="I84" s="38">
        <v>0.196516</v>
      </c>
      <c r="J84" s="38">
        <v>0.160162</v>
      </c>
      <c r="K84" s="38">
        <v>0.19494400000000001</v>
      </c>
      <c r="L84" s="38">
        <v>0.213314</v>
      </c>
      <c r="M84" s="38">
        <v>0.21482600000000002</v>
      </c>
      <c r="N84" s="38">
        <v>0.20774200000000004</v>
      </c>
      <c r="O84" s="38">
        <v>0.192298</v>
      </c>
      <c r="P84" s="38">
        <v>0.65961399999999992</v>
      </c>
      <c r="Q84" s="38">
        <v>0.12462900000000002</v>
      </c>
      <c r="R84" s="28"/>
      <c r="S84" s="39">
        <v>2.4103790000000003</v>
      </c>
      <c r="T84" s="40">
        <v>0.1121730516959818</v>
      </c>
      <c r="U84" s="40">
        <v>1.3378173280277128E-2</v>
      </c>
    </row>
    <row r="85" spans="1:21" s="55" customFormat="1" x14ac:dyDescent="0.3">
      <c r="A85" s="108"/>
      <c r="B85" s="16"/>
      <c r="C85" s="51" t="s">
        <v>173</v>
      </c>
      <c r="D85" s="52">
        <v>0</v>
      </c>
      <c r="E85" s="27">
        <v>0</v>
      </c>
      <c r="F85" s="28"/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28"/>
      <c r="S85" s="53">
        <v>0</v>
      </c>
      <c r="T85" s="54" t="s">
        <v>191</v>
      </c>
      <c r="U85" s="54" t="s">
        <v>191</v>
      </c>
    </row>
    <row r="86" spans="1:21" s="55" customFormat="1" x14ac:dyDescent="0.3">
      <c r="A86" s="108"/>
      <c r="B86" s="16"/>
      <c r="C86" s="51" t="s">
        <v>388</v>
      </c>
      <c r="D86" s="52">
        <v>11</v>
      </c>
      <c r="E86" s="27">
        <v>0.21153846153846154</v>
      </c>
      <c r="F86" s="28"/>
      <c r="G86" s="67">
        <v>7.0597999999999994E-2</v>
      </c>
      <c r="H86" s="67">
        <v>7.9931000000000002E-2</v>
      </c>
      <c r="I86" s="67">
        <v>0.14314499999999999</v>
      </c>
      <c r="J86" s="67">
        <v>0.10922799999999999</v>
      </c>
      <c r="K86" s="67">
        <v>0.15126300000000001</v>
      </c>
      <c r="L86" s="67">
        <v>0.15029500000000001</v>
      </c>
      <c r="M86" s="67">
        <v>0.150121</v>
      </c>
      <c r="N86" s="67">
        <v>0.14805500000000002</v>
      </c>
      <c r="O86" s="67">
        <v>0.132913</v>
      </c>
      <c r="P86" s="67">
        <v>0.59458299999999997</v>
      </c>
      <c r="Q86" s="67">
        <v>5.9899000000000001E-2</v>
      </c>
      <c r="R86" s="28"/>
      <c r="S86" s="53">
        <v>1.7900310000000001</v>
      </c>
      <c r="T86" s="54">
        <v>-0.15154820249865431</v>
      </c>
      <c r="U86" s="54">
        <v>-2.033318578868526E-2</v>
      </c>
    </row>
    <row r="87" spans="1:21" s="55" customFormat="1" x14ac:dyDescent="0.3">
      <c r="A87" s="108"/>
      <c r="B87" s="16"/>
      <c r="C87" s="51" t="s">
        <v>150</v>
      </c>
      <c r="D87" s="52">
        <v>9</v>
      </c>
      <c r="E87" s="27">
        <v>0.17307692307692307</v>
      </c>
      <c r="F87" s="28"/>
      <c r="G87" s="67">
        <v>4.1461000000000005E-2</v>
      </c>
      <c r="H87" s="67">
        <v>5.4344000000000003E-2</v>
      </c>
      <c r="I87" s="67">
        <v>5.3370999999999995E-2</v>
      </c>
      <c r="J87" s="67">
        <v>5.0934E-2</v>
      </c>
      <c r="K87" s="67">
        <v>4.3680999999999998E-2</v>
      </c>
      <c r="L87" s="67">
        <v>6.3019000000000006E-2</v>
      </c>
      <c r="M87" s="67">
        <v>6.4704999999999999E-2</v>
      </c>
      <c r="N87" s="67">
        <v>5.9687000000000004E-2</v>
      </c>
      <c r="O87" s="67">
        <v>5.9384999999999993E-2</v>
      </c>
      <c r="P87" s="67">
        <v>6.5031000000000005E-2</v>
      </c>
      <c r="Q87" s="67">
        <v>6.473000000000001E-2</v>
      </c>
      <c r="R87" s="28"/>
      <c r="S87" s="53">
        <v>0.6203479999999999</v>
      </c>
      <c r="T87" s="54">
        <v>0.56122621258532113</v>
      </c>
      <c r="U87" s="54">
        <v>5.7263475694415478E-2</v>
      </c>
    </row>
    <row r="88" spans="1:21" s="18" customFormat="1" x14ac:dyDescent="0.3">
      <c r="A88" s="106"/>
      <c r="B88" s="16"/>
      <c r="C88" s="29" t="s">
        <v>389</v>
      </c>
      <c r="D88" s="30">
        <v>2</v>
      </c>
      <c r="E88" s="27">
        <v>3.8461538461538464E-2</v>
      </c>
      <c r="F88" s="28"/>
      <c r="G88" s="38">
        <v>4.1772999999999998E-2</v>
      </c>
      <c r="H88" s="38">
        <v>2.8875999999999999E-2</v>
      </c>
      <c r="I88" s="38">
        <v>3.0384999999999999E-2</v>
      </c>
      <c r="J88" s="38">
        <v>3.2986000000000001E-2</v>
      </c>
      <c r="K88" s="38">
        <v>3.3216000000000002E-2</v>
      </c>
      <c r="L88" s="38">
        <v>3.6332000000000003E-2</v>
      </c>
      <c r="M88" s="38">
        <v>3.5987999999999999E-2</v>
      </c>
      <c r="N88" s="38">
        <v>3.1175000000000001E-2</v>
      </c>
      <c r="O88" s="38">
        <v>3.1140000000000001E-2</v>
      </c>
      <c r="P88" s="38">
        <v>1.7024000000000001E-2</v>
      </c>
      <c r="Q88" s="38">
        <v>1.72E-2</v>
      </c>
      <c r="R88" s="28"/>
      <c r="S88" s="39">
        <v>0.33609499999999992</v>
      </c>
      <c r="T88" s="40">
        <v>-0.58825078399923392</v>
      </c>
      <c r="U88" s="40">
        <v>-0.1049875066451792</v>
      </c>
    </row>
    <row r="89" spans="1:21" s="18" customFormat="1" x14ac:dyDescent="0.3">
      <c r="A89" s="106"/>
      <c r="B89" s="16"/>
      <c r="C89" s="29" t="s">
        <v>207</v>
      </c>
      <c r="D89" s="30">
        <v>0</v>
      </c>
      <c r="E89" s="27">
        <v>0</v>
      </c>
      <c r="F89" s="28"/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28"/>
      <c r="S89" s="39">
        <v>0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9</v>
      </c>
      <c r="E90" s="27">
        <v>0.17307692307692307</v>
      </c>
      <c r="F90" s="28"/>
      <c r="G90" s="38">
        <v>4.176E-3</v>
      </c>
      <c r="H90" s="38">
        <v>1.1011E-2</v>
      </c>
      <c r="I90" s="38">
        <v>1.1064000000000001E-2</v>
      </c>
      <c r="J90" s="38">
        <v>8.1469999999999997E-3</v>
      </c>
      <c r="K90" s="38">
        <v>1.0843999999999999E-2</v>
      </c>
      <c r="L90" s="38">
        <v>8.9879999999999995E-3</v>
      </c>
      <c r="M90" s="38">
        <v>7.6419999999999995E-3</v>
      </c>
      <c r="N90" s="38">
        <v>1.0475E-2</v>
      </c>
      <c r="O90" s="38">
        <v>6.522E-3</v>
      </c>
      <c r="P90" s="38">
        <v>6.1419999999999999E-3</v>
      </c>
      <c r="Q90" s="38">
        <v>6.1290000000000008E-3</v>
      </c>
      <c r="R90" s="28"/>
      <c r="S90" s="39">
        <v>9.1139999999999985E-2</v>
      </c>
      <c r="T90" s="40">
        <v>0.46767241379310365</v>
      </c>
      <c r="U90" s="40">
        <v>4.9128394784680562E-2</v>
      </c>
    </row>
    <row r="91" spans="1:21" s="18" customFormat="1" x14ac:dyDescent="0.3">
      <c r="A91" s="106"/>
      <c r="B91" s="16"/>
      <c r="C91" s="29" t="s">
        <v>164</v>
      </c>
      <c r="D91" s="30">
        <v>2</v>
      </c>
      <c r="E91" s="27">
        <v>3.8461538461538464E-2</v>
      </c>
      <c r="F91" s="28"/>
      <c r="G91" s="38">
        <v>0</v>
      </c>
      <c r="H91" s="38">
        <v>6.5880000000000001E-3</v>
      </c>
      <c r="I91" s="38">
        <v>1.1622E-2</v>
      </c>
      <c r="J91" s="38">
        <v>1.2484E-2</v>
      </c>
      <c r="K91" s="38">
        <v>1.3616E-2</v>
      </c>
      <c r="L91" s="38">
        <v>6.6470000000000001E-3</v>
      </c>
      <c r="M91" s="38">
        <v>4.9519999999999998E-3</v>
      </c>
      <c r="N91" s="38">
        <v>4.2700000000000002E-4</v>
      </c>
      <c r="O91" s="38">
        <v>1.06E-4</v>
      </c>
      <c r="P91" s="38">
        <v>1.03E-4</v>
      </c>
      <c r="Q91" s="38">
        <v>1E-4</v>
      </c>
      <c r="R91" s="28"/>
      <c r="S91" s="39">
        <v>5.6645000000000001E-2</v>
      </c>
      <c r="T91" s="40" t="s">
        <v>191</v>
      </c>
      <c r="U91" s="40" t="s">
        <v>191</v>
      </c>
    </row>
    <row r="92" spans="1:21" s="18" customFormat="1" x14ac:dyDescent="0.3">
      <c r="A92" s="106"/>
      <c r="B92" s="16"/>
      <c r="C92" s="29" t="s">
        <v>0</v>
      </c>
      <c r="D92" s="30">
        <v>12</v>
      </c>
      <c r="E92" s="27">
        <v>0.23076923076923078</v>
      </c>
      <c r="F92" s="28"/>
      <c r="G92" s="38">
        <v>2.8849E-2</v>
      </c>
      <c r="H92" s="38">
        <v>3.6717E-2</v>
      </c>
      <c r="I92" s="38">
        <v>4.1232000000000005E-2</v>
      </c>
      <c r="J92" s="38">
        <v>5.484E-2</v>
      </c>
      <c r="K92" s="38">
        <v>0.12012800000000001</v>
      </c>
      <c r="L92" s="38">
        <v>0.10578199999999999</v>
      </c>
      <c r="M92" s="38">
        <v>0.11087900000000003</v>
      </c>
      <c r="N92" s="38">
        <v>0.112515</v>
      </c>
      <c r="O92" s="38">
        <v>0.10391899999999998</v>
      </c>
      <c r="P92" s="38">
        <v>0.12131400000000001</v>
      </c>
      <c r="Q92" s="38">
        <v>0.10729799999999999</v>
      </c>
      <c r="R92" s="28"/>
      <c r="S92" s="39">
        <v>0.94347300000000012</v>
      </c>
      <c r="T92" s="40">
        <v>2.7192970293597694</v>
      </c>
      <c r="U92" s="40">
        <v>0.17844035949109793</v>
      </c>
    </row>
    <row r="93" spans="1:21" s="55" customFormat="1" x14ac:dyDescent="0.3">
      <c r="A93" s="108"/>
      <c r="B93" s="16"/>
      <c r="C93" s="51" t="s">
        <v>231</v>
      </c>
      <c r="D93" s="52">
        <v>5</v>
      </c>
      <c r="E93" s="27">
        <v>9.6153846153846159E-2</v>
      </c>
      <c r="F93" s="28"/>
      <c r="G93" s="67">
        <v>1.4337000000000001E-2</v>
      </c>
      <c r="H93" s="67">
        <v>1.8085999999999998E-2</v>
      </c>
      <c r="I93" s="67">
        <v>2.4203000000000002E-2</v>
      </c>
      <c r="J93" s="67">
        <v>3.2774999999999999E-2</v>
      </c>
      <c r="K93" s="67">
        <v>6.4129999999999993E-2</v>
      </c>
      <c r="L93" s="67">
        <v>8.2427E-2</v>
      </c>
      <c r="M93" s="67">
        <v>9.4164000000000012E-2</v>
      </c>
      <c r="N93" s="67">
        <v>9.4871000000000011E-2</v>
      </c>
      <c r="O93" s="67">
        <v>8.1105999999999998E-2</v>
      </c>
      <c r="P93" s="67">
        <v>0.100657</v>
      </c>
      <c r="Q93" s="67">
        <v>9.5594999999999999E-2</v>
      </c>
      <c r="R93" s="28"/>
      <c r="S93" s="53">
        <v>0.70235100000000006</v>
      </c>
      <c r="T93" s="54">
        <v>5.6677129106507635</v>
      </c>
      <c r="U93" s="54">
        <v>0.26764343481938746</v>
      </c>
    </row>
    <row r="94" spans="1:21" s="55" customFormat="1" x14ac:dyDescent="0.3">
      <c r="A94" s="108"/>
      <c r="B94" s="16"/>
      <c r="C94" s="51" t="s">
        <v>390</v>
      </c>
      <c r="D94" s="52">
        <v>2</v>
      </c>
      <c r="E94" s="27">
        <v>3.8461538461538464E-2</v>
      </c>
      <c r="F94" s="28"/>
      <c r="G94" s="67">
        <v>1.0234999999999999E-2</v>
      </c>
      <c r="H94" s="67">
        <v>1.3025999999999999E-2</v>
      </c>
      <c r="I94" s="67">
        <v>1.2547000000000001E-2</v>
      </c>
      <c r="J94" s="67">
        <v>1.5807999999999999E-2</v>
      </c>
      <c r="K94" s="67">
        <v>1.7670000000000002E-2</v>
      </c>
      <c r="L94" s="67">
        <v>1.2349000000000001E-2</v>
      </c>
      <c r="M94" s="67">
        <v>1.0815E-2</v>
      </c>
      <c r="N94" s="67">
        <v>1.1396E-2</v>
      </c>
      <c r="O94" s="67">
        <v>1.3898000000000001E-2</v>
      </c>
      <c r="P94" s="67">
        <v>1.1939E-2</v>
      </c>
      <c r="Q94" s="67">
        <v>5.1729999999999996E-3</v>
      </c>
      <c r="R94" s="28"/>
      <c r="S94" s="53">
        <v>0.13485600000000003</v>
      </c>
      <c r="T94" s="54">
        <v>-0.49457743038593061</v>
      </c>
      <c r="U94" s="54">
        <v>-8.1758685896062055E-2</v>
      </c>
    </row>
    <row r="95" spans="1:21" s="55" customFormat="1" x14ac:dyDescent="0.3">
      <c r="A95" s="108"/>
      <c r="B95" s="50"/>
      <c r="C95" s="51" t="s">
        <v>371</v>
      </c>
      <c r="D95" s="52">
        <v>0</v>
      </c>
      <c r="E95" s="27">
        <v>0</v>
      </c>
      <c r="F95" s="28"/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0</v>
      </c>
      <c r="P95" s="67">
        <v>0</v>
      </c>
      <c r="Q95" s="67">
        <v>0</v>
      </c>
      <c r="R95" s="28"/>
      <c r="S95" s="53">
        <v>0</v>
      </c>
      <c r="T95" s="54" t="s">
        <v>191</v>
      </c>
      <c r="U95" s="54" t="s">
        <v>191</v>
      </c>
    </row>
    <row r="96" spans="1:21" s="55" customFormat="1" x14ac:dyDescent="0.3">
      <c r="A96" s="108"/>
      <c r="B96" s="50"/>
      <c r="C96" s="51" t="s">
        <v>391</v>
      </c>
      <c r="D96" s="52">
        <v>1</v>
      </c>
      <c r="E96" s="27">
        <v>1.9230769230769232E-2</v>
      </c>
      <c r="F96" s="28"/>
      <c r="G96" s="67">
        <v>3.2959999999999999E-3</v>
      </c>
      <c r="H96" s="67">
        <v>4.5180000000000003E-3</v>
      </c>
      <c r="I96" s="67">
        <v>3.3869999999999998E-3</v>
      </c>
      <c r="J96" s="67">
        <v>4.1929999999999997E-3</v>
      </c>
      <c r="K96" s="67">
        <v>6.7489999999999998E-3</v>
      </c>
      <c r="L96" s="67">
        <v>7.025E-3</v>
      </c>
      <c r="M96" s="67">
        <v>4.6690000000000004E-3</v>
      </c>
      <c r="N96" s="67">
        <v>5.7140000000000003E-3</v>
      </c>
      <c r="O96" s="67">
        <v>7.4339999999999996E-3</v>
      </c>
      <c r="P96" s="67">
        <v>8.7180000000000001E-3</v>
      </c>
      <c r="Q96" s="67">
        <v>6.5300000000000002E-3</v>
      </c>
      <c r="R96" s="28"/>
      <c r="S96" s="53">
        <v>6.2233000000000004E-2</v>
      </c>
      <c r="T96" s="54">
        <v>0.98118932038834972</v>
      </c>
      <c r="U96" s="54">
        <v>8.9220351443020762E-2</v>
      </c>
    </row>
    <row r="97" spans="1:22" s="55" customFormat="1" x14ac:dyDescent="0.3">
      <c r="A97" s="108"/>
      <c r="B97" s="50"/>
      <c r="C97" s="51" t="s">
        <v>392</v>
      </c>
      <c r="D97" s="52">
        <v>4</v>
      </c>
      <c r="E97" s="27">
        <v>7.6923076923076927E-2</v>
      </c>
      <c r="F97" s="28"/>
      <c r="G97" s="67">
        <v>9.8099999999999923E-4</v>
      </c>
      <c r="H97" s="67">
        <v>1.0870000000000046E-3</v>
      </c>
      <c r="I97" s="67">
        <v>1.0949999999999988E-3</v>
      </c>
      <c r="J97" s="67">
        <v>2.0639999999999964E-3</v>
      </c>
      <c r="K97" s="67">
        <v>3.157900000000001E-2</v>
      </c>
      <c r="L97" s="67">
        <v>3.9809999999999846E-3</v>
      </c>
      <c r="M97" s="67">
        <v>1.2310000000000099E-3</v>
      </c>
      <c r="N97" s="67">
        <v>5.3399999999999281E-4</v>
      </c>
      <c r="O97" s="67">
        <v>1.4809999999999823E-3</v>
      </c>
      <c r="P97" s="67">
        <v>0</v>
      </c>
      <c r="Q97" s="67">
        <v>0</v>
      </c>
      <c r="R97" s="28"/>
      <c r="S97" s="53">
        <v>4.4032999999999975E-2</v>
      </c>
      <c r="T97" s="54">
        <v>-1</v>
      </c>
      <c r="U97" s="54">
        <v>-1</v>
      </c>
    </row>
    <row r="98" spans="1:22" s="18" customFormat="1" x14ac:dyDescent="0.3">
      <c r="A98" s="106"/>
      <c r="B98" s="16"/>
      <c r="C98" s="29" t="s">
        <v>209</v>
      </c>
      <c r="D98" s="30">
        <v>0</v>
      </c>
      <c r="E98" s="27">
        <v>0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52</v>
      </c>
      <c r="E99" s="41">
        <v>1</v>
      </c>
      <c r="F99" s="42"/>
      <c r="G99" s="43">
        <v>0.186857</v>
      </c>
      <c r="H99" s="43">
        <v>0.21868100000000001</v>
      </c>
      <c r="I99" s="43">
        <v>0.307473</v>
      </c>
      <c r="J99" s="43">
        <v>0.29186400000000001</v>
      </c>
      <c r="K99" s="43">
        <v>0.435558</v>
      </c>
      <c r="L99" s="43">
        <v>0.39366000000000001</v>
      </c>
      <c r="M99" s="43">
        <v>0.42571000000000003</v>
      </c>
      <c r="N99" s="43">
        <v>0.41273100000000007</v>
      </c>
      <c r="O99" s="43">
        <v>0.34066199999999996</v>
      </c>
      <c r="P99" s="43">
        <v>1.145427</v>
      </c>
      <c r="Q99" s="43">
        <v>0.94708800000000004</v>
      </c>
      <c r="R99" s="42"/>
      <c r="S99" s="44">
        <v>5.1057110000000003</v>
      </c>
      <c r="T99" s="45">
        <v>4.0685176364813742</v>
      </c>
      <c r="U99" s="45">
        <v>0.22492675384869898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7</v>
      </c>
      <c r="E103" s="90">
        <v>0.13461538461538461</v>
      </c>
      <c r="F103" s="95"/>
      <c r="G103" s="97">
        <v>0</v>
      </c>
      <c r="H103" s="97">
        <v>1.214E-3</v>
      </c>
      <c r="I103" s="97">
        <v>1.6653999999999999E-2</v>
      </c>
      <c r="J103" s="97">
        <v>2.3244999999999998E-2</v>
      </c>
      <c r="K103" s="97">
        <v>6.2810000000000005E-2</v>
      </c>
      <c r="L103" s="97">
        <v>2.2596999999999999E-2</v>
      </c>
      <c r="M103" s="97">
        <v>5.1423000000000003E-2</v>
      </c>
      <c r="N103" s="97">
        <v>5.0396999999999997E-2</v>
      </c>
      <c r="O103" s="97">
        <v>6.6769999999999998E-3</v>
      </c>
      <c r="P103" s="97">
        <v>0.34122999999999998</v>
      </c>
      <c r="Q103" s="138">
        <v>0.69173200000000001</v>
      </c>
      <c r="R103" s="95"/>
      <c r="S103" s="93">
        <v>1.267979</v>
      </c>
      <c r="T103" s="94" t="s">
        <v>191</v>
      </c>
      <c r="U103" s="94" t="s">
        <v>191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0</v>
      </c>
      <c r="E105" s="90">
        <v>0</v>
      </c>
      <c r="F105" s="95"/>
      <c r="G105" s="92">
        <v>0</v>
      </c>
      <c r="H105" s="92">
        <v>0</v>
      </c>
      <c r="I105" s="92">
        <v>0</v>
      </c>
      <c r="J105" s="92">
        <v>0</v>
      </c>
      <c r="K105" s="92">
        <v>0</v>
      </c>
      <c r="L105" s="92">
        <v>0</v>
      </c>
      <c r="M105" s="92">
        <v>0</v>
      </c>
      <c r="N105" s="92">
        <v>0</v>
      </c>
      <c r="O105" s="92">
        <v>0</v>
      </c>
      <c r="P105" s="92">
        <v>0</v>
      </c>
      <c r="Q105" s="92">
        <v>0</v>
      </c>
      <c r="R105" s="95"/>
      <c r="S105" s="93">
        <v>0</v>
      </c>
      <c r="T105" s="94" t="s">
        <v>191</v>
      </c>
      <c r="U105" s="94" t="s">
        <v>191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0</v>
      </c>
      <c r="E106" s="90">
        <v>0</v>
      </c>
      <c r="F106" s="77"/>
      <c r="G106" s="82">
        <v>0</v>
      </c>
      <c r="H106" s="82">
        <v>0</v>
      </c>
      <c r="I106" s="82">
        <v>0</v>
      </c>
      <c r="J106" s="82">
        <v>0</v>
      </c>
      <c r="K106" s="82">
        <v>0</v>
      </c>
      <c r="L106" s="82">
        <v>0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77"/>
      <c r="S106" s="79">
        <v>0</v>
      </c>
      <c r="T106" s="80" t="s">
        <v>191</v>
      </c>
      <c r="U106" s="80" t="s">
        <v>191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11</v>
      </c>
      <c r="E114" s="90">
        <v>0.21153846153846154</v>
      </c>
      <c r="F114" s="95"/>
      <c r="G114" s="92">
        <v>7.0597999999999994E-2</v>
      </c>
      <c r="H114" s="92">
        <v>7.9931000000000002E-2</v>
      </c>
      <c r="I114" s="92">
        <v>0.14314499999999999</v>
      </c>
      <c r="J114" s="92">
        <v>0.10922799999999999</v>
      </c>
      <c r="K114" s="92">
        <v>0.15126300000000001</v>
      </c>
      <c r="L114" s="92">
        <v>0.15029500000000001</v>
      </c>
      <c r="M114" s="92">
        <v>0.150121</v>
      </c>
      <c r="N114" s="92">
        <v>0.14805500000000002</v>
      </c>
      <c r="O114" s="92">
        <v>0.132913</v>
      </c>
      <c r="P114" s="92">
        <v>0.59458299999999997</v>
      </c>
      <c r="Q114" s="92">
        <v>5.9899000000000001E-2</v>
      </c>
      <c r="R114" s="95"/>
      <c r="S114" s="93">
        <v>1.7900310000000001</v>
      </c>
      <c r="T114" s="94">
        <v>-0.15154820249865431</v>
      </c>
      <c r="U114" s="94">
        <v>-2.033318578868526E-2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7</v>
      </c>
      <c r="E115" s="76">
        <v>0.13461538461538461</v>
      </c>
      <c r="F115" s="77"/>
      <c r="G115" s="82">
        <v>8.2330000000000007E-3</v>
      </c>
      <c r="H115" s="82">
        <v>1.0883E-2</v>
      </c>
      <c r="I115" s="82">
        <v>5.7759999999999999E-2</v>
      </c>
      <c r="J115" s="82">
        <v>1.2541E-2</v>
      </c>
      <c r="K115" s="82">
        <v>2.65E-3</v>
      </c>
      <c r="L115" s="82">
        <v>2.6069999999999999E-3</v>
      </c>
      <c r="M115" s="82">
        <v>2.562E-3</v>
      </c>
      <c r="N115" s="82">
        <v>2.562E-3</v>
      </c>
      <c r="O115" s="82">
        <v>2.539E-3</v>
      </c>
      <c r="P115" s="82">
        <v>2.6670000000000001E-3</v>
      </c>
      <c r="Q115" s="140">
        <v>2.3999999999999998E-3</v>
      </c>
      <c r="R115" s="77"/>
      <c r="S115" s="79">
        <v>0.10740399999999999</v>
      </c>
      <c r="T115" s="80">
        <v>-0.70849022227620551</v>
      </c>
      <c r="U115" s="80">
        <v>-0.14280102948593842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4</v>
      </c>
      <c r="E116" s="90">
        <v>7.6923076923076927E-2</v>
      </c>
      <c r="F116" s="77"/>
      <c r="G116" s="78">
        <v>6.2364999999999997E-2</v>
      </c>
      <c r="H116" s="78">
        <v>6.9047999999999998E-2</v>
      </c>
      <c r="I116" s="78">
        <v>8.5385000000000003E-2</v>
      </c>
      <c r="J116" s="78">
        <v>9.6686999999999995E-2</v>
      </c>
      <c r="K116" s="78">
        <v>0.148613</v>
      </c>
      <c r="L116" s="78">
        <v>0.14768800000000001</v>
      </c>
      <c r="M116" s="78">
        <v>0.147559</v>
      </c>
      <c r="N116" s="78">
        <v>0.14549300000000001</v>
      </c>
      <c r="O116" s="78">
        <v>0.13037399999999999</v>
      </c>
      <c r="P116" s="78">
        <v>0.591916</v>
      </c>
      <c r="Q116" s="78">
        <v>5.7499000000000001E-2</v>
      </c>
      <c r="R116" s="77"/>
      <c r="S116" s="85">
        <v>1.6826270000000001</v>
      </c>
      <c r="T116" s="86">
        <v>-7.8024532991261109E-2</v>
      </c>
      <c r="U116" s="86">
        <v>-1.0103199324276946E-2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4</v>
      </c>
      <c r="E117" s="99">
        <v>7.6923076923076927E-2</v>
      </c>
      <c r="F117" s="100"/>
      <c r="G117" s="78">
        <v>6.2364999999999997E-2</v>
      </c>
      <c r="H117" s="78">
        <v>6.9047999999999998E-2</v>
      </c>
      <c r="I117" s="78">
        <v>8.5385000000000003E-2</v>
      </c>
      <c r="J117" s="78">
        <v>9.6686999999999995E-2</v>
      </c>
      <c r="K117" s="78">
        <v>0.148613</v>
      </c>
      <c r="L117" s="78">
        <v>0.14768800000000001</v>
      </c>
      <c r="M117" s="78">
        <v>0.147559</v>
      </c>
      <c r="N117" s="78">
        <v>0.14549300000000001</v>
      </c>
      <c r="O117" s="78">
        <v>0.13037399999999999</v>
      </c>
      <c r="P117" s="78">
        <v>0.591916</v>
      </c>
      <c r="Q117" s="139">
        <v>5.7499000000000001E-2</v>
      </c>
      <c r="R117" s="100"/>
      <c r="S117" s="101">
        <v>1.6826270000000001</v>
      </c>
      <c r="T117" s="102">
        <v>-7.8024532991261109E-2</v>
      </c>
      <c r="U117" s="102">
        <v>-1.0103199324276946E-2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9</v>
      </c>
      <c r="E122" s="90">
        <v>0.17307692307692307</v>
      </c>
      <c r="F122" s="95"/>
      <c r="G122" s="92">
        <v>4.1461000000000005E-2</v>
      </c>
      <c r="H122" s="92">
        <v>5.4344000000000003E-2</v>
      </c>
      <c r="I122" s="92">
        <v>5.3370999999999995E-2</v>
      </c>
      <c r="J122" s="92">
        <v>5.0934E-2</v>
      </c>
      <c r="K122" s="92">
        <v>4.3680999999999998E-2</v>
      </c>
      <c r="L122" s="92">
        <v>6.3019000000000006E-2</v>
      </c>
      <c r="M122" s="92">
        <v>6.4704999999999999E-2</v>
      </c>
      <c r="N122" s="92">
        <v>5.9687000000000004E-2</v>
      </c>
      <c r="O122" s="92">
        <v>5.9384999999999993E-2</v>
      </c>
      <c r="P122" s="92">
        <v>6.5031000000000005E-2</v>
      </c>
      <c r="Q122" s="92">
        <v>6.473000000000001E-2</v>
      </c>
      <c r="R122" s="95"/>
      <c r="S122" s="93">
        <v>0.6203479999999999</v>
      </c>
      <c r="T122" s="94">
        <v>0.56122621258532113</v>
      </c>
      <c r="U122" s="94">
        <v>5.7263475694415478E-2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8</v>
      </c>
      <c r="E123" s="90">
        <v>0.15384615384615385</v>
      </c>
      <c r="F123" s="77"/>
      <c r="G123" s="78">
        <v>4.1134000000000004E-2</v>
      </c>
      <c r="H123" s="78">
        <v>5.3982000000000002E-2</v>
      </c>
      <c r="I123" s="78">
        <v>5.3005999999999998E-2</v>
      </c>
      <c r="J123" s="78">
        <v>5.0590999999999997E-2</v>
      </c>
      <c r="K123" s="78">
        <v>4.335E-2</v>
      </c>
      <c r="L123" s="78">
        <v>6.2692999999999999E-2</v>
      </c>
      <c r="M123" s="78">
        <v>6.4384999999999998E-2</v>
      </c>
      <c r="N123" s="78">
        <v>5.9367000000000003E-2</v>
      </c>
      <c r="O123" s="78">
        <v>5.9067999999999996E-2</v>
      </c>
      <c r="P123" s="78">
        <v>6.4723000000000003E-2</v>
      </c>
      <c r="Q123" s="78">
        <v>6.4330000000000012E-2</v>
      </c>
      <c r="R123" s="77"/>
      <c r="S123" s="85">
        <v>0.61662900000000009</v>
      </c>
      <c r="T123" s="86">
        <v>0.56391306461807766</v>
      </c>
      <c r="U123" s="86">
        <v>5.749074688762712E-2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0</v>
      </c>
      <c r="E125" s="76">
        <v>0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0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8</v>
      </c>
      <c r="E126" s="90">
        <v>0.15384615384615385</v>
      </c>
      <c r="F126" s="77"/>
      <c r="G126" s="78">
        <v>4.1134000000000004E-2</v>
      </c>
      <c r="H126" s="78">
        <v>5.3982000000000002E-2</v>
      </c>
      <c r="I126" s="78">
        <v>5.3005999999999998E-2</v>
      </c>
      <c r="J126" s="78">
        <v>5.0590999999999997E-2</v>
      </c>
      <c r="K126" s="78">
        <v>4.335E-2</v>
      </c>
      <c r="L126" s="78">
        <v>6.2692999999999999E-2</v>
      </c>
      <c r="M126" s="78">
        <v>6.4384999999999998E-2</v>
      </c>
      <c r="N126" s="78">
        <v>5.9367000000000003E-2</v>
      </c>
      <c r="O126" s="78">
        <v>5.9067999999999996E-2</v>
      </c>
      <c r="P126" s="78">
        <v>6.4723000000000003E-2</v>
      </c>
      <c r="Q126" s="78">
        <v>6.4330000000000012E-2</v>
      </c>
      <c r="R126" s="77"/>
      <c r="S126" s="85">
        <v>0.61662900000000009</v>
      </c>
      <c r="T126" s="86">
        <v>0.56391306461807766</v>
      </c>
      <c r="U126" s="86">
        <v>5.749074688762712E-2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3</v>
      </c>
      <c r="E127" s="76">
        <v>5.7692307692307696E-2</v>
      </c>
      <c r="F127" s="77"/>
      <c r="G127" s="78">
        <v>9.1590000000000005E-3</v>
      </c>
      <c r="H127" s="78">
        <v>1.1346999999999999E-2</v>
      </c>
      <c r="I127" s="78">
        <v>1.1441E-2</v>
      </c>
      <c r="J127" s="78">
        <v>1.0753E-2</v>
      </c>
      <c r="K127" s="78">
        <v>7.2870000000000001E-3</v>
      </c>
      <c r="L127" s="78">
        <v>1.1296E-2</v>
      </c>
      <c r="M127" s="78">
        <v>1.2274999999999999E-2</v>
      </c>
      <c r="N127" s="78">
        <v>9.8200000000000006E-3</v>
      </c>
      <c r="O127" s="78">
        <v>1.2697999999999999E-2</v>
      </c>
      <c r="P127" s="78">
        <v>1.3948E-2</v>
      </c>
      <c r="Q127" s="136">
        <v>1.1900000000000001E-2</v>
      </c>
      <c r="R127" s="77"/>
      <c r="S127" s="85">
        <v>0.121924</v>
      </c>
      <c r="T127" s="86">
        <v>0.29926847909160381</v>
      </c>
      <c r="U127" s="86">
        <v>3.3266532444690133E-2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1</v>
      </c>
      <c r="E128" s="76">
        <v>1.9230769230769232E-2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2.1999999999999999E-5</v>
      </c>
      <c r="M128" s="78">
        <v>2.0999999999999999E-5</v>
      </c>
      <c r="N128" s="78">
        <v>2.0999999999999999E-5</v>
      </c>
      <c r="O128" s="78">
        <v>2.0999999999999999E-5</v>
      </c>
      <c r="P128" s="78">
        <v>1.0000000000000001E-5</v>
      </c>
      <c r="Q128" s="78">
        <v>3.0000000000000001E-5</v>
      </c>
      <c r="R128" s="77"/>
      <c r="S128" s="85">
        <v>1.25E-4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2</v>
      </c>
      <c r="E131" s="76">
        <v>3.8461538461538464E-2</v>
      </c>
      <c r="F131" s="77"/>
      <c r="G131" s="78">
        <v>2.2598E-2</v>
      </c>
      <c r="H131" s="78">
        <v>3.2252999999999997E-2</v>
      </c>
      <c r="I131" s="78">
        <v>3.1098000000000001E-2</v>
      </c>
      <c r="J131" s="78">
        <v>0.03</v>
      </c>
      <c r="K131" s="78">
        <v>3.6062999999999998E-2</v>
      </c>
      <c r="L131" s="78">
        <v>4.2034000000000002E-2</v>
      </c>
      <c r="M131" s="78">
        <v>4.3229999999999998E-2</v>
      </c>
      <c r="N131" s="78">
        <v>4.2694999999999997E-2</v>
      </c>
      <c r="O131" s="78">
        <v>4.1904999999999998E-2</v>
      </c>
      <c r="P131" s="78">
        <v>4.5432E-2</v>
      </c>
      <c r="Q131" s="136">
        <v>4.7600000000000003E-2</v>
      </c>
      <c r="R131" s="77"/>
      <c r="S131" s="85">
        <v>0.41490799999999994</v>
      </c>
      <c r="T131" s="86">
        <v>1.1063810956721833</v>
      </c>
      <c r="U131" s="86">
        <v>9.7594996400731437E-2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1.9230769230769232E-2</v>
      </c>
      <c r="F133" s="77"/>
      <c r="G133" s="78">
        <v>0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1.026E-3</v>
      </c>
      <c r="Q133" s="78">
        <v>0</v>
      </c>
      <c r="R133" s="77"/>
      <c r="S133" s="85">
        <v>1.026E-3</v>
      </c>
      <c r="T133" s="86" t="s">
        <v>191</v>
      </c>
      <c r="U133" s="86" t="s">
        <v>191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1</v>
      </c>
      <c r="E135" s="76">
        <v>1.9230769230769232E-2</v>
      </c>
      <c r="F135" s="77"/>
      <c r="G135" s="78">
        <v>9.3769999999999999E-3</v>
      </c>
      <c r="H135" s="78">
        <v>1.0382000000000001E-2</v>
      </c>
      <c r="I135" s="78">
        <v>1.0467000000000001E-2</v>
      </c>
      <c r="J135" s="78">
        <v>9.8379999999999995E-3</v>
      </c>
      <c r="K135" s="78">
        <v>0</v>
      </c>
      <c r="L135" s="78">
        <v>9.3410000000000003E-3</v>
      </c>
      <c r="M135" s="78">
        <v>8.8590000000000006E-3</v>
      </c>
      <c r="N135" s="78">
        <v>6.8310000000000003E-3</v>
      </c>
      <c r="O135" s="78">
        <v>4.444E-3</v>
      </c>
      <c r="P135" s="78">
        <v>4.3070000000000001E-3</v>
      </c>
      <c r="Q135" s="78">
        <v>4.7999999999999996E-3</v>
      </c>
      <c r="R135" s="77"/>
      <c r="S135" s="85">
        <v>7.8646000000000008E-2</v>
      </c>
      <c r="T135" s="86">
        <v>-0.48810920336994779</v>
      </c>
      <c r="U135" s="86">
        <v>-8.0297927446329798E-2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1</v>
      </c>
      <c r="E137" s="90">
        <v>1.9230769230769232E-2</v>
      </c>
      <c r="F137" s="77"/>
      <c r="G137" s="78">
        <v>3.2699999999999998E-4</v>
      </c>
      <c r="H137" s="78">
        <v>3.6200000000000002E-4</v>
      </c>
      <c r="I137" s="78">
        <v>3.6499999999999998E-4</v>
      </c>
      <c r="J137" s="78">
        <v>3.4299999999999999E-4</v>
      </c>
      <c r="K137" s="78">
        <v>3.3100000000000002E-4</v>
      </c>
      <c r="L137" s="78">
        <v>3.2600000000000001E-4</v>
      </c>
      <c r="M137" s="78">
        <v>3.2000000000000003E-4</v>
      </c>
      <c r="N137" s="78">
        <v>3.2000000000000003E-4</v>
      </c>
      <c r="O137" s="78">
        <v>3.1700000000000001E-4</v>
      </c>
      <c r="P137" s="78">
        <v>3.0800000000000001E-4</v>
      </c>
      <c r="Q137" s="136">
        <v>4.0000000000000002E-4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1</v>
      </c>
      <c r="E139" s="76">
        <v>1.9230769230769232E-2</v>
      </c>
      <c r="F139" s="77"/>
      <c r="G139" s="78">
        <v>3.2699999999999998E-4</v>
      </c>
      <c r="H139" s="78">
        <v>3.6200000000000002E-4</v>
      </c>
      <c r="I139" s="78">
        <v>3.6499999999999998E-4</v>
      </c>
      <c r="J139" s="78">
        <v>3.4299999999999999E-4</v>
      </c>
      <c r="K139" s="78">
        <v>3.3100000000000002E-4</v>
      </c>
      <c r="L139" s="78">
        <v>3.2600000000000001E-4</v>
      </c>
      <c r="M139" s="78">
        <v>3.2000000000000003E-4</v>
      </c>
      <c r="N139" s="78">
        <v>3.2000000000000003E-4</v>
      </c>
      <c r="O139" s="78">
        <v>3.1700000000000001E-4</v>
      </c>
      <c r="P139" s="78">
        <v>3.0800000000000001E-4</v>
      </c>
      <c r="Q139" s="136">
        <v>4.0000000000000002E-4</v>
      </c>
      <c r="R139" s="77"/>
      <c r="S139" s="85">
        <v>3.7190000000000001E-3</v>
      </c>
      <c r="T139" s="86">
        <v>0.22324159021406742</v>
      </c>
      <c r="U139" s="86">
        <v>2.5507946113477065E-2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0</v>
      </c>
      <c r="E147" s="90">
        <v>0</v>
      </c>
      <c r="F147" s="95"/>
      <c r="G147" s="92">
        <v>0</v>
      </c>
      <c r="H147" s="92">
        <v>0</v>
      </c>
      <c r="I147" s="92">
        <v>0</v>
      </c>
      <c r="J147" s="92">
        <v>0</v>
      </c>
      <c r="K147" s="92">
        <v>0</v>
      </c>
      <c r="L147" s="92">
        <v>0</v>
      </c>
      <c r="M147" s="92">
        <v>0</v>
      </c>
      <c r="N147" s="92">
        <v>0</v>
      </c>
      <c r="O147" s="92">
        <v>0</v>
      </c>
      <c r="P147" s="92">
        <v>0</v>
      </c>
      <c r="Q147" s="92">
        <v>0</v>
      </c>
      <c r="R147" s="95"/>
      <c r="S147" s="93">
        <v>0</v>
      </c>
      <c r="T147" s="94" t="s">
        <v>191</v>
      </c>
      <c r="U147" s="94" t="s">
        <v>191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0</v>
      </c>
      <c r="E148" s="76">
        <v>0</v>
      </c>
      <c r="F148" s="77"/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0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0</v>
      </c>
      <c r="E149" s="90">
        <v>0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136">
        <v>0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2</v>
      </c>
      <c r="E156" s="90">
        <v>3.8461538461538464E-2</v>
      </c>
      <c r="F156" s="95"/>
      <c r="G156" s="92">
        <v>0</v>
      </c>
      <c r="H156" s="92">
        <v>6.5880000000000001E-3</v>
      </c>
      <c r="I156" s="92">
        <v>1.1622E-2</v>
      </c>
      <c r="J156" s="92">
        <v>1.2484E-2</v>
      </c>
      <c r="K156" s="92">
        <v>1.3616E-2</v>
      </c>
      <c r="L156" s="92">
        <v>6.6470000000000001E-3</v>
      </c>
      <c r="M156" s="92">
        <v>4.9519999999999998E-3</v>
      </c>
      <c r="N156" s="92">
        <v>4.2700000000000002E-4</v>
      </c>
      <c r="O156" s="92">
        <v>1.06E-4</v>
      </c>
      <c r="P156" s="92">
        <v>1.03E-4</v>
      </c>
      <c r="Q156" s="92">
        <v>1E-4</v>
      </c>
      <c r="R156" s="95"/>
      <c r="S156" s="93">
        <v>5.6645000000000001E-2</v>
      </c>
      <c r="T156" s="94" t="s">
        <v>191</v>
      </c>
      <c r="U156" s="94" t="s">
        <v>191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1.9230769230769232E-2</v>
      </c>
      <c r="F157" s="77"/>
      <c r="G157" s="78">
        <v>0</v>
      </c>
      <c r="H157" s="78">
        <v>6.5880000000000001E-3</v>
      </c>
      <c r="I157" s="78">
        <v>1.1622E-2</v>
      </c>
      <c r="J157" s="78">
        <v>1.2484E-2</v>
      </c>
      <c r="K157" s="78">
        <v>1.3616E-2</v>
      </c>
      <c r="L157" s="78">
        <v>6.43E-3</v>
      </c>
      <c r="M157" s="78">
        <v>4.7390000000000002E-3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5.5479000000000001E-2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0</v>
      </c>
      <c r="E158" s="76">
        <v>0</v>
      </c>
      <c r="F158" s="77"/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136">
        <v>0</v>
      </c>
      <c r="R158" s="77"/>
      <c r="S158" s="85">
        <v>0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0</v>
      </c>
      <c r="E159" s="76">
        <v>0</v>
      </c>
      <c r="F159" s="77"/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136">
        <v>0</v>
      </c>
      <c r="R159" s="77"/>
      <c r="S159" s="85">
        <v>0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0</v>
      </c>
      <c r="E160" s="76">
        <v>0</v>
      </c>
      <c r="F160" s="77"/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0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1</v>
      </c>
      <c r="E161" s="76">
        <v>1.9230769230769232E-2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2.1699999999999999E-4</v>
      </c>
      <c r="M161" s="78">
        <v>2.13E-4</v>
      </c>
      <c r="N161" s="78">
        <v>4.2700000000000002E-4</v>
      </c>
      <c r="O161" s="78">
        <v>1.06E-4</v>
      </c>
      <c r="P161" s="78">
        <v>1.03E-4</v>
      </c>
      <c r="Q161" s="78">
        <v>1E-4</v>
      </c>
      <c r="R161" s="77"/>
      <c r="S161" s="85">
        <v>1.1659999999999999E-3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12</v>
      </c>
      <c r="E164" s="90">
        <v>0.23076923076923078</v>
      </c>
      <c r="F164" s="95"/>
      <c r="G164" s="92">
        <v>2.8849E-2</v>
      </c>
      <c r="H164" s="92">
        <v>3.6717E-2</v>
      </c>
      <c r="I164" s="92">
        <v>4.1232000000000005E-2</v>
      </c>
      <c r="J164" s="92">
        <v>5.484E-2</v>
      </c>
      <c r="K164" s="92">
        <v>0.12012800000000001</v>
      </c>
      <c r="L164" s="92">
        <v>0.10578199999999999</v>
      </c>
      <c r="M164" s="92">
        <v>0.11087900000000003</v>
      </c>
      <c r="N164" s="92">
        <v>0.112515</v>
      </c>
      <c r="O164" s="92">
        <v>0.10391899999999998</v>
      </c>
      <c r="P164" s="92">
        <v>0.12131400000000001</v>
      </c>
      <c r="Q164" s="92">
        <v>0.10729799999999999</v>
      </c>
      <c r="R164" s="95"/>
      <c r="S164" s="93">
        <v>0.94347300000000012</v>
      </c>
      <c r="T164" s="94">
        <v>2.7192970293597694</v>
      </c>
      <c r="U164" s="94">
        <v>0.17844035949109793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10</v>
      </c>
      <c r="E165" s="90">
        <v>0.19230769230769232</v>
      </c>
      <c r="F165" s="77"/>
      <c r="G165" s="78">
        <v>1.6527999999999998E-2</v>
      </c>
      <c r="H165" s="78">
        <v>2.3075000000000002E-2</v>
      </c>
      <c r="I165" s="78">
        <v>2.7478000000000002E-2</v>
      </c>
      <c r="J165" s="78">
        <v>4.1912999999999999E-2</v>
      </c>
      <c r="K165" s="78">
        <v>0.10100100000000001</v>
      </c>
      <c r="L165" s="78">
        <v>9.3507999999999994E-2</v>
      </c>
      <c r="M165" s="78">
        <v>9.881700000000003E-2</v>
      </c>
      <c r="N165" s="78">
        <v>0.102588</v>
      </c>
      <c r="O165" s="78">
        <v>9.7675999999999985E-2</v>
      </c>
      <c r="P165" s="78">
        <v>0.11536600000000001</v>
      </c>
      <c r="Q165" s="78">
        <v>0.10139799999999999</v>
      </c>
      <c r="R165" s="77"/>
      <c r="S165" s="85">
        <v>0.81934799999999997</v>
      </c>
      <c r="T165" s="86">
        <v>5.1349225556631177</v>
      </c>
      <c r="U165" s="86">
        <v>0.25451580054655598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3</v>
      </c>
      <c r="E166" s="76">
        <v>5.7692307692307696E-2</v>
      </c>
      <c r="F166" s="77"/>
      <c r="G166" s="78">
        <v>9.810000000000001E-4</v>
      </c>
      <c r="H166" s="78">
        <v>1.0870000000000001E-3</v>
      </c>
      <c r="I166" s="78">
        <v>1.0950000000000001E-3</v>
      </c>
      <c r="J166" s="78">
        <v>2.0639999999999999E-3</v>
      </c>
      <c r="K166" s="78">
        <v>2.4927999999999999E-2</v>
      </c>
      <c r="L166" s="78">
        <v>3.9810000000000002E-3</v>
      </c>
      <c r="M166" s="78">
        <v>1.2310000000000001E-3</v>
      </c>
      <c r="N166" s="78">
        <v>5.3399999999999997E-4</v>
      </c>
      <c r="O166" s="78">
        <v>1.4809999999999999E-3</v>
      </c>
      <c r="P166" s="78">
        <v>0</v>
      </c>
      <c r="Q166" s="136">
        <v>0</v>
      </c>
      <c r="R166" s="77"/>
      <c r="S166" s="85">
        <v>3.7382000000000006E-2</v>
      </c>
      <c r="T166" s="86">
        <v>-1</v>
      </c>
      <c r="U166" s="86">
        <v>-1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1</v>
      </c>
      <c r="E167" s="76">
        <v>1.9230769230769232E-2</v>
      </c>
      <c r="F167" s="77"/>
      <c r="G167" s="78">
        <v>1.792E-3</v>
      </c>
      <c r="H167" s="78">
        <v>4.0730000000000002E-3</v>
      </c>
      <c r="I167" s="78">
        <v>3.993E-3</v>
      </c>
      <c r="J167" s="78">
        <v>1.5516E-2</v>
      </c>
      <c r="K167" s="78">
        <v>3.5305999999999997E-2</v>
      </c>
      <c r="L167" s="78">
        <v>4.2715999999999997E-2</v>
      </c>
      <c r="M167" s="78">
        <v>4.3443000000000002E-2</v>
      </c>
      <c r="N167" s="78">
        <v>4.8490999999999999E-2</v>
      </c>
      <c r="O167" s="78">
        <v>4.5717000000000001E-2</v>
      </c>
      <c r="P167" s="78">
        <v>4.9954999999999999E-2</v>
      </c>
      <c r="Q167" s="78">
        <v>4.3444999999999998E-2</v>
      </c>
      <c r="R167" s="77"/>
      <c r="S167" s="85">
        <v>0.33444699999999999</v>
      </c>
      <c r="T167" s="86">
        <v>23.243861607142858</v>
      </c>
      <c r="U167" s="86">
        <v>0.48961907359603329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1</v>
      </c>
      <c r="E168" s="76">
        <v>1.9230769230769232E-2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5.2350000000000001E-3</v>
      </c>
      <c r="N168" s="78">
        <v>5.2339999999999999E-3</v>
      </c>
      <c r="O168" s="78">
        <v>5.189E-3</v>
      </c>
      <c r="P168" s="78">
        <v>5.0289999999999996E-3</v>
      </c>
      <c r="Q168" s="136">
        <v>5.1630000000000001E-3</v>
      </c>
      <c r="R168" s="77"/>
      <c r="S168" s="85">
        <v>2.5849999999999998E-2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2</v>
      </c>
      <c r="E169" s="76">
        <v>3.8461538461538464E-2</v>
      </c>
      <c r="F169" s="77"/>
      <c r="G169" s="78">
        <v>2.24E-4</v>
      </c>
      <c r="H169" s="78">
        <v>3.7100000000000002E-4</v>
      </c>
      <c r="I169" s="78">
        <v>6.4559999999999999E-3</v>
      </c>
      <c r="J169" s="78">
        <v>4.3319999999999999E-3</v>
      </c>
      <c r="K169" s="78">
        <v>1.6348000000000001E-2</v>
      </c>
      <c r="L169" s="78">
        <v>2.7437E-2</v>
      </c>
      <c r="M169" s="78">
        <v>3.3424000000000002E-2</v>
      </c>
      <c r="N169" s="78">
        <v>3.1219E-2</v>
      </c>
      <c r="O169" s="78">
        <v>2.3956999999999999E-2</v>
      </c>
      <c r="P169" s="78">
        <v>3.9725000000000003E-2</v>
      </c>
      <c r="Q169" s="78">
        <v>4.1086999999999999E-2</v>
      </c>
      <c r="R169" s="77"/>
      <c r="S169" s="85">
        <v>0.22458</v>
      </c>
      <c r="T169" s="86">
        <v>182.42410714285714</v>
      </c>
      <c r="U169" s="86">
        <v>0.91836857556165374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0</v>
      </c>
      <c r="E171" s="76">
        <v>0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2</v>
      </c>
      <c r="E173" s="76">
        <v>3.8461538461538464E-2</v>
      </c>
      <c r="F173" s="77"/>
      <c r="G173" s="78">
        <v>1.0234999999999999E-2</v>
      </c>
      <c r="H173" s="78">
        <v>1.3025999999999999E-2</v>
      </c>
      <c r="I173" s="78">
        <v>1.2547000000000001E-2</v>
      </c>
      <c r="J173" s="78">
        <v>1.5807999999999999E-2</v>
      </c>
      <c r="K173" s="78">
        <v>1.7670000000000002E-2</v>
      </c>
      <c r="L173" s="78">
        <v>1.2349000000000001E-2</v>
      </c>
      <c r="M173" s="78">
        <v>1.0815E-2</v>
      </c>
      <c r="N173" s="78">
        <v>1.1396E-2</v>
      </c>
      <c r="O173" s="78">
        <v>1.3898000000000001E-2</v>
      </c>
      <c r="P173" s="78">
        <v>1.1939E-2</v>
      </c>
      <c r="Q173" s="136">
        <v>5.1729999999999996E-3</v>
      </c>
      <c r="R173" s="77"/>
      <c r="S173" s="85">
        <v>0.13485600000000003</v>
      </c>
      <c r="T173" s="86">
        <v>-0.49457743038593061</v>
      </c>
      <c r="U173" s="86">
        <v>-8.1758685896062055E-2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0</v>
      </c>
      <c r="E175" s="76">
        <v>0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0</v>
      </c>
      <c r="E177" s="76">
        <v>0</v>
      </c>
      <c r="F177" s="77"/>
      <c r="G177" s="78">
        <v>0</v>
      </c>
      <c r="H177" s="78">
        <v>0</v>
      </c>
      <c r="I177" s="78">
        <v>0</v>
      </c>
      <c r="J177" s="78">
        <v>0</v>
      </c>
      <c r="K177" s="78">
        <v>0</v>
      </c>
      <c r="L177" s="78">
        <v>0</v>
      </c>
      <c r="M177" s="78">
        <v>0</v>
      </c>
      <c r="N177" s="78">
        <v>0</v>
      </c>
      <c r="O177" s="78">
        <v>0</v>
      </c>
      <c r="P177" s="78">
        <v>0</v>
      </c>
      <c r="Q177" s="136">
        <v>0</v>
      </c>
      <c r="R177" s="77"/>
      <c r="S177" s="85">
        <v>0</v>
      </c>
      <c r="T177" s="86" t="s">
        <v>191</v>
      </c>
      <c r="U177" s="86" t="s">
        <v>191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1</v>
      </c>
      <c r="E180" s="76">
        <v>1.9230769230769232E-2</v>
      </c>
      <c r="F180" s="77"/>
      <c r="G180" s="78">
        <v>3.2959999999999999E-3</v>
      </c>
      <c r="H180" s="78">
        <v>4.5180000000000003E-3</v>
      </c>
      <c r="I180" s="78">
        <v>3.3869999999999998E-3</v>
      </c>
      <c r="J180" s="78">
        <v>4.1929999999999997E-3</v>
      </c>
      <c r="K180" s="78">
        <v>6.7489999999999998E-3</v>
      </c>
      <c r="L180" s="78">
        <v>7.025E-3</v>
      </c>
      <c r="M180" s="78">
        <v>4.6690000000000004E-3</v>
      </c>
      <c r="N180" s="78">
        <v>5.7140000000000003E-3</v>
      </c>
      <c r="O180" s="78">
        <v>7.4339999999999996E-3</v>
      </c>
      <c r="P180" s="78">
        <v>8.7180000000000001E-3</v>
      </c>
      <c r="Q180" s="136">
        <v>6.5300000000000002E-3</v>
      </c>
      <c r="R180" s="77"/>
      <c r="S180" s="85">
        <v>6.2233000000000004E-2</v>
      </c>
      <c r="T180" s="86">
        <v>0.98118932038834972</v>
      </c>
      <c r="U180" s="86">
        <v>8.9220351443020762E-2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2</v>
      </c>
      <c r="E181" s="90">
        <v>3.8461538461538464E-2</v>
      </c>
      <c r="F181" s="77"/>
      <c r="G181" s="78">
        <v>1.2321E-2</v>
      </c>
      <c r="H181" s="78">
        <v>1.3642E-2</v>
      </c>
      <c r="I181" s="78">
        <v>1.3754000000000001E-2</v>
      </c>
      <c r="J181" s="78">
        <v>1.2926999999999999E-2</v>
      </c>
      <c r="K181" s="78">
        <v>1.9126999999999998E-2</v>
      </c>
      <c r="L181" s="78">
        <v>1.2274E-2</v>
      </c>
      <c r="M181" s="78">
        <v>1.2062E-2</v>
      </c>
      <c r="N181" s="78">
        <v>9.9270000000000001E-3</v>
      </c>
      <c r="O181" s="78">
        <v>6.2430000000000003E-3</v>
      </c>
      <c r="P181" s="78">
        <v>5.9480000000000002E-3</v>
      </c>
      <c r="Q181" s="78">
        <v>5.8999999999999999E-3</v>
      </c>
      <c r="R181" s="77"/>
      <c r="S181" s="85">
        <v>0.12412500000000001</v>
      </c>
      <c r="T181" s="86">
        <v>-0.5211427643860076</v>
      </c>
      <c r="U181" s="86">
        <v>-8.7935070296178419E-2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1</v>
      </c>
      <c r="E184" s="76">
        <v>1.9230769230769232E-2</v>
      </c>
      <c r="F184" s="77"/>
      <c r="G184" s="78">
        <v>1.2321E-2</v>
      </c>
      <c r="H184" s="78">
        <v>1.3642E-2</v>
      </c>
      <c r="I184" s="78">
        <v>1.3754000000000001E-2</v>
      </c>
      <c r="J184" s="78">
        <v>1.2926999999999999E-2</v>
      </c>
      <c r="K184" s="78">
        <v>1.2475999999999999E-2</v>
      </c>
      <c r="L184" s="78">
        <v>1.2274E-2</v>
      </c>
      <c r="M184" s="78">
        <v>1.2062E-2</v>
      </c>
      <c r="N184" s="78">
        <v>9.9270000000000001E-3</v>
      </c>
      <c r="O184" s="78">
        <v>6.2430000000000003E-3</v>
      </c>
      <c r="P184" s="78">
        <v>5.9480000000000002E-3</v>
      </c>
      <c r="Q184" s="78">
        <v>5.8999999999999999E-3</v>
      </c>
      <c r="R184" s="77"/>
      <c r="S184" s="85">
        <v>0.117474</v>
      </c>
      <c r="T184" s="86">
        <v>-0.5211427643860076</v>
      </c>
      <c r="U184" s="86">
        <v>-8.7935070296178419E-2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1</v>
      </c>
      <c r="E188" s="76">
        <v>1.9230769230769232E-2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6.6509999999999998E-3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6.6509999999999998E-3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2</v>
      </c>
      <c r="E191" s="90">
        <v>3.8461538461538464E-2</v>
      </c>
      <c r="F191" s="95"/>
      <c r="G191" s="92">
        <v>4.1772999999999998E-2</v>
      </c>
      <c r="H191" s="92">
        <v>2.8875999999999999E-2</v>
      </c>
      <c r="I191" s="92">
        <v>3.0384999999999999E-2</v>
      </c>
      <c r="J191" s="92">
        <v>3.2986000000000001E-2</v>
      </c>
      <c r="K191" s="92">
        <v>3.3216000000000002E-2</v>
      </c>
      <c r="L191" s="92">
        <v>3.6332000000000003E-2</v>
      </c>
      <c r="M191" s="92">
        <v>3.5987999999999999E-2</v>
      </c>
      <c r="N191" s="92">
        <v>3.1175000000000001E-2</v>
      </c>
      <c r="O191" s="92">
        <v>3.1140000000000001E-2</v>
      </c>
      <c r="P191" s="92">
        <v>1.7024000000000001E-2</v>
      </c>
      <c r="Q191" s="92">
        <v>1.72E-2</v>
      </c>
      <c r="R191" s="95"/>
      <c r="S191" s="93">
        <v>0.33609499999999992</v>
      </c>
      <c r="T191" s="94">
        <v>-0.58825078399923392</v>
      </c>
      <c r="U191" s="94">
        <v>-0.1049875066451792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2</v>
      </c>
      <c r="E192" s="76">
        <v>3.8461538461538464E-2</v>
      </c>
      <c r="F192" s="77"/>
      <c r="G192" s="78">
        <v>4.1772999999999998E-2</v>
      </c>
      <c r="H192" s="78">
        <v>2.8875999999999999E-2</v>
      </c>
      <c r="I192" s="78">
        <v>3.0384999999999999E-2</v>
      </c>
      <c r="J192" s="78">
        <v>3.2986000000000001E-2</v>
      </c>
      <c r="K192" s="78">
        <v>3.3216000000000002E-2</v>
      </c>
      <c r="L192" s="78">
        <v>3.6332000000000003E-2</v>
      </c>
      <c r="M192" s="78">
        <v>3.5987999999999999E-2</v>
      </c>
      <c r="N192" s="78">
        <v>3.1175000000000001E-2</v>
      </c>
      <c r="O192" s="78">
        <v>3.1140000000000001E-2</v>
      </c>
      <c r="P192" s="78">
        <v>1.7024000000000001E-2</v>
      </c>
      <c r="Q192" s="78">
        <v>1.72E-2</v>
      </c>
      <c r="R192" s="77"/>
      <c r="S192" s="85">
        <v>0.33609499999999992</v>
      </c>
      <c r="T192" s="86">
        <v>-0.58825078399923392</v>
      </c>
      <c r="U192" s="86">
        <v>-0.1049875066451792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9</v>
      </c>
      <c r="E195" s="90">
        <v>0.17307692307692307</v>
      </c>
      <c r="F195" s="77"/>
      <c r="G195" s="92">
        <v>4.176E-3</v>
      </c>
      <c r="H195" s="92">
        <v>1.1011E-2</v>
      </c>
      <c r="I195" s="92">
        <v>1.1064000000000001E-2</v>
      </c>
      <c r="J195" s="92">
        <v>8.1469999999999997E-3</v>
      </c>
      <c r="K195" s="92">
        <v>1.0843999999999999E-2</v>
      </c>
      <c r="L195" s="92">
        <v>8.9879999999999995E-3</v>
      </c>
      <c r="M195" s="92">
        <v>7.6419999999999995E-3</v>
      </c>
      <c r="N195" s="92">
        <v>1.0475E-2</v>
      </c>
      <c r="O195" s="92">
        <v>6.522E-3</v>
      </c>
      <c r="P195" s="92">
        <v>6.1419999999999999E-3</v>
      </c>
      <c r="Q195" s="92">
        <v>6.1290000000000008E-3</v>
      </c>
      <c r="R195" s="77"/>
      <c r="S195" s="79">
        <v>9.1139999999999985E-2</v>
      </c>
      <c r="T195" s="80">
        <v>0.46767241379310365</v>
      </c>
      <c r="U195" s="80">
        <v>4.9128394784680562E-2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2</v>
      </c>
      <c r="E196" s="76">
        <v>3.8461538461538464E-2</v>
      </c>
      <c r="F196" s="77"/>
      <c r="G196" s="78">
        <v>0</v>
      </c>
      <c r="H196" s="78">
        <v>6.3879999999999996E-3</v>
      </c>
      <c r="I196" s="78">
        <v>6.4019999999999997E-3</v>
      </c>
      <c r="J196" s="78">
        <v>3.7659999999999998E-3</v>
      </c>
      <c r="K196" s="78">
        <v>6.6160000000000004E-3</v>
      </c>
      <c r="L196" s="78">
        <v>6.13E-3</v>
      </c>
      <c r="M196" s="78">
        <v>4.8349999999999999E-3</v>
      </c>
      <c r="N196" s="78">
        <v>7.6680000000000003E-3</v>
      </c>
      <c r="O196" s="78">
        <v>3.8649999999999999E-3</v>
      </c>
      <c r="P196" s="78">
        <v>3.5270000000000002E-3</v>
      </c>
      <c r="Q196" s="136">
        <v>3.4390000000000002E-3</v>
      </c>
      <c r="R196" s="77"/>
      <c r="S196" s="85">
        <v>5.2636000000000002E-2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7</v>
      </c>
      <c r="E197" s="76">
        <v>0.13461538461538461</v>
      </c>
      <c r="F197" s="77"/>
      <c r="G197" s="78">
        <v>4.176E-3</v>
      </c>
      <c r="H197" s="78">
        <v>4.6230000000000004E-3</v>
      </c>
      <c r="I197" s="78">
        <v>4.6620000000000003E-3</v>
      </c>
      <c r="J197" s="78">
        <v>4.3810000000000003E-3</v>
      </c>
      <c r="K197" s="78">
        <v>4.228E-3</v>
      </c>
      <c r="L197" s="78">
        <v>2.8579999999999999E-3</v>
      </c>
      <c r="M197" s="78">
        <v>2.807E-3</v>
      </c>
      <c r="N197" s="78">
        <v>2.807E-3</v>
      </c>
      <c r="O197" s="78">
        <v>2.6570000000000001E-3</v>
      </c>
      <c r="P197" s="78">
        <v>2.6150000000000001E-3</v>
      </c>
      <c r="Q197" s="136">
        <v>2.6900000000000001E-3</v>
      </c>
      <c r="R197" s="77"/>
      <c r="S197" s="85">
        <v>3.8503999999999997E-2</v>
      </c>
      <c r="T197" s="86">
        <v>-0.35584291187739459</v>
      </c>
      <c r="U197" s="86">
        <v>-5.3492687112152382E-2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0</v>
      </c>
      <c r="E199" s="76">
        <v>0</v>
      </c>
      <c r="F199" s="77"/>
      <c r="G199" s="82">
        <v>0</v>
      </c>
      <c r="H199" s="82">
        <v>0</v>
      </c>
      <c r="I199" s="82">
        <v>0</v>
      </c>
      <c r="J199" s="82">
        <v>0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137">
        <v>0</v>
      </c>
      <c r="R199" s="77"/>
      <c r="S199" s="79">
        <v>0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0</v>
      </c>
      <c r="E201" s="90">
        <v>0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0</v>
      </c>
      <c r="E202" s="76">
        <v>0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0</v>
      </c>
      <c r="E203" s="76">
        <v>0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52</v>
      </c>
      <c r="E204" s="90">
        <v>1</v>
      </c>
      <c r="F204" s="91"/>
      <c r="G204" s="92">
        <v>0.186857</v>
      </c>
      <c r="H204" s="92">
        <v>0.21868100000000001</v>
      </c>
      <c r="I204" s="92">
        <v>0.307473</v>
      </c>
      <c r="J204" s="92">
        <v>0.29186400000000001</v>
      </c>
      <c r="K204" s="92">
        <v>0.43555800000000011</v>
      </c>
      <c r="L204" s="92">
        <v>0.39366000000000001</v>
      </c>
      <c r="M204" s="92">
        <v>0.42571000000000009</v>
      </c>
      <c r="N204" s="92">
        <v>0.41273100000000001</v>
      </c>
      <c r="O204" s="92">
        <v>0.34066199999999991</v>
      </c>
      <c r="P204" s="92">
        <v>1.145427</v>
      </c>
      <c r="Q204" s="92">
        <v>0.94708800000000015</v>
      </c>
      <c r="R204" s="91"/>
      <c r="S204" s="93">
        <v>5.1057110000000003</v>
      </c>
      <c r="T204" s="94">
        <v>4.0685176364813742</v>
      </c>
      <c r="U204" s="94">
        <v>0.22492675384869898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19</v>
      </c>
      <c r="E247" s="27">
        <v>0.36538461538461536</v>
      </c>
      <c r="F247" s="28"/>
      <c r="G247" s="38">
        <v>8.0419000000000004E-2</v>
      </c>
      <c r="H247" s="38">
        <v>0.100401</v>
      </c>
      <c r="I247" s="38">
        <v>0.126189</v>
      </c>
      <c r="J247" s="38">
        <v>0.15165100000000001</v>
      </c>
      <c r="K247" s="38">
        <v>0.25201899999999999</v>
      </c>
      <c r="L247" s="38">
        <v>0.25168299999999999</v>
      </c>
      <c r="M247" s="38">
        <v>0.25692899999999996</v>
      </c>
      <c r="N247" s="38">
        <v>0.25683299999999998</v>
      </c>
      <c r="O247" s="38">
        <v>0.23672700000000002</v>
      </c>
      <c r="P247" s="38">
        <v>0.71667599999999998</v>
      </c>
      <c r="Q247" s="38">
        <v>0.168297</v>
      </c>
      <c r="R247" s="28"/>
      <c r="S247" s="39">
        <v>2.5978240000000001</v>
      </c>
      <c r="T247" s="40">
        <v>1.092751712903667</v>
      </c>
      <c r="U247" s="40">
        <v>9.6704721684719663E-2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0</v>
      </c>
      <c r="E248" s="27">
        <v>0</v>
      </c>
      <c r="F248" s="28"/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7">
        <v>0</v>
      </c>
      <c r="N248" s="67">
        <v>0</v>
      </c>
      <c r="O248" s="67">
        <v>0</v>
      </c>
      <c r="P248" s="67">
        <v>0</v>
      </c>
      <c r="Q248" s="67">
        <v>0</v>
      </c>
      <c r="R248" s="28"/>
      <c r="S248" s="53">
        <v>0</v>
      </c>
      <c r="T248" s="54" t="s">
        <v>191</v>
      </c>
      <c r="U248" s="54" t="s">
        <v>191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3</v>
      </c>
      <c r="E251" s="27">
        <v>5.7692307692307696E-2</v>
      </c>
      <c r="F251" s="28"/>
      <c r="G251" s="67">
        <v>1.09E-3</v>
      </c>
      <c r="H251" s="67">
        <v>1.207E-3</v>
      </c>
      <c r="I251" s="67">
        <v>1.217E-3</v>
      </c>
      <c r="J251" s="67">
        <v>1.1440000000000001E-3</v>
      </c>
      <c r="K251" s="67">
        <v>1.2282E-2</v>
      </c>
      <c r="L251" s="67">
        <v>6.5170000000000002E-3</v>
      </c>
      <c r="M251" s="67">
        <v>6.084E-3</v>
      </c>
      <c r="N251" s="67">
        <v>8.3250000000000008E-3</v>
      </c>
      <c r="O251" s="67">
        <v>8.2539999999999992E-3</v>
      </c>
      <c r="P251" s="67">
        <v>8.3070000000000001E-3</v>
      </c>
      <c r="Q251" s="67">
        <v>8.2000000000000007E-3</v>
      </c>
      <c r="R251" s="28"/>
      <c r="S251" s="53">
        <v>6.2627000000000002E-2</v>
      </c>
      <c r="T251" s="54">
        <v>6.522935779816514</v>
      </c>
      <c r="U251" s="54">
        <v>0.28691072215593416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5</v>
      </c>
      <c r="E254" s="27">
        <v>9.6153846153846159E-2</v>
      </c>
      <c r="F254" s="28"/>
      <c r="G254" s="67">
        <v>5.2810000000000001E-3</v>
      </c>
      <c r="H254" s="67">
        <v>7.9360000000000003E-3</v>
      </c>
      <c r="I254" s="67">
        <v>1.3714E-2</v>
      </c>
      <c r="J254" s="67">
        <v>4.4430999999999998E-2</v>
      </c>
      <c r="K254" s="67">
        <v>9.5526E-2</v>
      </c>
      <c r="L254" s="67">
        <v>0.10166</v>
      </c>
      <c r="M254" s="67">
        <v>9.8932999999999993E-2</v>
      </c>
      <c r="N254" s="67">
        <v>9.9880999999999998E-2</v>
      </c>
      <c r="O254" s="67">
        <v>8.2484000000000002E-2</v>
      </c>
      <c r="P254" s="67">
        <v>8.2835000000000006E-2</v>
      </c>
      <c r="Q254" s="67">
        <v>6.8388000000000004E-2</v>
      </c>
      <c r="R254" s="28"/>
      <c r="S254" s="53">
        <v>0.70106900000000005</v>
      </c>
      <c r="T254" s="54">
        <v>11.949820109827685</v>
      </c>
      <c r="U254" s="54">
        <v>0.37731401571488088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10</v>
      </c>
      <c r="E255" s="27">
        <v>0.19230769230769232</v>
      </c>
      <c r="F255" s="28"/>
      <c r="G255" s="67">
        <v>7.4048000000000003E-2</v>
      </c>
      <c r="H255" s="67">
        <v>9.1258000000000006E-2</v>
      </c>
      <c r="I255" s="67">
        <v>0.111258</v>
      </c>
      <c r="J255" s="67">
        <v>0.106076</v>
      </c>
      <c r="K255" s="67">
        <v>0.14421100000000001</v>
      </c>
      <c r="L255" s="67">
        <v>0.14350599999999999</v>
      </c>
      <c r="M255" s="67">
        <v>0.15191199999999999</v>
      </c>
      <c r="N255" s="67">
        <v>0.14862700000000001</v>
      </c>
      <c r="O255" s="67">
        <v>0.14598900000000001</v>
      </c>
      <c r="P255" s="67">
        <v>0.62475499999999995</v>
      </c>
      <c r="Q255" s="67">
        <v>9.0909000000000004E-2</v>
      </c>
      <c r="R255" s="28"/>
      <c r="S255" s="53">
        <v>1.832549</v>
      </c>
      <c r="T255" s="54">
        <v>0.22770365168539319</v>
      </c>
      <c r="U255" s="54">
        <v>2.597479926445212E-2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1</v>
      </c>
      <c r="E263" s="27">
        <v>1.9230769230769232E-2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7.7899999999999996E-4</v>
      </c>
      <c r="Q263" s="67">
        <v>8.0000000000000004E-4</v>
      </c>
      <c r="R263" s="28"/>
      <c r="S263" s="53">
        <v>1.5790000000000001E-3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3</v>
      </c>
      <c r="E268" s="27">
        <v>5.7692307692307696E-2</v>
      </c>
      <c r="F268" s="28"/>
      <c r="G268" s="38">
        <v>2.2925000000000001E-2</v>
      </c>
      <c r="H268" s="38">
        <v>3.2614999999999998E-2</v>
      </c>
      <c r="I268" s="38">
        <v>3.1462999999999998E-2</v>
      </c>
      <c r="J268" s="38">
        <v>3.0342999999999998E-2</v>
      </c>
      <c r="K268" s="38">
        <v>3.1866999999999999E-2</v>
      </c>
      <c r="L268" s="38">
        <v>3.6495E-2</v>
      </c>
      <c r="M268" s="38">
        <v>3.8106000000000001E-2</v>
      </c>
      <c r="N268" s="38">
        <v>3.533E-2</v>
      </c>
      <c r="O268" s="38">
        <v>3.4603000000000002E-2</v>
      </c>
      <c r="P268" s="38">
        <v>3.7433000000000001E-2</v>
      </c>
      <c r="Q268" s="38">
        <v>3.9699999999999999E-2</v>
      </c>
      <c r="R268" s="28"/>
      <c r="S268" s="39">
        <v>0.37087999999999999</v>
      </c>
      <c r="T268" s="40">
        <v>0.73173391494002171</v>
      </c>
      <c r="U268" s="40">
        <v>7.1050985877493478E-2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0</v>
      </c>
      <c r="E269" s="27">
        <v>0</v>
      </c>
      <c r="F269" s="28"/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28"/>
      <c r="S269" s="53">
        <v>0</v>
      </c>
      <c r="T269" s="54" t="s">
        <v>191</v>
      </c>
      <c r="U269" s="54" t="s">
        <v>191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3</v>
      </c>
      <c r="E270" s="27">
        <v>5.7692307692307696E-2</v>
      </c>
      <c r="F270" s="28"/>
      <c r="G270" s="67">
        <v>2.2925000000000001E-2</v>
      </c>
      <c r="H270" s="67">
        <v>3.2614999999999998E-2</v>
      </c>
      <c r="I270" s="67">
        <v>3.1462999999999998E-2</v>
      </c>
      <c r="J270" s="67">
        <v>3.0342999999999998E-2</v>
      </c>
      <c r="K270" s="67">
        <v>3.1866999999999999E-2</v>
      </c>
      <c r="L270" s="67">
        <v>3.6495E-2</v>
      </c>
      <c r="M270" s="67">
        <v>3.8106000000000001E-2</v>
      </c>
      <c r="N270" s="67">
        <v>3.533E-2</v>
      </c>
      <c r="O270" s="67">
        <v>3.4603000000000002E-2</v>
      </c>
      <c r="P270" s="67">
        <v>3.7433000000000001E-2</v>
      </c>
      <c r="Q270" s="67">
        <v>3.9699999999999999E-2</v>
      </c>
      <c r="R270" s="28"/>
      <c r="S270" s="53">
        <v>0.37087999999999999</v>
      </c>
      <c r="T270" s="54">
        <v>0.73173391494002171</v>
      </c>
      <c r="U270" s="54">
        <v>7.1050985877493478E-2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4</v>
      </c>
      <c r="E275" s="27">
        <v>7.6923076923076927E-2</v>
      </c>
      <c r="F275" s="28"/>
      <c r="G275" s="38">
        <v>7.6300000000000001E-4</v>
      </c>
      <c r="H275" s="38">
        <v>8.4500000000000005E-4</v>
      </c>
      <c r="I275" s="38">
        <v>8.52E-4</v>
      </c>
      <c r="J275" s="38">
        <v>5.1229999999999999E-3</v>
      </c>
      <c r="K275" s="38">
        <v>8.1960000000000002E-3</v>
      </c>
      <c r="L275" s="38">
        <v>4.4429999999999999E-3</v>
      </c>
      <c r="M275" s="38">
        <v>1.3219E-2</v>
      </c>
      <c r="N275" s="38">
        <v>1.167E-2</v>
      </c>
      <c r="O275" s="38">
        <v>1.6930000000000001E-3</v>
      </c>
      <c r="P275" s="38">
        <v>1.846E-3</v>
      </c>
      <c r="Q275" s="38">
        <v>1.7000000000000001E-3</v>
      </c>
      <c r="R275" s="28"/>
      <c r="S275" s="39">
        <v>5.0349999999999999E-2</v>
      </c>
      <c r="T275" s="40">
        <v>1.2280471821756227</v>
      </c>
      <c r="U275" s="40">
        <v>0.10532641257565989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2</v>
      </c>
      <c r="E276" s="27">
        <v>3.8461538461538464E-2</v>
      </c>
      <c r="F276" s="28"/>
      <c r="G276" s="67">
        <v>0</v>
      </c>
      <c r="H276" s="67">
        <v>0</v>
      </c>
      <c r="I276" s="67">
        <v>0</v>
      </c>
      <c r="J276" s="67">
        <v>4.3220000000000003E-3</v>
      </c>
      <c r="K276" s="67">
        <v>7.4229999999999999E-3</v>
      </c>
      <c r="L276" s="67">
        <v>3.6830000000000001E-3</v>
      </c>
      <c r="M276" s="67">
        <v>1.2472E-2</v>
      </c>
      <c r="N276" s="67">
        <v>1.0923E-2</v>
      </c>
      <c r="O276" s="67">
        <v>9.5200000000000005E-4</v>
      </c>
      <c r="P276" s="67">
        <v>1.1280000000000001E-3</v>
      </c>
      <c r="Q276" s="67">
        <v>1.1000000000000001E-3</v>
      </c>
      <c r="R276" s="28"/>
      <c r="S276" s="53">
        <v>4.2002999999999999E-2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2</v>
      </c>
      <c r="E277" s="27">
        <v>3.8461538461538464E-2</v>
      </c>
      <c r="F277" s="28"/>
      <c r="G277" s="67">
        <v>7.6300000000000001E-4</v>
      </c>
      <c r="H277" s="67">
        <v>8.4500000000000005E-4</v>
      </c>
      <c r="I277" s="67">
        <v>8.52E-4</v>
      </c>
      <c r="J277" s="67">
        <v>8.0099999999999995E-4</v>
      </c>
      <c r="K277" s="67">
        <v>7.7300000000000003E-4</v>
      </c>
      <c r="L277" s="67">
        <v>7.6000000000000004E-4</v>
      </c>
      <c r="M277" s="67">
        <v>7.4700000000000005E-4</v>
      </c>
      <c r="N277" s="67">
        <v>7.4700000000000005E-4</v>
      </c>
      <c r="O277" s="67">
        <v>7.4100000000000001E-4</v>
      </c>
      <c r="P277" s="67">
        <v>7.18E-4</v>
      </c>
      <c r="Q277" s="67">
        <v>5.9999999999999995E-4</v>
      </c>
      <c r="R277" s="28"/>
      <c r="S277" s="53">
        <v>8.347000000000002E-3</v>
      </c>
      <c r="T277" s="54">
        <v>-0.21363040629095686</v>
      </c>
      <c r="U277" s="54">
        <v>-2.9594299520074085E-2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5</v>
      </c>
      <c r="E281" s="27">
        <v>9.6153846153846159E-2</v>
      </c>
      <c r="F281" s="28"/>
      <c r="G281" s="38">
        <v>1.3080000000000001E-3</v>
      </c>
      <c r="H281" s="38">
        <v>2.6549999999999998E-3</v>
      </c>
      <c r="I281" s="38">
        <v>2.6770000000000001E-3</v>
      </c>
      <c r="J281" s="38">
        <v>2.5170000000000001E-3</v>
      </c>
      <c r="K281" s="38">
        <v>2.4289999999999997E-3</v>
      </c>
      <c r="L281" s="38">
        <v>3.6070000000000004E-3</v>
      </c>
      <c r="M281" s="38">
        <v>2.4759999999999999E-3</v>
      </c>
      <c r="N281" s="38">
        <v>1.6220000000000002E-3</v>
      </c>
      <c r="O281" s="38">
        <v>2.349E-3</v>
      </c>
      <c r="P281" s="38">
        <v>3.2929999999999999E-3</v>
      </c>
      <c r="Q281" s="38">
        <v>2.2299999999999998E-3</v>
      </c>
      <c r="R281" s="28"/>
      <c r="S281" s="39">
        <v>2.7163000000000003E-2</v>
      </c>
      <c r="T281" s="40">
        <v>0.70489296636085585</v>
      </c>
      <c r="U281" s="40">
        <v>6.8961687204606825E-2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1.9230769230769232E-2</v>
      </c>
      <c r="F283" s="28"/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1.026E-3</v>
      </c>
      <c r="Q283" s="67">
        <v>0</v>
      </c>
      <c r="R283" s="28"/>
      <c r="S283" s="53">
        <v>1.026E-3</v>
      </c>
      <c r="T283" s="54" t="s">
        <v>191</v>
      </c>
      <c r="U283" s="54" t="s">
        <v>191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2</v>
      </c>
      <c r="E285" s="27">
        <v>3.8461538461538464E-2</v>
      </c>
      <c r="F285" s="28"/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2.3900000000000001E-4</v>
      </c>
      <c r="M285" s="67">
        <v>2.34E-4</v>
      </c>
      <c r="N285" s="67">
        <v>4.4799999999999999E-4</v>
      </c>
      <c r="O285" s="67">
        <v>1.27E-4</v>
      </c>
      <c r="P285" s="67">
        <v>1.13E-4</v>
      </c>
      <c r="Q285" s="67">
        <v>1.2999999999999999E-4</v>
      </c>
      <c r="R285" s="28"/>
      <c r="S285" s="53">
        <v>1.2909999999999998E-3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1.9230769230769232E-2</v>
      </c>
      <c r="F286" s="28"/>
      <c r="G286" s="67">
        <v>1.09E-3</v>
      </c>
      <c r="H286" s="67">
        <v>2.4139999999999999E-3</v>
      </c>
      <c r="I286" s="67">
        <v>2.434E-3</v>
      </c>
      <c r="J286" s="67">
        <v>2.2880000000000001E-3</v>
      </c>
      <c r="K286" s="67">
        <v>2.2079999999999999E-3</v>
      </c>
      <c r="L286" s="67">
        <v>3.2590000000000002E-3</v>
      </c>
      <c r="M286" s="67">
        <v>2.1350000000000002E-3</v>
      </c>
      <c r="N286" s="67">
        <v>1.067E-3</v>
      </c>
      <c r="O286" s="67">
        <v>2.1159999999999998E-3</v>
      </c>
      <c r="P286" s="67">
        <v>2.0509999999999999E-3</v>
      </c>
      <c r="Q286" s="67">
        <v>2E-3</v>
      </c>
      <c r="R286" s="28"/>
      <c r="S286" s="53">
        <v>2.3061999999999999E-2</v>
      </c>
      <c r="T286" s="54">
        <v>0.8348623853211008</v>
      </c>
      <c r="U286" s="54">
        <v>7.8823597127102074E-2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1</v>
      </c>
      <c r="E287" s="27">
        <v>1.9230769230769232E-2</v>
      </c>
      <c r="F287" s="28"/>
      <c r="G287" s="67">
        <v>2.1800000000000001E-4</v>
      </c>
      <c r="H287" s="67">
        <v>2.41E-4</v>
      </c>
      <c r="I287" s="67">
        <v>2.43E-4</v>
      </c>
      <c r="J287" s="67">
        <v>2.2900000000000001E-4</v>
      </c>
      <c r="K287" s="67">
        <v>2.2100000000000001E-4</v>
      </c>
      <c r="L287" s="67">
        <v>1.0900000000000001E-4</v>
      </c>
      <c r="M287" s="67">
        <v>1.07E-4</v>
      </c>
      <c r="N287" s="67">
        <v>1.07E-4</v>
      </c>
      <c r="O287" s="67">
        <v>1.06E-4</v>
      </c>
      <c r="P287" s="67">
        <v>1.03E-4</v>
      </c>
      <c r="Q287" s="67">
        <v>1E-4</v>
      </c>
      <c r="R287" s="28"/>
      <c r="S287" s="53">
        <v>1.7839999999999998E-3</v>
      </c>
      <c r="T287" s="54">
        <v>-0.54128440366972486</v>
      </c>
      <c r="U287" s="54">
        <v>-9.2821104484702377E-2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0</v>
      </c>
      <c r="E289" s="27">
        <v>0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0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9</v>
      </c>
      <c r="E290" s="27">
        <v>0.17307692307692307</v>
      </c>
      <c r="F290" s="28"/>
      <c r="G290" s="38">
        <v>6.3418000000000002E-2</v>
      </c>
      <c r="H290" s="38">
        <v>6.0037E-2</v>
      </c>
      <c r="I290" s="38">
        <v>6.4999000000000001E-2</v>
      </c>
      <c r="J290" s="38">
        <v>5.7624999999999996E-2</v>
      </c>
      <c r="K290" s="38">
        <v>6.1288000000000002E-2</v>
      </c>
      <c r="L290" s="38">
        <v>6.0215000000000005E-2</v>
      </c>
      <c r="M290" s="38">
        <v>5.484E-2</v>
      </c>
      <c r="N290" s="38">
        <v>4.9314999999999998E-2</v>
      </c>
      <c r="O290" s="38">
        <v>3.5304000000000002E-2</v>
      </c>
      <c r="P290" s="38">
        <v>2.8139999999999998E-2</v>
      </c>
      <c r="Q290" s="38">
        <v>0.18178</v>
      </c>
      <c r="R290" s="28"/>
      <c r="S290" s="39">
        <v>0.71696100000000018</v>
      </c>
      <c r="T290" s="40">
        <v>1.8663786306726795</v>
      </c>
      <c r="U290" s="40">
        <v>0.1406875321397254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8</v>
      </c>
      <c r="E291" s="27">
        <v>0.15384615384615385</v>
      </c>
      <c r="F291" s="28"/>
      <c r="G291" s="67">
        <v>6.3418000000000002E-2</v>
      </c>
      <c r="H291" s="67">
        <v>5.3649000000000002E-2</v>
      </c>
      <c r="I291" s="67">
        <v>5.8597000000000003E-2</v>
      </c>
      <c r="J291" s="67">
        <v>5.3858999999999997E-2</v>
      </c>
      <c r="K291" s="67">
        <v>5.7910000000000003E-2</v>
      </c>
      <c r="L291" s="67">
        <v>5.6826000000000002E-2</v>
      </c>
      <c r="M291" s="67">
        <v>5.1226000000000001E-2</v>
      </c>
      <c r="N291" s="67">
        <v>4.5814000000000001E-2</v>
      </c>
      <c r="O291" s="67">
        <v>3.1439000000000002E-2</v>
      </c>
      <c r="P291" s="67">
        <v>2.4612999999999999E-2</v>
      </c>
      <c r="Q291" s="67">
        <v>0.178341</v>
      </c>
      <c r="R291" s="28"/>
      <c r="S291" s="53">
        <v>0.67569199999999996</v>
      </c>
      <c r="T291" s="54">
        <v>1.8121511242864803</v>
      </c>
      <c r="U291" s="54">
        <v>0.13796742941320983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1</v>
      </c>
      <c r="E292" s="27">
        <v>1.9230769230769232E-2</v>
      </c>
      <c r="F292" s="28"/>
      <c r="G292" s="67">
        <v>0</v>
      </c>
      <c r="H292" s="67">
        <v>6.3879999999999996E-3</v>
      </c>
      <c r="I292" s="67">
        <v>6.4019999999999997E-3</v>
      </c>
      <c r="J292" s="67">
        <v>3.7659999999999998E-3</v>
      </c>
      <c r="K292" s="67">
        <v>3.3779999999999999E-3</v>
      </c>
      <c r="L292" s="67">
        <v>3.3890000000000001E-3</v>
      </c>
      <c r="M292" s="67">
        <v>3.614E-3</v>
      </c>
      <c r="N292" s="67">
        <v>3.5010000000000002E-3</v>
      </c>
      <c r="O292" s="67">
        <v>3.8649999999999999E-3</v>
      </c>
      <c r="P292" s="67">
        <v>3.5270000000000002E-3</v>
      </c>
      <c r="Q292" s="67">
        <v>3.4390000000000002E-3</v>
      </c>
      <c r="R292" s="28"/>
      <c r="S292" s="53">
        <v>4.1268999999999993E-2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3</v>
      </c>
      <c r="E293" s="27">
        <v>5.7692307692307696E-2</v>
      </c>
      <c r="F293" s="28"/>
      <c r="G293" s="38">
        <v>3.3000000000000003E-5</v>
      </c>
      <c r="H293" s="38">
        <v>3.6000000000000001E-5</v>
      </c>
      <c r="I293" s="38">
        <v>1.5351999999999999E-2</v>
      </c>
      <c r="J293" s="38">
        <v>1.5889E-2</v>
      </c>
      <c r="K293" s="38">
        <v>5.0837E-2</v>
      </c>
      <c r="L293" s="38">
        <v>4.2509999999999996E-3</v>
      </c>
      <c r="M293" s="38">
        <v>2.3882E-2</v>
      </c>
      <c r="N293" s="38">
        <v>2.828E-2</v>
      </c>
      <c r="O293" s="38">
        <v>1.1E-5</v>
      </c>
      <c r="P293" s="38">
        <v>9.2E-5</v>
      </c>
      <c r="Q293" s="38">
        <v>9.0000000000000006E-5</v>
      </c>
      <c r="R293" s="28"/>
      <c r="S293" s="39">
        <v>0.13875300000000004</v>
      </c>
      <c r="T293" s="40">
        <v>1.7272727272727271</v>
      </c>
      <c r="U293" s="40">
        <v>0.13361627205336779</v>
      </c>
    </row>
    <row r="294" spans="1:21" s="18" customFormat="1" x14ac:dyDescent="0.3">
      <c r="A294" s="106"/>
      <c r="B294" s="16"/>
      <c r="C294" s="29" t="s">
        <v>126</v>
      </c>
      <c r="D294" s="30">
        <v>8</v>
      </c>
      <c r="E294" s="27">
        <v>0.15384615384615385</v>
      </c>
      <c r="F294" s="28"/>
      <c r="G294" s="38">
        <v>1.7991E-2</v>
      </c>
      <c r="H294" s="38">
        <v>1.9918999999999999E-2</v>
      </c>
      <c r="I294" s="38">
        <v>6.4137E-2</v>
      </c>
      <c r="J294" s="38">
        <v>1.8953000000000001E-2</v>
      </c>
      <c r="K294" s="38">
        <v>2.2314000000000001E-2</v>
      </c>
      <c r="L294" s="38">
        <v>1.9552E-2</v>
      </c>
      <c r="M294" s="38">
        <v>2.0230000000000001E-2</v>
      </c>
      <c r="N294" s="38">
        <v>1.6118E-2</v>
      </c>
      <c r="O294" s="38">
        <v>1.5554999999999999E-2</v>
      </c>
      <c r="P294" s="38">
        <v>0.35794700000000002</v>
      </c>
      <c r="Q294" s="38">
        <v>0.55329099999999998</v>
      </c>
      <c r="R294" s="28"/>
      <c r="S294" s="39">
        <v>1.126007</v>
      </c>
      <c r="T294" s="40">
        <v>29.753765771774773</v>
      </c>
      <c r="U294" s="40">
        <v>0.53457206377930699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8</v>
      </c>
      <c r="E296" s="27">
        <v>0.15384615384615385</v>
      </c>
      <c r="F296" s="28"/>
      <c r="G296" s="59">
        <v>1.7991E-2</v>
      </c>
      <c r="H296" s="59">
        <v>1.9918999999999999E-2</v>
      </c>
      <c r="I296" s="59">
        <v>6.4137E-2</v>
      </c>
      <c r="J296" s="59">
        <v>1.8953000000000001E-2</v>
      </c>
      <c r="K296" s="59">
        <v>2.2314000000000001E-2</v>
      </c>
      <c r="L296" s="59">
        <v>1.9552E-2</v>
      </c>
      <c r="M296" s="59">
        <v>2.0230000000000001E-2</v>
      </c>
      <c r="N296" s="59">
        <v>1.6118E-2</v>
      </c>
      <c r="O296" s="59">
        <v>1.5554999999999999E-2</v>
      </c>
      <c r="P296" s="59">
        <v>0.35794700000000002</v>
      </c>
      <c r="Q296" s="59">
        <v>0.55329099999999998</v>
      </c>
      <c r="R296" s="28"/>
      <c r="S296" s="53">
        <v>1.126007</v>
      </c>
      <c r="T296" s="54">
        <v>29.753765771774773</v>
      </c>
      <c r="U296" s="54">
        <v>0.53457206377930699</v>
      </c>
    </row>
    <row r="297" spans="1:21" s="18" customFormat="1" collapsed="1" x14ac:dyDescent="0.3">
      <c r="A297" s="106"/>
      <c r="B297" s="16"/>
      <c r="C297" s="26" t="s">
        <v>373</v>
      </c>
      <c r="D297" s="142">
        <v>99</v>
      </c>
      <c r="E297" s="41">
        <v>1.9038461538461537</v>
      </c>
      <c r="F297" s="42"/>
      <c r="G297" s="43">
        <v>0.18685700000000002</v>
      </c>
      <c r="H297" s="43">
        <v>0.21650800000000001</v>
      </c>
      <c r="I297" s="43">
        <v>0.30566899999999997</v>
      </c>
      <c r="J297" s="43">
        <v>0.28210099999999999</v>
      </c>
      <c r="K297" s="43">
        <v>0.42895000000000005</v>
      </c>
      <c r="L297" s="43">
        <v>0.38024599999999997</v>
      </c>
      <c r="M297" s="43">
        <v>0.40968199999999999</v>
      </c>
      <c r="N297" s="43">
        <v>0.39916799999999997</v>
      </c>
      <c r="O297" s="43">
        <v>0.32624200000000003</v>
      </c>
      <c r="P297" s="43">
        <v>1.145427</v>
      </c>
      <c r="Q297" s="43">
        <v>0.94708800000000004</v>
      </c>
      <c r="R297" s="42"/>
      <c r="S297" s="44">
        <v>5.0279379999999998</v>
      </c>
      <c r="T297" s="45">
        <v>4.0685176364813733</v>
      </c>
      <c r="U297" s="45">
        <v>0.22492675384869898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2819" priority="235" operator="equal">
      <formula>0</formula>
    </cfRule>
  </conditionalFormatting>
  <conditionalFormatting sqref="R50 C50 C83:F83 F50 E54:F54 C54 R54 E52:F52 C52 R52">
    <cfRule type="cellIs" dxfId="2818" priority="234" operator="equal">
      <formula>0</formula>
    </cfRule>
  </conditionalFormatting>
  <conditionalFormatting sqref="S16:S19 S21">
    <cfRule type="cellIs" dxfId="2817" priority="233" operator="equal">
      <formula>0</formula>
    </cfRule>
  </conditionalFormatting>
  <conditionalFormatting sqref="G54:Q54 G50:Q52">
    <cfRule type="cellIs" dxfId="2816" priority="232" operator="equal">
      <formula>0</formula>
    </cfRule>
  </conditionalFormatting>
  <conditionalFormatting sqref="T96:U96 C96:R96">
    <cfRule type="cellIs" dxfId="2815" priority="231" operator="equal">
      <formula>0</formula>
    </cfRule>
  </conditionalFormatting>
  <conditionalFormatting sqref="S96">
    <cfRule type="cellIs" dxfId="2814" priority="230" operator="equal">
      <formula>0</formula>
    </cfRule>
  </conditionalFormatting>
  <conditionalFormatting sqref="N54:O54 N50:O52">
    <cfRule type="cellIs" dxfId="2813" priority="228" operator="equal">
      <formula>0</formula>
    </cfRule>
  </conditionalFormatting>
  <conditionalFormatting sqref="N325:O337 N55:O55 N16:O19 N21:O21">
    <cfRule type="cellIs" dxfId="2812" priority="229" operator="equal">
      <formula>0</formula>
    </cfRule>
  </conditionalFormatting>
  <conditionalFormatting sqref="N20:O20">
    <cfRule type="cellIs" dxfId="2811" priority="225" operator="equal">
      <formula>0</formula>
    </cfRule>
  </conditionalFormatting>
  <conditionalFormatting sqref="P20:R20 T20:U20 C20:F20 H20:M20">
    <cfRule type="cellIs" dxfId="2810" priority="227" operator="equal">
      <formula>0</formula>
    </cfRule>
  </conditionalFormatting>
  <conditionalFormatting sqref="S20">
    <cfRule type="cellIs" dxfId="2809" priority="226" operator="equal">
      <formula>0</formula>
    </cfRule>
  </conditionalFormatting>
  <conditionalFormatting sqref="C269:U269">
    <cfRule type="cellIs" dxfId="2808" priority="224" operator="equal">
      <formula>0</formula>
    </cfRule>
  </conditionalFormatting>
  <conditionalFormatting sqref="C282:F282 H282:U282">
    <cfRule type="cellIs" dxfId="2807" priority="223" operator="equal">
      <formula>0</formula>
    </cfRule>
  </conditionalFormatting>
  <conditionalFormatting sqref="C276:F276 H276:U276">
    <cfRule type="cellIs" dxfId="2806" priority="222" operator="equal">
      <formula>0</formula>
    </cfRule>
  </conditionalFormatting>
  <conditionalFormatting sqref="C248 H248:U248 E248:F248">
    <cfRule type="cellIs" dxfId="2805" priority="221" operator="equal">
      <formula>0</formula>
    </cfRule>
  </conditionalFormatting>
  <conditionalFormatting sqref="G248:Q248">
    <cfRule type="cellIs" dxfId="2804" priority="220" operator="equal">
      <formula>0</formula>
    </cfRule>
  </conditionalFormatting>
  <conditionalFormatting sqref="G276:Q280">
    <cfRule type="cellIs" dxfId="2803" priority="219" operator="equal">
      <formula>0</formula>
    </cfRule>
  </conditionalFormatting>
  <conditionalFormatting sqref="G282:Q289">
    <cfRule type="cellIs" dxfId="2802" priority="218" operator="equal">
      <formula>0</formula>
    </cfRule>
  </conditionalFormatting>
  <conditionalFormatting sqref="G83:Q83">
    <cfRule type="cellIs" dxfId="2801" priority="215" operator="equal">
      <formula>0</formula>
    </cfRule>
  </conditionalFormatting>
  <conditionalFormatting sqref="D248">
    <cfRule type="cellIs" dxfId="2800" priority="212" operator="equal">
      <formula>0</formula>
    </cfRule>
  </conditionalFormatting>
  <conditionalFormatting sqref="T97:U97 C97:R97">
    <cfRule type="cellIs" dxfId="2799" priority="217" operator="equal">
      <formula>0</formula>
    </cfRule>
  </conditionalFormatting>
  <conditionalFormatting sqref="S97">
    <cfRule type="cellIs" dxfId="2798" priority="216" operator="equal">
      <formula>0</formula>
    </cfRule>
  </conditionalFormatting>
  <conditionalFormatting sqref="D7:D9">
    <cfRule type="cellIs" dxfId="2797" priority="214" operator="equal">
      <formula>0</formula>
    </cfRule>
  </conditionalFormatting>
  <conditionalFormatting sqref="D54 D52">
    <cfRule type="cellIs" dxfId="2796" priority="213" operator="equal">
      <formula>0</formula>
    </cfRule>
  </conditionalFormatting>
  <conditionalFormatting sqref="T103:U103 P103:R103 C103:F103 H103:M103 T147:U147 C147:R147">
    <cfRule type="cellIs" dxfId="2795" priority="211" operator="equal">
      <formula>0</formula>
    </cfRule>
  </conditionalFormatting>
  <conditionalFormatting sqref="S103 S147">
    <cfRule type="cellIs" dxfId="2794" priority="210" operator="equal">
      <formula>0</formula>
    </cfRule>
  </conditionalFormatting>
  <conditionalFormatting sqref="N103:O103 N147:O147">
    <cfRule type="cellIs" dxfId="2793" priority="209" operator="equal">
      <formula>0</formula>
    </cfRule>
  </conditionalFormatting>
  <conditionalFormatting sqref="S151:S154">
    <cfRule type="cellIs" dxfId="2792" priority="201" operator="equal">
      <formula>0</formula>
    </cfRule>
  </conditionalFormatting>
  <conditionalFormatting sqref="G103:Q103">
    <cfRule type="cellIs" dxfId="2791" priority="208" operator="equal">
      <formula>0</formula>
    </cfRule>
  </conditionalFormatting>
  <conditionalFormatting sqref="N148:O149 N104:O104">
    <cfRule type="cellIs" dxfId="2790" priority="205" operator="equal">
      <formula>0</formula>
    </cfRule>
  </conditionalFormatting>
  <conditionalFormatting sqref="C150 T150:U150 R150 E150:F150">
    <cfRule type="cellIs" dxfId="2789" priority="204" operator="equal">
      <formula>0</formula>
    </cfRule>
  </conditionalFormatting>
  <conditionalFormatting sqref="S150">
    <cfRule type="cellIs" dxfId="2788" priority="203" operator="equal">
      <formula>0</formula>
    </cfRule>
  </conditionalFormatting>
  <conditionalFormatting sqref="T151:U154 C151 R151 C152:R152 E151:F151 C153:C154 E153:R154">
    <cfRule type="cellIs" dxfId="2787" priority="202" operator="equal">
      <formula>0</formula>
    </cfRule>
  </conditionalFormatting>
  <conditionalFormatting sqref="N152:O154">
    <cfRule type="cellIs" dxfId="2786" priority="200" operator="equal">
      <formula>0</formula>
    </cfRule>
  </conditionalFormatting>
  <conditionalFormatting sqref="T148:U149 T104:U104 C104:R104 C148:R149">
    <cfRule type="cellIs" dxfId="2785" priority="207" operator="equal">
      <formula>0</formula>
    </cfRule>
  </conditionalFormatting>
  <conditionalFormatting sqref="S148:S149 S104">
    <cfRule type="cellIs" dxfId="2784" priority="206" operator="equal">
      <formula>0</formula>
    </cfRule>
  </conditionalFormatting>
  <conditionalFormatting sqref="S146">
    <cfRule type="cellIs" dxfId="2783" priority="177" operator="equal">
      <formula>0</formula>
    </cfRule>
  </conditionalFormatting>
  <conditionalFormatting sqref="T105:U105 C105:R105">
    <cfRule type="cellIs" dxfId="2782" priority="196" operator="equal">
      <formula>0</formula>
    </cfRule>
  </conditionalFormatting>
  <conditionalFormatting sqref="S105">
    <cfRule type="cellIs" dxfId="2781" priority="195" operator="equal">
      <formula>0</formula>
    </cfRule>
  </conditionalFormatting>
  <conditionalFormatting sqref="N105:O105">
    <cfRule type="cellIs" dxfId="2780" priority="194" operator="equal">
      <formula>0</formula>
    </cfRule>
  </conditionalFormatting>
  <conditionalFormatting sqref="T108:U109 T111:U112 C108:C109 C111:C112 E108:R109 E111:R112">
    <cfRule type="cellIs" dxfId="2779" priority="199" operator="equal">
      <formula>0</formula>
    </cfRule>
  </conditionalFormatting>
  <conditionalFormatting sqref="S108:S109 S111:S112">
    <cfRule type="cellIs" dxfId="2778" priority="198" operator="equal">
      <formula>0</formula>
    </cfRule>
  </conditionalFormatting>
  <conditionalFormatting sqref="N108:O109 N111:O112">
    <cfRule type="cellIs" dxfId="2777" priority="197" operator="equal">
      <formula>0</formula>
    </cfRule>
  </conditionalFormatting>
  <conditionalFormatting sqref="T106:U106 C106:R106">
    <cfRule type="cellIs" dxfId="2776" priority="193" operator="equal">
      <formula>0</formula>
    </cfRule>
  </conditionalFormatting>
  <conditionalFormatting sqref="S106">
    <cfRule type="cellIs" dxfId="2775" priority="192" operator="equal">
      <formula>0</formula>
    </cfRule>
  </conditionalFormatting>
  <conditionalFormatting sqref="N106:O106">
    <cfRule type="cellIs" dxfId="2774" priority="191" operator="equal">
      <formula>0</formula>
    </cfRule>
  </conditionalFormatting>
  <conditionalFormatting sqref="T114:U114 C114:R114">
    <cfRule type="cellIs" dxfId="2773" priority="184" operator="equal">
      <formula>0</formula>
    </cfRule>
  </conditionalFormatting>
  <conditionalFormatting sqref="S114">
    <cfRule type="cellIs" dxfId="2772" priority="183" operator="equal">
      <formula>0</formula>
    </cfRule>
  </conditionalFormatting>
  <conditionalFormatting sqref="N114:O114">
    <cfRule type="cellIs" dxfId="2771" priority="182" operator="equal">
      <formula>0</formula>
    </cfRule>
  </conditionalFormatting>
  <conditionalFormatting sqref="T115:U115 C115:R115">
    <cfRule type="cellIs" dxfId="2770" priority="181" operator="equal">
      <formula>0</formula>
    </cfRule>
  </conditionalFormatting>
  <conditionalFormatting sqref="S115">
    <cfRule type="cellIs" dxfId="2769" priority="180" operator="equal">
      <formula>0</formula>
    </cfRule>
  </conditionalFormatting>
  <conditionalFormatting sqref="N115:O115">
    <cfRule type="cellIs" dxfId="2768" priority="179" operator="equal">
      <formula>0</formula>
    </cfRule>
  </conditionalFormatting>
  <conditionalFormatting sqref="T113:U113 C113:R113">
    <cfRule type="cellIs" dxfId="2767" priority="190" operator="equal">
      <formula>0</formula>
    </cfRule>
  </conditionalFormatting>
  <conditionalFormatting sqref="S113">
    <cfRule type="cellIs" dxfId="2766" priority="189" operator="equal">
      <formula>0</formula>
    </cfRule>
  </conditionalFormatting>
  <conditionalFormatting sqref="N113:O113">
    <cfRule type="cellIs" dxfId="2765" priority="188" operator="equal">
      <formula>0</formula>
    </cfRule>
  </conditionalFormatting>
  <conditionalFormatting sqref="E138:F138 T138:U138 R138">
    <cfRule type="cellIs" dxfId="2764" priority="169" operator="equal">
      <formula>0</formula>
    </cfRule>
  </conditionalFormatting>
  <conditionalFormatting sqref="S138">
    <cfRule type="cellIs" dxfId="2763" priority="168" operator="equal">
      <formula>0</formula>
    </cfRule>
  </conditionalFormatting>
  <conditionalFormatting sqref="C138 C141 C143:C154">
    <cfRule type="cellIs" dxfId="2762" priority="161" operator="equal">
      <formula>0</formula>
    </cfRule>
  </conditionalFormatting>
  <conditionalFormatting sqref="T116:U118 C116:R116 T120:U121 R117:R118 C117:F118 C120:R121">
    <cfRule type="cellIs" dxfId="2761" priority="187" operator="equal">
      <formula>0</formula>
    </cfRule>
  </conditionalFormatting>
  <conditionalFormatting sqref="S116:S118 S120:S121">
    <cfRule type="cellIs" dxfId="2760" priority="186" operator="equal">
      <formula>0</formula>
    </cfRule>
  </conditionalFormatting>
  <conditionalFormatting sqref="N116:O116 N120:O121">
    <cfRule type="cellIs" dxfId="2759" priority="185" operator="equal">
      <formula>0</formula>
    </cfRule>
  </conditionalFormatting>
  <conditionalFormatting sqref="T146:U146 C146:R146">
    <cfRule type="cellIs" dxfId="2758" priority="178" operator="equal">
      <formula>0</formula>
    </cfRule>
  </conditionalFormatting>
  <conditionalFormatting sqref="N122:O122">
    <cfRule type="cellIs" dxfId="2757" priority="173" operator="equal">
      <formula>0</formula>
    </cfRule>
  </conditionalFormatting>
  <conditionalFormatting sqref="N146:O146">
    <cfRule type="cellIs" dxfId="2756" priority="176" operator="equal">
      <formula>0</formula>
    </cfRule>
  </conditionalFormatting>
  <conditionalFormatting sqref="N143:O149 N152:O154">
    <cfRule type="cellIs" dxfId="2755" priority="165" operator="equal">
      <formula>0</formula>
    </cfRule>
  </conditionalFormatting>
  <conditionalFormatting sqref="T107:U107 C107:R107">
    <cfRule type="cellIs" dxfId="2754" priority="164" operator="equal">
      <formula>0</formula>
    </cfRule>
  </conditionalFormatting>
  <conditionalFormatting sqref="E141:F141 T141:U141 T143:U154 R141 E150:F151 R150:R151 D146:R149 E143:R145 E153:R154 D152:R152">
    <cfRule type="cellIs" dxfId="2753" priority="167" operator="equal">
      <formula>0</formula>
    </cfRule>
  </conditionalFormatting>
  <conditionalFormatting sqref="T122:U122 C122:R122">
    <cfRule type="cellIs" dxfId="2752" priority="175" operator="equal">
      <formula>0</formula>
    </cfRule>
  </conditionalFormatting>
  <conditionalFormatting sqref="S122">
    <cfRule type="cellIs" dxfId="2751" priority="174" operator="equal">
      <formula>0</formula>
    </cfRule>
  </conditionalFormatting>
  <conditionalFormatting sqref="T123:U123 T155:U155 C155:R155 C137:R137 T137:U137 C123:R123">
    <cfRule type="cellIs" dxfId="2750" priority="172" operator="equal">
      <formula>0</formula>
    </cfRule>
  </conditionalFormatting>
  <conditionalFormatting sqref="S123 S155 S137">
    <cfRule type="cellIs" dxfId="2749" priority="171" operator="equal">
      <formula>0</formula>
    </cfRule>
  </conditionalFormatting>
  <conditionalFormatting sqref="N123:O123 N155:O155 N137:O137">
    <cfRule type="cellIs" dxfId="2748" priority="170" operator="equal">
      <formula>0</formula>
    </cfRule>
  </conditionalFormatting>
  <conditionalFormatting sqref="S107">
    <cfRule type="cellIs" dxfId="2747" priority="163" operator="equal">
      <formula>0</formula>
    </cfRule>
  </conditionalFormatting>
  <conditionalFormatting sqref="S141 S143:S154">
    <cfRule type="cellIs" dxfId="2746" priority="166" operator="equal">
      <formula>0</formula>
    </cfRule>
  </conditionalFormatting>
  <conditionalFormatting sqref="S152">
    <cfRule type="cellIs" dxfId="2745" priority="139" operator="equal">
      <formula>0</formula>
    </cfRule>
  </conditionalFormatting>
  <conditionalFormatting sqref="N107:O107">
    <cfRule type="cellIs" dxfId="2744" priority="162" operator="equal">
      <formula>0</formula>
    </cfRule>
  </conditionalFormatting>
  <conditionalFormatting sqref="C124">
    <cfRule type="cellIs" dxfId="2743" priority="158" operator="equal">
      <formula>0</formula>
    </cfRule>
  </conditionalFormatting>
  <conditionalFormatting sqref="E124:F124 T124:U124 R124">
    <cfRule type="cellIs" dxfId="2742" priority="160" operator="equal">
      <formula>0</formula>
    </cfRule>
  </conditionalFormatting>
  <conditionalFormatting sqref="E125:F125 T125:U125 T136:U136 E136:F136 T127:U134 E127:F134 R125 R127:R134 R136">
    <cfRule type="cellIs" dxfId="2741" priority="157" operator="equal">
      <formula>0</formula>
    </cfRule>
  </conditionalFormatting>
  <conditionalFormatting sqref="S124">
    <cfRule type="cellIs" dxfId="2740" priority="159" operator="equal">
      <formula>0</formula>
    </cfRule>
  </conditionalFormatting>
  <conditionalFormatting sqref="E139:F140 T139:U140 R139:R140">
    <cfRule type="cellIs" dxfId="2739" priority="146" operator="equal">
      <formula>0</formula>
    </cfRule>
  </conditionalFormatting>
  <conditionalFormatting sqref="S125 S136 S127:S134">
    <cfRule type="cellIs" dxfId="2738" priority="156" operator="equal">
      <formula>0</formula>
    </cfRule>
  </conditionalFormatting>
  <conditionalFormatting sqref="S139:S140">
    <cfRule type="cellIs" dxfId="2737" priority="145" operator="equal">
      <formula>0</formula>
    </cfRule>
  </conditionalFormatting>
  <conditionalFormatting sqref="S135">
    <cfRule type="cellIs" dxfId="2736" priority="153" operator="equal">
      <formula>0</formula>
    </cfRule>
  </conditionalFormatting>
  <conditionalFormatting sqref="C125 C136 C127:C134">
    <cfRule type="cellIs" dxfId="2735" priority="155" operator="equal">
      <formula>0</formula>
    </cfRule>
  </conditionalFormatting>
  <conditionalFormatting sqref="S164">
    <cfRule type="cellIs" dxfId="2734" priority="142" operator="equal">
      <formula>0</formula>
    </cfRule>
  </conditionalFormatting>
  <conditionalFormatting sqref="C135">
    <cfRule type="cellIs" dxfId="2733" priority="152" operator="equal">
      <formula>0</formula>
    </cfRule>
  </conditionalFormatting>
  <conditionalFormatting sqref="D126:R126">
    <cfRule type="cellIs" dxfId="2732" priority="151" operator="equal">
      <formula>0</formula>
    </cfRule>
  </conditionalFormatting>
  <conditionalFormatting sqref="S126">
    <cfRule type="cellIs" dxfId="2731" priority="147" operator="equal">
      <formula>0</formula>
    </cfRule>
  </conditionalFormatting>
  <conditionalFormatting sqref="T135:U135 E135:F135 R135">
    <cfRule type="cellIs" dxfId="2730" priority="154" operator="equal">
      <formula>0</formula>
    </cfRule>
  </conditionalFormatting>
  <conditionalFormatting sqref="N126:O126">
    <cfRule type="cellIs" dxfId="2729" priority="150" operator="equal">
      <formula>0</formula>
    </cfRule>
  </conditionalFormatting>
  <conditionalFormatting sqref="C126">
    <cfRule type="cellIs" dxfId="2728" priority="149" operator="equal">
      <formula>0</formula>
    </cfRule>
  </conditionalFormatting>
  <conditionalFormatting sqref="T126:U126">
    <cfRule type="cellIs" dxfId="2727" priority="148" operator="equal">
      <formula>0</formula>
    </cfRule>
  </conditionalFormatting>
  <conditionalFormatting sqref="N192:O192">
    <cfRule type="cellIs" dxfId="2726" priority="135" operator="equal">
      <formula>0</formula>
    </cfRule>
  </conditionalFormatting>
  <conditionalFormatting sqref="T152:U152 C152:R152">
    <cfRule type="cellIs" dxfId="2725" priority="140" operator="equal">
      <formula>0</formula>
    </cfRule>
  </conditionalFormatting>
  <conditionalFormatting sqref="C139:C140">
    <cfRule type="cellIs" dxfId="2724" priority="144" operator="equal">
      <formula>0</formula>
    </cfRule>
  </conditionalFormatting>
  <conditionalFormatting sqref="T164:U164 C164:R164">
    <cfRule type="cellIs" dxfId="2723" priority="143" operator="equal">
      <formula>0</formula>
    </cfRule>
  </conditionalFormatting>
  <conditionalFormatting sqref="N181:O181">
    <cfRule type="cellIs" dxfId="2722" priority="115" operator="equal">
      <formula>0</formula>
    </cfRule>
  </conditionalFormatting>
  <conditionalFormatting sqref="N164:O164">
    <cfRule type="cellIs" dxfId="2721" priority="141" operator="equal">
      <formula>0</formula>
    </cfRule>
  </conditionalFormatting>
  <conditionalFormatting sqref="S186">
    <cfRule type="cellIs" dxfId="2720" priority="120" operator="equal">
      <formula>0</formula>
    </cfRule>
  </conditionalFormatting>
  <conditionalFormatting sqref="N186:O186">
    <cfRule type="cellIs" dxfId="2719" priority="119" operator="equal">
      <formula>0</formula>
    </cfRule>
  </conditionalFormatting>
  <conditionalFormatting sqref="N152:O152">
    <cfRule type="cellIs" dxfId="2718" priority="138" operator="equal">
      <formula>0</formula>
    </cfRule>
  </conditionalFormatting>
  <conditionalFormatting sqref="C192">
    <cfRule type="cellIs" dxfId="2717" priority="134" operator="equal">
      <formula>0</formula>
    </cfRule>
  </conditionalFormatting>
  <conditionalFormatting sqref="E192:R192 T192:U192">
    <cfRule type="cellIs" dxfId="2716" priority="137" operator="equal">
      <formula>0</formula>
    </cfRule>
  </conditionalFormatting>
  <conditionalFormatting sqref="E189:R189 T189:U189 T192:U193 E192:R193">
    <cfRule type="cellIs" dxfId="2715" priority="133" operator="equal">
      <formula>0</formula>
    </cfRule>
  </conditionalFormatting>
  <conditionalFormatting sqref="S192">
    <cfRule type="cellIs" dxfId="2714" priority="136" operator="equal">
      <formula>0</formula>
    </cfRule>
  </conditionalFormatting>
  <conditionalFormatting sqref="S188">
    <cfRule type="cellIs" dxfId="2713" priority="128" operator="equal">
      <formula>0</formula>
    </cfRule>
  </conditionalFormatting>
  <conditionalFormatting sqref="S189 S192:S193">
    <cfRule type="cellIs" dxfId="2712" priority="132" operator="equal">
      <formula>0</formula>
    </cfRule>
  </conditionalFormatting>
  <conditionalFormatting sqref="N189:O189 N192:O193">
    <cfRule type="cellIs" dxfId="2711" priority="131" operator="equal">
      <formula>0</formula>
    </cfRule>
  </conditionalFormatting>
  <conditionalFormatting sqref="C189 C192:C193">
    <cfRule type="cellIs" dxfId="2710" priority="130" operator="equal">
      <formula>0</formula>
    </cfRule>
  </conditionalFormatting>
  <conditionalFormatting sqref="T188:U188 E188:R188">
    <cfRule type="cellIs" dxfId="2709" priority="129" operator="equal">
      <formula>0</formula>
    </cfRule>
  </conditionalFormatting>
  <conditionalFormatting sqref="T156:U156 C156:R156">
    <cfRule type="cellIs" dxfId="2708" priority="111" operator="equal">
      <formula>0</formula>
    </cfRule>
  </conditionalFormatting>
  <conditionalFormatting sqref="N188:O188">
    <cfRule type="cellIs" dxfId="2707" priority="127" operator="equal">
      <formula>0</formula>
    </cfRule>
  </conditionalFormatting>
  <conditionalFormatting sqref="C188">
    <cfRule type="cellIs" dxfId="2706" priority="126" operator="equal">
      <formula>0</formula>
    </cfRule>
  </conditionalFormatting>
  <conditionalFormatting sqref="E187:R187 T187:U187">
    <cfRule type="cellIs" dxfId="2705" priority="125" operator="equal">
      <formula>0</formula>
    </cfRule>
  </conditionalFormatting>
  <conditionalFormatting sqref="S187">
    <cfRule type="cellIs" dxfId="2704" priority="124" operator="equal">
      <formula>0</formula>
    </cfRule>
  </conditionalFormatting>
  <conditionalFormatting sqref="N187:O187">
    <cfRule type="cellIs" dxfId="2703" priority="123" operator="equal">
      <formula>0</formula>
    </cfRule>
  </conditionalFormatting>
  <conditionalFormatting sqref="C187">
    <cfRule type="cellIs" dxfId="2702" priority="122" operator="equal">
      <formula>0</formula>
    </cfRule>
  </conditionalFormatting>
  <conditionalFormatting sqref="T186:U186 E186:R186">
    <cfRule type="cellIs" dxfId="2701" priority="121" operator="equal">
      <formula>0</formula>
    </cfRule>
  </conditionalFormatting>
  <conditionalFormatting sqref="S181">
    <cfRule type="cellIs" dxfId="2700" priority="116" operator="equal">
      <formula>0</formula>
    </cfRule>
  </conditionalFormatting>
  <conditionalFormatting sqref="C186">
    <cfRule type="cellIs" dxfId="2699" priority="118" operator="equal">
      <formula>0</formula>
    </cfRule>
  </conditionalFormatting>
  <conditionalFormatting sqref="T181:U181 C181:R181">
    <cfRule type="cellIs" dxfId="2698" priority="117" operator="equal">
      <formula>0</formula>
    </cfRule>
  </conditionalFormatting>
  <conditionalFormatting sqref="T163:U163 C163:R163">
    <cfRule type="cellIs" dxfId="2697" priority="114" operator="equal">
      <formula>0</formula>
    </cfRule>
  </conditionalFormatting>
  <conditionalFormatting sqref="S163">
    <cfRule type="cellIs" dxfId="2696" priority="113" operator="equal">
      <formula>0</formula>
    </cfRule>
  </conditionalFormatting>
  <conditionalFormatting sqref="N163:O163">
    <cfRule type="cellIs" dxfId="2695" priority="112" operator="equal">
      <formula>0</formula>
    </cfRule>
  </conditionalFormatting>
  <conditionalFormatting sqref="S156">
    <cfRule type="cellIs" dxfId="2694" priority="110" operator="equal">
      <formula>0</formula>
    </cfRule>
  </conditionalFormatting>
  <conditionalFormatting sqref="N156:O156">
    <cfRule type="cellIs" dxfId="2693" priority="109" operator="equal">
      <formula>0</formula>
    </cfRule>
  </conditionalFormatting>
  <conditionalFormatting sqref="C157">
    <cfRule type="cellIs" dxfId="2692" priority="105" operator="equal">
      <formula>0</formula>
    </cfRule>
  </conditionalFormatting>
  <conditionalFormatting sqref="E157:R157 T157:U157">
    <cfRule type="cellIs" dxfId="2691" priority="108" operator="equal">
      <formula>0</formula>
    </cfRule>
  </conditionalFormatting>
  <conditionalFormatting sqref="S157">
    <cfRule type="cellIs" dxfId="2690" priority="107" operator="equal">
      <formula>0</formula>
    </cfRule>
  </conditionalFormatting>
  <conditionalFormatting sqref="N157:O157">
    <cfRule type="cellIs" dxfId="2689" priority="106" operator="equal">
      <formula>0</formula>
    </cfRule>
  </conditionalFormatting>
  <conditionalFormatting sqref="E158:R162 T158:U162">
    <cfRule type="cellIs" dxfId="2688" priority="104" operator="equal">
      <formula>0</formula>
    </cfRule>
  </conditionalFormatting>
  <conditionalFormatting sqref="S158:S162">
    <cfRule type="cellIs" dxfId="2687" priority="103" operator="equal">
      <formula>0</formula>
    </cfRule>
  </conditionalFormatting>
  <conditionalFormatting sqref="N158:O162">
    <cfRule type="cellIs" dxfId="2686" priority="102" operator="equal">
      <formula>0</formula>
    </cfRule>
  </conditionalFormatting>
  <conditionalFormatting sqref="C158:C162">
    <cfRule type="cellIs" dxfId="2685" priority="101" operator="equal">
      <formula>0</formula>
    </cfRule>
  </conditionalFormatting>
  <conditionalFormatting sqref="T110:U110 C110:R110">
    <cfRule type="cellIs" dxfId="2684" priority="100" operator="equal">
      <formula>0</formula>
    </cfRule>
  </conditionalFormatting>
  <conditionalFormatting sqref="S110">
    <cfRule type="cellIs" dxfId="2683" priority="99" operator="equal">
      <formula>0</formula>
    </cfRule>
  </conditionalFormatting>
  <conditionalFormatting sqref="N110:O110">
    <cfRule type="cellIs" dxfId="2682" priority="98" operator="equal">
      <formula>0</formula>
    </cfRule>
  </conditionalFormatting>
  <conditionalFormatting sqref="T119:U119 C119:R119">
    <cfRule type="cellIs" dxfId="2681" priority="97" operator="equal">
      <formula>0</formula>
    </cfRule>
  </conditionalFormatting>
  <conditionalFormatting sqref="S119">
    <cfRule type="cellIs" dxfId="2680" priority="96" operator="equal">
      <formula>0</formula>
    </cfRule>
  </conditionalFormatting>
  <conditionalFormatting sqref="N119:O119">
    <cfRule type="cellIs" dxfId="2679" priority="95" operator="equal">
      <formula>0</formula>
    </cfRule>
  </conditionalFormatting>
  <conditionalFormatting sqref="C142 T142:U142 E142:R142">
    <cfRule type="cellIs" dxfId="2678" priority="94" operator="equal">
      <formula>0</formula>
    </cfRule>
  </conditionalFormatting>
  <conditionalFormatting sqref="S142">
    <cfRule type="cellIs" dxfId="2677" priority="93" operator="equal">
      <formula>0</formula>
    </cfRule>
  </conditionalFormatting>
  <conditionalFormatting sqref="N142:O142">
    <cfRule type="cellIs" dxfId="2676" priority="92" operator="equal">
      <formula>0</formula>
    </cfRule>
  </conditionalFormatting>
  <conditionalFormatting sqref="G108:Q109">
    <cfRule type="cellIs" dxfId="2675" priority="91" operator="equal">
      <formula>0</formula>
    </cfRule>
  </conditionalFormatting>
  <conditionalFormatting sqref="G117:Q118">
    <cfRule type="cellIs" dxfId="2674" priority="90" operator="equal">
      <formula>0</formula>
    </cfRule>
  </conditionalFormatting>
  <conditionalFormatting sqref="G117:Q118">
    <cfRule type="cellIs" dxfId="2673" priority="89" operator="equal">
      <formula>0</formula>
    </cfRule>
  </conditionalFormatting>
  <conditionalFormatting sqref="N117:O118">
    <cfRule type="cellIs" dxfId="2672" priority="88" operator="equal">
      <formula>0</formula>
    </cfRule>
  </conditionalFormatting>
  <conditionalFormatting sqref="G120:Q120">
    <cfRule type="cellIs" dxfId="2671" priority="87" operator="equal">
      <formula>0</formula>
    </cfRule>
  </conditionalFormatting>
  <conditionalFormatting sqref="N120:O120">
    <cfRule type="cellIs" dxfId="2670" priority="86" operator="equal">
      <formula>0</formula>
    </cfRule>
  </conditionalFormatting>
  <conditionalFormatting sqref="G124:Q125">
    <cfRule type="cellIs" dxfId="2669" priority="85" operator="equal">
      <formula>0</formula>
    </cfRule>
  </conditionalFormatting>
  <conditionalFormatting sqref="G124:Q125">
    <cfRule type="cellIs" dxfId="2668" priority="84" operator="equal">
      <formula>0</formula>
    </cfRule>
  </conditionalFormatting>
  <conditionalFormatting sqref="N124:O125">
    <cfRule type="cellIs" dxfId="2667" priority="83" operator="equal">
      <formula>0</formula>
    </cfRule>
  </conditionalFormatting>
  <conditionalFormatting sqref="G127:Q136">
    <cfRule type="cellIs" dxfId="2666" priority="82" operator="equal">
      <formula>0</formula>
    </cfRule>
  </conditionalFormatting>
  <conditionalFormatting sqref="G127:Q136">
    <cfRule type="cellIs" dxfId="2665" priority="81" operator="equal">
      <formula>0</formula>
    </cfRule>
  </conditionalFormatting>
  <conditionalFormatting sqref="N127:O136">
    <cfRule type="cellIs" dxfId="2664" priority="80" operator="equal">
      <formula>0</formula>
    </cfRule>
  </conditionalFormatting>
  <conditionalFormatting sqref="G138:Q141">
    <cfRule type="cellIs" dxfId="2663" priority="79" operator="equal">
      <formula>0</formula>
    </cfRule>
  </conditionalFormatting>
  <conditionalFormatting sqref="G138:Q141">
    <cfRule type="cellIs" dxfId="2662" priority="78" operator="equal">
      <formula>0</formula>
    </cfRule>
  </conditionalFormatting>
  <conditionalFormatting sqref="N138:O141">
    <cfRule type="cellIs" dxfId="2661" priority="77" operator="equal">
      <formula>0</formula>
    </cfRule>
  </conditionalFormatting>
  <conditionalFormatting sqref="G143:Q145">
    <cfRule type="cellIs" dxfId="2660" priority="76" operator="equal">
      <formula>0</formula>
    </cfRule>
  </conditionalFormatting>
  <conditionalFormatting sqref="N143:O145">
    <cfRule type="cellIs" dxfId="2659" priority="75" operator="equal">
      <formula>0</formula>
    </cfRule>
  </conditionalFormatting>
  <conditionalFormatting sqref="G150:Q151">
    <cfRule type="cellIs" dxfId="2658" priority="74" operator="equal">
      <formula>0</formula>
    </cfRule>
  </conditionalFormatting>
  <conditionalFormatting sqref="G150:Q151">
    <cfRule type="cellIs" dxfId="2657" priority="73" operator="equal">
      <formula>0</formula>
    </cfRule>
  </conditionalFormatting>
  <conditionalFormatting sqref="N150:O151">
    <cfRule type="cellIs" dxfId="2656" priority="72" operator="equal">
      <formula>0</formula>
    </cfRule>
  </conditionalFormatting>
  <conditionalFormatting sqref="G153:Q154">
    <cfRule type="cellIs" dxfId="2655" priority="71" operator="equal">
      <formula>0</formula>
    </cfRule>
  </conditionalFormatting>
  <conditionalFormatting sqref="N153:O154">
    <cfRule type="cellIs" dxfId="2654" priority="70" operator="equal">
      <formula>0</formula>
    </cfRule>
  </conditionalFormatting>
  <conditionalFormatting sqref="C190:U190">
    <cfRule type="cellIs" dxfId="2653" priority="69" operator="equal">
      <formula>0</formula>
    </cfRule>
  </conditionalFormatting>
  <conditionalFormatting sqref="S191">
    <cfRule type="cellIs" dxfId="2652" priority="67" operator="equal">
      <formula>0</formula>
    </cfRule>
  </conditionalFormatting>
  <conditionalFormatting sqref="T191:U191 C191:R191">
    <cfRule type="cellIs" dxfId="2651" priority="68" operator="equal">
      <formula>0</formula>
    </cfRule>
  </conditionalFormatting>
  <conditionalFormatting sqref="N191:O191">
    <cfRule type="cellIs" dxfId="2650" priority="66" operator="equal">
      <formula>0</formula>
    </cfRule>
  </conditionalFormatting>
  <conditionalFormatting sqref="T190:U190 C190:R190">
    <cfRule type="cellIs" dxfId="2649" priority="65" operator="equal">
      <formula>0</formula>
    </cfRule>
  </conditionalFormatting>
  <conditionalFormatting sqref="S190">
    <cfRule type="cellIs" dxfId="2648" priority="64" operator="equal">
      <formula>0</formula>
    </cfRule>
  </conditionalFormatting>
  <conditionalFormatting sqref="N190:O190">
    <cfRule type="cellIs" dxfId="2647" priority="63" operator="equal">
      <formula>0</formula>
    </cfRule>
  </conditionalFormatting>
  <conditionalFormatting sqref="C166:C168 C178 E178:U178 E166:U168">
    <cfRule type="cellIs" dxfId="2646" priority="62" operator="equal">
      <formula>0</formula>
    </cfRule>
  </conditionalFormatting>
  <conditionalFormatting sqref="E180:R180 T180:U180">
    <cfRule type="cellIs" dxfId="2645" priority="61" operator="equal">
      <formula>0</formula>
    </cfRule>
  </conditionalFormatting>
  <conditionalFormatting sqref="S179">
    <cfRule type="cellIs" dxfId="2644" priority="56" operator="equal">
      <formula>0</formula>
    </cfRule>
  </conditionalFormatting>
  <conditionalFormatting sqref="S180">
    <cfRule type="cellIs" dxfId="2643" priority="60" operator="equal">
      <formula>0</formula>
    </cfRule>
  </conditionalFormatting>
  <conditionalFormatting sqref="N180:O180">
    <cfRule type="cellIs" dxfId="2642" priority="59" operator="equal">
      <formula>0</formula>
    </cfRule>
  </conditionalFormatting>
  <conditionalFormatting sqref="C180">
    <cfRule type="cellIs" dxfId="2641" priority="58" operator="equal">
      <formula>0</formula>
    </cfRule>
  </conditionalFormatting>
  <conditionalFormatting sqref="T179:U179 E179:R179">
    <cfRule type="cellIs" dxfId="2640" priority="57" operator="equal">
      <formula>0</formula>
    </cfRule>
  </conditionalFormatting>
  <conditionalFormatting sqref="N179:O179">
    <cfRule type="cellIs" dxfId="2639" priority="55" operator="equal">
      <formula>0</formula>
    </cfRule>
  </conditionalFormatting>
  <conditionalFormatting sqref="C179">
    <cfRule type="cellIs" dxfId="2638" priority="54" operator="equal">
      <formula>0</formula>
    </cfRule>
  </conditionalFormatting>
  <conditionalFormatting sqref="T165:U165 C165:R165">
    <cfRule type="cellIs" dxfId="2637" priority="53" operator="equal">
      <formula>0</formula>
    </cfRule>
  </conditionalFormatting>
  <conditionalFormatting sqref="S165">
    <cfRule type="cellIs" dxfId="2636" priority="52" operator="equal">
      <formula>0</formula>
    </cfRule>
  </conditionalFormatting>
  <conditionalFormatting sqref="N165:O165">
    <cfRule type="cellIs" dxfId="2635" priority="51" operator="equal">
      <formula>0</formula>
    </cfRule>
  </conditionalFormatting>
  <conditionalFormatting sqref="C198:U198 C197 E197:U197">
    <cfRule type="cellIs" dxfId="2634" priority="50" operator="equal">
      <formula>0</formula>
    </cfRule>
  </conditionalFormatting>
  <conditionalFormatting sqref="N196:O196">
    <cfRule type="cellIs" dxfId="2633" priority="47" operator="equal">
      <formula>0</formula>
    </cfRule>
  </conditionalFormatting>
  <conditionalFormatting sqref="C196">
    <cfRule type="cellIs" dxfId="2632" priority="46" operator="equal">
      <formula>0</formula>
    </cfRule>
  </conditionalFormatting>
  <conditionalFormatting sqref="E196:R196 T196:U196">
    <cfRule type="cellIs" dxfId="2631" priority="49" operator="equal">
      <formula>0</formula>
    </cfRule>
  </conditionalFormatting>
  <conditionalFormatting sqref="T196:U198 D198:R198 E196:R197">
    <cfRule type="cellIs" dxfId="2630" priority="45" operator="equal">
      <formula>0</formula>
    </cfRule>
  </conditionalFormatting>
  <conditionalFormatting sqref="S196">
    <cfRule type="cellIs" dxfId="2629" priority="48" operator="equal">
      <formula>0</formula>
    </cfRule>
  </conditionalFormatting>
  <conditionalFormatting sqref="S196:S198">
    <cfRule type="cellIs" dxfId="2628" priority="44" operator="equal">
      <formula>0</formula>
    </cfRule>
  </conditionalFormatting>
  <conditionalFormatting sqref="N196:O198">
    <cfRule type="cellIs" dxfId="2627" priority="43" operator="equal">
      <formula>0</formula>
    </cfRule>
  </conditionalFormatting>
  <conditionalFormatting sqref="C196:C198">
    <cfRule type="cellIs" dxfId="2626" priority="42" operator="equal">
      <formula>0</formula>
    </cfRule>
  </conditionalFormatting>
  <conditionalFormatting sqref="G195:Q195">
    <cfRule type="cellIs" dxfId="2625" priority="41" operator="equal">
      <formula>0</formula>
    </cfRule>
  </conditionalFormatting>
  <conditionalFormatting sqref="N195:O195">
    <cfRule type="cellIs" dxfId="2624" priority="40" operator="equal">
      <formula>0</formula>
    </cfRule>
  </conditionalFormatting>
  <conditionalFormatting sqref="C203 E203:U203">
    <cfRule type="cellIs" dxfId="2623" priority="39" operator="equal">
      <formula>0</formula>
    </cfRule>
  </conditionalFormatting>
  <conditionalFormatting sqref="N202:O202">
    <cfRule type="cellIs" dxfId="2622" priority="36" operator="equal">
      <formula>0</formula>
    </cfRule>
  </conditionalFormatting>
  <conditionalFormatting sqref="C202">
    <cfRule type="cellIs" dxfId="2621" priority="35" operator="equal">
      <formula>0</formula>
    </cfRule>
  </conditionalFormatting>
  <conditionalFormatting sqref="E202:R202 T202:U202">
    <cfRule type="cellIs" dxfId="2620" priority="38" operator="equal">
      <formula>0</formula>
    </cfRule>
  </conditionalFormatting>
  <conditionalFormatting sqref="T202:U203 E202:R203">
    <cfRule type="cellIs" dxfId="2619" priority="34" operator="equal">
      <formula>0</formula>
    </cfRule>
  </conditionalFormatting>
  <conditionalFormatting sqref="S202">
    <cfRule type="cellIs" dxfId="2618" priority="37" operator="equal">
      <formula>0</formula>
    </cfRule>
  </conditionalFormatting>
  <conditionalFormatting sqref="S202:S203">
    <cfRule type="cellIs" dxfId="2617" priority="33" operator="equal">
      <formula>0</formula>
    </cfRule>
  </conditionalFormatting>
  <conditionalFormatting sqref="N202:O203">
    <cfRule type="cellIs" dxfId="2616" priority="32" operator="equal">
      <formula>0</formula>
    </cfRule>
  </conditionalFormatting>
  <conditionalFormatting sqref="C202:C203">
    <cfRule type="cellIs" dxfId="2615" priority="31" operator="equal">
      <formula>0</formula>
    </cfRule>
  </conditionalFormatting>
  <conditionalFormatting sqref="S201">
    <cfRule type="cellIs" dxfId="2614" priority="29" operator="equal">
      <formula>0</formula>
    </cfRule>
  </conditionalFormatting>
  <conditionalFormatting sqref="T201:U201 C201:R201">
    <cfRule type="cellIs" dxfId="2613" priority="30" operator="equal">
      <formula>0</formula>
    </cfRule>
  </conditionalFormatting>
  <conditionalFormatting sqref="N201:O201">
    <cfRule type="cellIs" dxfId="2612" priority="28" operator="equal">
      <formula>0</formula>
    </cfRule>
  </conditionalFormatting>
  <conditionalFormatting sqref="S53:U53">
    <cfRule type="cellIs" dxfId="2611" priority="27" operator="equal">
      <formula>0</formula>
    </cfRule>
  </conditionalFormatting>
  <conditionalFormatting sqref="E53:F53 C53 R53">
    <cfRule type="cellIs" dxfId="2610" priority="26" operator="equal">
      <formula>0</formula>
    </cfRule>
  </conditionalFormatting>
  <conditionalFormatting sqref="G53:Q53">
    <cfRule type="cellIs" dxfId="2609" priority="25" operator="equal">
      <formula>0</formula>
    </cfRule>
  </conditionalFormatting>
  <conditionalFormatting sqref="N53:O53">
    <cfRule type="cellIs" dxfId="2608" priority="24" operator="equal">
      <formula>0</formula>
    </cfRule>
  </conditionalFormatting>
  <conditionalFormatting sqref="D53">
    <cfRule type="cellIs" dxfId="2607" priority="23" operator="equal">
      <formula>0</formula>
    </cfRule>
  </conditionalFormatting>
  <conditionalFormatting sqref="S51:U51">
    <cfRule type="cellIs" dxfId="2606" priority="22" operator="equal">
      <formula>0</formula>
    </cfRule>
  </conditionalFormatting>
  <conditionalFormatting sqref="R51 C51 F51">
    <cfRule type="cellIs" dxfId="2605" priority="21" operator="equal">
      <formula>0</formula>
    </cfRule>
  </conditionalFormatting>
  <conditionalFormatting sqref="D127:D136">
    <cfRule type="cellIs" dxfId="2604" priority="20" operator="equal">
      <formula>0</formula>
    </cfRule>
  </conditionalFormatting>
  <conditionalFormatting sqref="D143:D145">
    <cfRule type="cellIs" dxfId="2603" priority="18" operator="equal">
      <formula>0</formula>
    </cfRule>
  </conditionalFormatting>
  <conditionalFormatting sqref="D138:D141">
    <cfRule type="cellIs" dxfId="2602" priority="19" operator="equal">
      <formula>0</formula>
    </cfRule>
  </conditionalFormatting>
  <conditionalFormatting sqref="D150:D151">
    <cfRule type="cellIs" dxfId="2601" priority="17" operator="equal">
      <formula>0</formula>
    </cfRule>
  </conditionalFormatting>
  <conditionalFormatting sqref="D153:D154">
    <cfRule type="cellIs" dxfId="2600" priority="16" operator="equal">
      <formula>0</formula>
    </cfRule>
  </conditionalFormatting>
  <conditionalFormatting sqref="D157:D162">
    <cfRule type="cellIs" dxfId="2599" priority="15" operator="equal">
      <formula>0</formula>
    </cfRule>
  </conditionalFormatting>
  <conditionalFormatting sqref="D166:D180">
    <cfRule type="cellIs" dxfId="2598" priority="14" operator="equal">
      <formula>0</formula>
    </cfRule>
  </conditionalFormatting>
  <conditionalFormatting sqref="D182:D189">
    <cfRule type="cellIs" dxfId="2597" priority="13" operator="equal">
      <formula>0</formula>
    </cfRule>
  </conditionalFormatting>
  <conditionalFormatting sqref="D192:D193">
    <cfRule type="cellIs" dxfId="2596" priority="12" operator="equal">
      <formula>0</formula>
    </cfRule>
  </conditionalFormatting>
  <conditionalFormatting sqref="D196:D197">
    <cfRule type="cellIs" dxfId="2595" priority="11" operator="equal">
      <formula>0</formula>
    </cfRule>
  </conditionalFormatting>
  <conditionalFormatting sqref="D202:D203">
    <cfRule type="cellIs" dxfId="2594" priority="10" operator="equal">
      <formula>0</formula>
    </cfRule>
  </conditionalFormatting>
  <conditionalFormatting sqref="D108:D109">
    <cfRule type="cellIs" dxfId="2593" priority="9" operator="equal">
      <formula>0</formula>
    </cfRule>
  </conditionalFormatting>
  <conditionalFormatting sqref="D111:D112">
    <cfRule type="cellIs" dxfId="2592" priority="8" operator="equal">
      <formula>0</formula>
    </cfRule>
  </conditionalFormatting>
  <conditionalFormatting sqref="D142">
    <cfRule type="cellIs" dxfId="2591" priority="7" operator="equal">
      <formula>0</formula>
    </cfRule>
  </conditionalFormatting>
  <conditionalFormatting sqref="D124:D125">
    <cfRule type="cellIs" dxfId="2590" priority="6" operator="equal">
      <formula>0</formula>
    </cfRule>
  </conditionalFormatting>
  <conditionalFormatting sqref="D152">
    <cfRule type="cellIs" dxfId="2589" priority="5" operator="equal">
      <formula>0</formula>
    </cfRule>
  </conditionalFormatting>
  <conditionalFormatting sqref="D199">
    <cfRule type="cellIs" dxfId="2588" priority="4" operator="equal">
      <formula>0</formula>
    </cfRule>
  </conditionalFormatting>
  <conditionalFormatting sqref="C98:U98">
    <cfRule type="cellIs" dxfId="2587" priority="3" operator="equal">
      <formula>0</formula>
    </cfRule>
  </conditionalFormatting>
  <conditionalFormatting sqref="E50:E51">
    <cfRule type="cellIs" dxfId="2586" priority="2" operator="equal">
      <formula>0</formula>
    </cfRule>
  </conditionalFormatting>
  <conditionalFormatting sqref="D50:D51">
    <cfRule type="cellIs" dxfId="258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39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68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12</v>
      </c>
      <c r="E7" s="27">
        <v>0.17647058823529413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62</v>
      </c>
      <c r="E8" s="27">
        <v>0.91176470588235292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16</v>
      </c>
      <c r="E9" s="27">
        <v>0.23529411764705882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-10</v>
      </c>
      <c r="E10" s="27">
        <v>-0.14705882352941177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17</v>
      </c>
      <c r="E16" s="27">
        <v>0.25</v>
      </c>
      <c r="F16" s="28"/>
      <c r="G16" s="38">
        <v>0.15332999999999999</v>
      </c>
      <c r="H16" s="38">
        <v>0.16417499999999999</v>
      </c>
      <c r="I16" s="38">
        <v>0.17182500000000001</v>
      </c>
      <c r="J16" s="38">
        <v>0.198625</v>
      </c>
      <c r="K16" s="38">
        <v>0.20249</v>
      </c>
      <c r="L16" s="38">
        <v>0.19741600000000001</v>
      </c>
      <c r="M16" s="38">
        <v>0.21215800000000001</v>
      </c>
      <c r="N16" s="38">
        <v>0.19630600000000001</v>
      </c>
      <c r="O16" s="38">
        <v>0.19641500000000001</v>
      </c>
      <c r="P16" s="38">
        <v>0.18151700000000001</v>
      </c>
      <c r="Q16" s="38">
        <v>0.17558799999999999</v>
      </c>
      <c r="R16" s="28"/>
      <c r="S16" s="39">
        <v>2.0498449999999999</v>
      </c>
      <c r="T16" s="40">
        <v>0.14516402530489803</v>
      </c>
      <c r="U16" s="40">
        <v>1.7087840018260581E-2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18</v>
      </c>
      <c r="E17" s="27">
        <v>0.26470588235294118</v>
      </c>
      <c r="F17" s="28"/>
      <c r="G17" s="38">
        <v>1.6199999999999999E-3</v>
      </c>
      <c r="H17" s="38">
        <v>0.19317699999999999</v>
      </c>
      <c r="I17" s="38">
        <v>3.5039000000000001E-2</v>
      </c>
      <c r="J17" s="38">
        <v>9.2208999999999999E-2</v>
      </c>
      <c r="K17" s="38">
        <v>0.17755499999999999</v>
      </c>
      <c r="L17" s="38">
        <v>6.7294999999999994E-2</v>
      </c>
      <c r="M17" s="38">
        <v>7.8816999999999998E-2</v>
      </c>
      <c r="N17" s="38">
        <v>0.31687700000000002</v>
      </c>
      <c r="O17" s="38">
        <v>9.1062000000000004E-2</v>
      </c>
      <c r="P17" s="38">
        <v>1.302E-2</v>
      </c>
      <c r="Q17" s="38">
        <v>2.5878000000000002E-2</v>
      </c>
      <c r="R17" s="28"/>
      <c r="S17" s="39">
        <v>1.092549</v>
      </c>
      <c r="T17" s="40">
        <v>14.974074074074077</v>
      </c>
      <c r="U17" s="40">
        <v>0.41392691538457549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16</v>
      </c>
      <c r="E18" s="27">
        <v>0.23529411764705882</v>
      </c>
      <c r="F18" s="28"/>
      <c r="G18" s="38">
        <v>0</v>
      </c>
      <c r="H18" s="38">
        <v>3.026E-3</v>
      </c>
      <c r="I18" s="38">
        <v>1.4427000000000001E-2</v>
      </c>
      <c r="J18" s="38">
        <v>5.1504000000000001E-2</v>
      </c>
      <c r="K18" s="38">
        <v>9.0768000000000001E-2</v>
      </c>
      <c r="L18" s="38">
        <v>7.9515000000000002E-2</v>
      </c>
      <c r="M18" s="38">
        <v>0.54672799999999999</v>
      </c>
      <c r="N18" s="38">
        <v>0.127914</v>
      </c>
      <c r="O18" s="38">
        <v>0.21605199999999999</v>
      </c>
      <c r="P18" s="38">
        <v>4.4373000000000003E-2</v>
      </c>
      <c r="Q18" s="38">
        <v>6.7954000000000001E-2</v>
      </c>
      <c r="R18" s="28"/>
      <c r="S18" s="39">
        <v>1.2422610000000001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17</v>
      </c>
      <c r="E19" s="27">
        <v>0.25</v>
      </c>
      <c r="F19" s="28"/>
      <c r="G19" s="38">
        <v>0.14365800000000001</v>
      </c>
      <c r="H19" s="38">
        <v>0.16651099999999999</v>
      </c>
      <c r="I19" s="38">
        <v>0.18610699999999999</v>
      </c>
      <c r="J19" s="38">
        <v>0.21806400000000001</v>
      </c>
      <c r="K19" s="38">
        <v>0.41706199999999999</v>
      </c>
      <c r="L19" s="38">
        <v>0.29098800000000002</v>
      </c>
      <c r="M19" s="38">
        <v>0.229182</v>
      </c>
      <c r="N19" s="38">
        <v>0.18967800000000001</v>
      </c>
      <c r="O19" s="38">
        <v>0.126807</v>
      </c>
      <c r="P19" s="38">
        <v>0.21195900000000001</v>
      </c>
      <c r="Q19" s="38">
        <v>0.148036</v>
      </c>
      <c r="R19" s="28"/>
      <c r="S19" s="39">
        <v>2.328052</v>
      </c>
      <c r="T19" s="40">
        <v>3.0475156273928272E-2</v>
      </c>
      <c r="U19" s="40">
        <v>3.759551028794661E-3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0</v>
      </c>
      <c r="E20" s="27">
        <v>0</v>
      </c>
      <c r="F20" s="28"/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28"/>
      <c r="S20" s="39">
        <v>0</v>
      </c>
      <c r="T20" s="40" t="s">
        <v>191</v>
      </c>
      <c r="U20" s="40" t="s">
        <v>191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68</v>
      </c>
      <c r="E22" s="41">
        <v>1</v>
      </c>
      <c r="F22" s="42"/>
      <c r="G22" s="43">
        <v>0.29860799999999998</v>
      </c>
      <c r="H22" s="43">
        <v>0.52688899999999994</v>
      </c>
      <c r="I22" s="43">
        <v>0.40739799999999998</v>
      </c>
      <c r="J22" s="43">
        <v>0.56040199999999996</v>
      </c>
      <c r="K22" s="43">
        <v>0.88787499999999997</v>
      </c>
      <c r="L22" s="43">
        <v>0.63521400000000006</v>
      </c>
      <c r="M22" s="43">
        <v>1.0668850000000001</v>
      </c>
      <c r="N22" s="43">
        <v>0.83077500000000004</v>
      </c>
      <c r="O22" s="43">
        <v>0.63033600000000001</v>
      </c>
      <c r="P22" s="43">
        <v>0.45086900000000002</v>
      </c>
      <c r="Q22" s="43">
        <v>0.41745599999999999</v>
      </c>
      <c r="R22" s="42"/>
      <c r="S22" s="44">
        <v>6.712707</v>
      </c>
      <c r="T22" s="45">
        <v>0.39800675132615337</v>
      </c>
      <c r="U22" s="45">
        <v>4.2770313008959615E-2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17</v>
      </c>
      <c r="E50" s="27">
        <v>0.25</v>
      </c>
      <c r="F50" s="28"/>
      <c r="G50" s="38">
        <v>0.15690299999999999</v>
      </c>
      <c r="H50" s="38">
        <v>0.16786999999999999</v>
      </c>
      <c r="I50" s="38">
        <v>0.17543400000000001</v>
      </c>
      <c r="J50" s="38">
        <v>0.20205500000000001</v>
      </c>
      <c r="K50" s="38">
        <v>0.20582900000000001</v>
      </c>
      <c r="L50" s="38">
        <v>0.200713</v>
      </c>
      <c r="M50" s="38">
        <v>0.219773</v>
      </c>
      <c r="N50" s="38">
        <v>0.21310999999999999</v>
      </c>
      <c r="O50" s="38">
        <v>0.196381</v>
      </c>
      <c r="P50" s="38">
        <v>0.180558</v>
      </c>
      <c r="Q50" s="38">
        <v>0.174514</v>
      </c>
      <c r="R50" s="28"/>
      <c r="S50" s="39">
        <v>2.0931399999999996</v>
      </c>
      <c r="T50" s="40">
        <v>0.11224132107098028</v>
      </c>
      <c r="U50" s="40">
        <v>1.338594869307852E-2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43</v>
      </c>
      <c r="E52" s="27">
        <v>0.63235294117647056</v>
      </c>
      <c r="F52" s="28"/>
      <c r="G52" s="38">
        <v>1.6199999999999999E-3</v>
      </c>
      <c r="H52" s="38">
        <v>0.21415999999999999</v>
      </c>
      <c r="I52" s="38">
        <v>7.5203999999999993E-2</v>
      </c>
      <c r="J52" s="38">
        <v>0.18363199999999999</v>
      </c>
      <c r="K52" s="38">
        <v>0.474657</v>
      </c>
      <c r="L52" s="38">
        <v>0.16764699999999999</v>
      </c>
      <c r="M52" s="38">
        <v>0.66505199999999998</v>
      </c>
      <c r="N52" s="38">
        <v>0.46935500000000002</v>
      </c>
      <c r="O52" s="38">
        <v>0.30678699999999998</v>
      </c>
      <c r="P52" s="38">
        <v>0.12089900000000001</v>
      </c>
      <c r="Q52" s="38">
        <v>9.7900000000000001E-2</v>
      </c>
      <c r="R52" s="28"/>
      <c r="S52" s="39">
        <v>2.776913</v>
      </c>
      <c r="T52" s="40">
        <v>59.432098765432102</v>
      </c>
      <c r="U52" s="40">
        <v>0.66977694232307394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8</v>
      </c>
      <c r="E53" s="27">
        <v>0.11764705882352941</v>
      </c>
      <c r="F53" s="28"/>
      <c r="G53" s="38">
        <v>0.14008499999999999</v>
      </c>
      <c r="H53" s="38">
        <v>0.14485899999999999</v>
      </c>
      <c r="I53" s="38">
        <v>0.15676000000000001</v>
      </c>
      <c r="J53" s="38">
        <v>0.17471500000000001</v>
      </c>
      <c r="K53" s="38">
        <v>0.20738899999999999</v>
      </c>
      <c r="L53" s="38">
        <v>0.26685399999999998</v>
      </c>
      <c r="M53" s="38">
        <v>0.18206</v>
      </c>
      <c r="N53" s="38">
        <v>0.14831</v>
      </c>
      <c r="O53" s="38">
        <v>0.127168</v>
      </c>
      <c r="P53" s="38">
        <v>0.14941199999999999</v>
      </c>
      <c r="Q53" s="38">
        <v>0.145042</v>
      </c>
      <c r="R53" s="28"/>
      <c r="S53" s="39">
        <v>1.842654</v>
      </c>
      <c r="T53" s="40">
        <v>3.5385658707213663E-2</v>
      </c>
      <c r="U53" s="40">
        <v>4.3562076094816327E-3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0</v>
      </c>
      <c r="E54" s="27">
        <v>0</v>
      </c>
      <c r="F54" s="28"/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28"/>
      <c r="S54" s="39">
        <v>0</v>
      </c>
      <c r="T54" s="40" t="s">
        <v>191</v>
      </c>
      <c r="U54" s="40" t="s">
        <v>191</v>
      </c>
    </row>
    <row r="55" spans="1:21" s="18" customFormat="1" x14ac:dyDescent="0.3">
      <c r="A55" s="106"/>
      <c r="B55" s="16"/>
      <c r="C55" s="26" t="s">
        <v>373</v>
      </c>
      <c r="D55" s="142">
        <v>68</v>
      </c>
      <c r="E55" s="41">
        <v>1</v>
      </c>
      <c r="F55" s="42"/>
      <c r="G55" s="43">
        <v>0.29860799999999998</v>
      </c>
      <c r="H55" s="43">
        <v>0.52688899999999994</v>
      </c>
      <c r="I55" s="43">
        <v>0.40739800000000004</v>
      </c>
      <c r="J55" s="43">
        <v>0.56040200000000007</v>
      </c>
      <c r="K55" s="43">
        <v>0.88787499999999997</v>
      </c>
      <c r="L55" s="43">
        <v>0.63521399999999995</v>
      </c>
      <c r="M55" s="43">
        <v>1.0668850000000001</v>
      </c>
      <c r="N55" s="43">
        <v>0.83077500000000004</v>
      </c>
      <c r="O55" s="43">
        <v>0.63033600000000001</v>
      </c>
      <c r="P55" s="43">
        <v>0.45086899999999996</v>
      </c>
      <c r="Q55" s="43">
        <v>0.41745599999999999</v>
      </c>
      <c r="R55" s="42"/>
      <c r="S55" s="44">
        <v>6.712707</v>
      </c>
      <c r="T55" s="45">
        <v>0.39800675132615337</v>
      </c>
      <c r="U55" s="45">
        <v>4.2770313008959615E-2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21</v>
      </c>
      <c r="E83" s="27">
        <v>0.30882352941176472</v>
      </c>
      <c r="F83" s="28"/>
      <c r="G83" s="67">
        <v>1.6199999999999999E-3</v>
      </c>
      <c r="H83" s="67">
        <v>0.19317699999999999</v>
      </c>
      <c r="I83" s="67">
        <v>3.5039000000000001E-2</v>
      </c>
      <c r="J83" s="67">
        <v>9.2952000000000007E-2</v>
      </c>
      <c r="K83" s="67">
        <v>0.19073699999999999</v>
      </c>
      <c r="L83" s="67">
        <v>7.8817999999999999E-2</v>
      </c>
      <c r="M83" s="67">
        <v>8.5564000000000001E-2</v>
      </c>
      <c r="N83" s="67">
        <v>0.321021</v>
      </c>
      <c r="O83" s="67">
        <v>0.12457799999999999</v>
      </c>
      <c r="P83" s="67">
        <v>1.3811E-2</v>
      </c>
      <c r="Q83" s="67">
        <v>4.8402000000000001E-2</v>
      </c>
      <c r="R83" s="28"/>
      <c r="S83" s="39">
        <v>1.1857190000000002</v>
      </c>
      <c r="T83" s="40">
        <v>28.87777777777778</v>
      </c>
      <c r="U83" s="40">
        <v>0.52903890788069474</v>
      </c>
    </row>
    <row r="84" spans="1:21" s="18" customFormat="1" x14ac:dyDescent="0.3">
      <c r="A84" s="106"/>
      <c r="B84" s="16"/>
      <c r="C84" s="29" t="s">
        <v>257</v>
      </c>
      <c r="D84" s="30">
        <v>20</v>
      </c>
      <c r="E84" s="27">
        <v>0.29411764705882354</v>
      </c>
      <c r="F84" s="28"/>
      <c r="G84" s="38">
        <v>0.29103299999999999</v>
      </c>
      <c r="H84" s="38">
        <v>0.30657100000000004</v>
      </c>
      <c r="I84" s="38">
        <v>0.29644100000000001</v>
      </c>
      <c r="J84" s="38">
        <v>0.31074499999999999</v>
      </c>
      <c r="K84" s="38">
        <v>0.54399200000000003</v>
      </c>
      <c r="L84" s="38">
        <v>0.40655600000000003</v>
      </c>
      <c r="M84" s="38">
        <v>0.79841699999999993</v>
      </c>
      <c r="N84" s="38">
        <v>0.27289800000000003</v>
      </c>
      <c r="O84" s="38">
        <v>0.35275999999999996</v>
      </c>
      <c r="P84" s="38">
        <v>0.24698899999999996</v>
      </c>
      <c r="Q84" s="38">
        <v>0.21973799999999999</v>
      </c>
      <c r="R84" s="28"/>
      <c r="S84" s="39">
        <v>4.0461400000000003</v>
      </c>
      <c r="T84" s="40">
        <v>-0.24497221964519489</v>
      </c>
      <c r="U84" s="40">
        <v>-3.4515365608629112E-2</v>
      </c>
    </row>
    <row r="85" spans="1:21" s="55" customFormat="1" x14ac:dyDescent="0.3">
      <c r="A85" s="108"/>
      <c r="B85" s="16"/>
      <c r="C85" s="51" t="s">
        <v>173</v>
      </c>
      <c r="D85" s="52">
        <v>2</v>
      </c>
      <c r="E85" s="27">
        <v>2.9411764705882353E-2</v>
      </c>
      <c r="F85" s="28"/>
      <c r="G85" s="67">
        <v>9.2500000000000004E-4</v>
      </c>
      <c r="H85" s="67">
        <v>1.423E-3</v>
      </c>
      <c r="I85" s="67">
        <v>1.9680000000000001E-3</v>
      </c>
      <c r="J85" s="67">
        <v>2.049E-3</v>
      </c>
      <c r="K85" s="67">
        <v>1.7819999999999999E-3</v>
      </c>
      <c r="L85" s="67">
        <v>2.1069999999999999E-3</v>
      </c>
      <c r="M85" s="67">
        <v>1.7210000000000001E-3</v>
      </c>
      <c r="N85" s="67">
        <v>1.371E-3</v>
      </c>
      <c r="O85" s="67">
        <v>1.377E-3</v>
      </c>
      <c r="P85" s="67">
        <v>1.4499999999999999E-3</v>
      </c>
      <c r="Q85" s="67">
        <v>1.4139999999999999E-3</v>
      </c>
      <c r="R85" s="28"/>
      <c r="S85" s="53">
        <v>1.7586999999999998E-2</v>
      </c>
      <c r="T85" s="54">
        <v>0.52864864864864836</v>
      </c>
      <c r="U85" s="54">
        <v>5.4480273316968475E-2</v>
      </c>
    </row>
    <row r="86" spans="1:21" s="55" customFormat="1" x14ac:dyDescent="0.3">
      <c r="A86" s="108"/>
      <c r="B86" s="16"/>
      <c r="C86" s="51" t="s">
        <v>388</v>
      </c>
      <c r="D86" s="52">
        <v>10</v>
      </c>
      <c r="E86" s="27">
        <v>0.14705882352941177</v>
      </c>
      <c r="F86" s="28"/>
      <c r="G86" s="67">
        <v>1.0855E-2</v>
      </c>
      <c r="H86" s="67">
        <v>1.1225000000000001E-2</v>
      </c>
      <c r="I86" s="67">
        <v>1.3473000000000001E-2</v>
      </c>
      <c r="J86" s="67">
        <v>1.4546E-2</v>
      </c>
      <c r="K86" s="67">
        <v>0.205291</v>
      </c>
      <c r="L86" s="67">
        <v>2.8944000000000001E-2</v>
      </c>
      <c r="M86" s="67">
        <v>0.503965</v>
      </c>
      <c r="N86" s="67">
        <v>3.4203999999999998E-2</v>
      </c>
      <c r="O86" s="67">
        <v>0.16187399999999999</v>
      </c>
      <c r="P86" s="67">
        <v>6.1897999999999995E-2</v>
      </c>
      <c r="Q86" s="67">
        <v>4.9884999999999999E-2</v>
      </c>
      <c r="R86" s="28"/>
      <c r="S86" s="53">
        <v>1.09616</v>
      </c>
      <c r="T86" s="54">
        <v>3.5955780746199908</v>
      </c>
      <c r="U86" s="54">
        <v>0.21001991618401505</v>
      </c>
    </row>
    <row r="87" spans="1:21" s="55" customFormat="1" x14ac:dyDescent="0.3">
      <c r="A87" s="108"/>
      <c r="B87" s="16"/>
      <c r="C87" s="51" t="s">
        <v>150</v>
      </c>
      <c r="D87" s="52">
        <v>4</v>
      </c>
      <c r="E87" s="27">
        <v>5.8823529411764705E-2</v>
      </c>
      <c r="F87" s="28"/>
      <c r="G87" s="67">
        <v>8.7599999999999997E-2</v>
      </c>
      <c r="H87" s="67">
        <v>8.9354000000000017E-2</v>
      </c>
      <c r="I87" s="67">
        <v>8.6862000000000009E-2</v>
      </c>
      <c r="J87" s="67">
        <v>9.2015E-2</v>
      </c>
      <c r="K87" s="67">
        <v>0.10349800000000001</v>
      </c>
      <c r="L87" s="67">
        <v>0.10440500000000001</v>
      </c>
      <c r="M87" s="67">
        <v>0.118115</v>
      </c>
      <c r="N87" s="67">
        <v>0.10464500000000002</v>
      </c>
      <c r="O87" s="67">
        <v>0.112368</v>
      </c>
      <c r="P87" s="67">
        <v>0.11463</v>
      </c>
      <c r="Q87" s="67">
        <v>0.1023</v>
      </c>
      <c r="R87" s="28"/>
      <c r="S87" s="53">
        <v>1.1157919999999999</v>
      </c>
      <c r="T87" s="54">
        <v>0.16780821917808231</v>
      </c>
      <c r="U87" s="54">
        <v>1.9580312587953896E-2</v>
      </c>
    </row>
    <row r="88" spans="1:21" s="18" customFormat="1" x14ac:dyDescent="0.3">
      <c r="A88" s="106"/>
      <c r="B88" s="16"/>
      <c r="C88" s="29" t="s">
        <v>389</v>
      </c>
      <c r="D88" s="30">
        <v>2</v>
      </c>
      <c r="E88" s="27">
        <v>2.9411764705882353E-2</v>
      </c>
      <c r="F88" s="28"/>
      <c r="G88" s="38">
        <v>0</v>
      </c>
      <c r="H88" s="38">
        <v>3.026E-3</v>
      </c>
      <c r="I88" s="38">
        <v>1.3461000000000001E-2</v>
      </c>
      <c r="J88" s="38">
        <v>1.5788E-2</v>
      </c>
      <c r="K88" s="38">
        <v>1.3572000000000001E-2</v>
      </c>
      <c r="L88" s="38">
        <v>3.7829999999999999E-3</v>
      </c>
      <c r="M88" s="38">
        <v>1.2246E-2</v>
      </c>
      <c r="N88" s="38">
        <v>8.2850000000000007E-3</v>
      </c>
      <c r="O88" s="38">
        <v>0</v>
      </c>
      <c r="P88" s="38">
        <v>0</v>
      </c>
      <c r="Q88" s="38">
        <v>9.3690000000000006E-3</v>
      </c>
      <c r="R88" s="28"/>
      <c r="S88" s="39">
        <v>7.9530000000000003E-2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0</v>
      </c>
      <c r="E89" s="27">
        <v>0</v>
      </c>
      <c r="F89" s="28"/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28"/>
      <c r="S89" s="39">
        <v>0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9</v>
      </c>
      <c r="E90" s="27">
        <v>0.13235294117647059</v>
      </c>
      <c r="F90" s="28"/>
      <c r="G90" s="38">
        <v>0</v>
      </c>
      <c r="H90" s="38">
        <v>1.9750000000000002E-3</v>
      </c>
      <c r="I90" s="38">
        <v>1.9413E-2</v>
      </c>
      <c r="J90" s="38">
        <v>6.5551999999999999E-2</v>
      </c>
      <c r="K90" s="38">
        <v>7.0956000000000005E-2</v>
      </c>
      <c r="L90" s="38">
        <v>6.0990000000000003E-2</v>
      </c>
      <c r="M90" s="38">
        <v>5.2658000000000003E-2</v>
      </c>
      <c r="N90" s="38">
        <v>0.10637000000000001</v>
      </c>
      <c r="O90" s="38">
        <v>5.0035999999999997E-2</v>
      </c>
      <c r="P90" s="38">
        <v>1.0881999999999999E-2</v>
      </c>
      <c r="Q90" s="38">
        <v>1.2207000000000001E-2</v>
      </c>
      <c r="R90" s="28"/>
      <c r="S90" s="39">
        <v>0.45103900000000008</v>
      </c>
      <c r="T90" s="40" t="s">
        <v>191</v>
      </c>
      <c r="U90" s="40" t="s">
        <v>191</v>
      </c>
    </row>
    <row r="91" spans="1:21" s="18" customFormat="1" x14ac:dyDescent="0.3">
      <c r="A91" s="106"/>
      <c r="B91" s="16"/>
      <c r="C91" s="29" t="s">
        <v>164</v>
      </c>
      <c r="D91" s="30">
        <v>4</v>
      </c>
      <c r="E91" s="27">
        <v>5.8823529411764705E-2</v>
      </c>
      <c r="F91" s="28"/>
      <c r="G91" s="38">
        <v>3.5729999999999998E-3</v>
      </c>
      <c r="H91" s="38">
        <v>1.2074E-2</v>
      </c>
      <c r="I91" s="38">
        <v>1.5677E-2</v>
      </c>
      <c r="J91" s="38">
        <v>2.3966999999999999E-2</v>
      </c>
      <c r="K91" s="38">
        <v>1.8572999999999999E-2</v>
      </c>
      <c r="L91" s="38">
        <v>1.3934999999999999E-2</v>
      </c>
      <c r="M91" s="38">
        <v>2.5096E-2</v>
      </c>
      <c r="N91" s="38">
        <v>2.6311999999999999E-2</v>
      </c>
      <c r="O91" s="38">
        <v>1.07E-4</v>
      </c>
      <c r="P91" s="38">
        <v>1.03E-4</v>
      </c>
      <c r="Q91" s="38">
        <v>2.0000000000000001E-4</v>
      </c>
      <c r="R91" s="28"/>
      <c r="S91" s="39">
        <v>0.13961700000000002</v>
      </c>
      <c r="T91" s="40">
        <v>-0.94402462916316821</v>
      </c>
      <c r="U91" s="40">
        <v>-0.30257160944941908</v>
      </c>
    </row>
    <row r="92" spans="1:21" s="18" customFormat="1" x14ac:dyDescent="0.3">
      <c r="A92" s="106"/>
      <c r="B92" s="16"/>
      <c r="C92" s="29" t="s">
        <v>0</v>
      </c>
      <c r="D92" s="30">
        <v>11</v>
      </c>
      <c r="E92" s="27">
        <v>0.16176470588235295</v>
      </c>
      <c r="F92" s="28"/>
      <c r="G92" s="38">
        <v>2.382E-3</v>
      </c>
      <c r="H92" s="38">
        <v>1.0066E-2</v>
      </c>
      <c r="I92" s="38">
        <v>2.7367000000000002E-2</v>
      </c>
      <c r="J92" s="38">
        <v>5.1397999999999999E-2</v>
      </c>
      <c r="K92" s="38">
        <v>5.0045000000000006E-2</v>
      </c>
      <c r="L92" s="38">
        <v>7.1132000000000001E-2</v>
      </c>
      <c r="M92" s="38">
        <v>9.2904000000000014E-2</v>
      </c>
      <c r="N92" s="38">
        <v>9.5889000000000002E-2</v>
      </c>
      <c r="O92" s="38">
        <v>0.102855</v>
      </c>
      <c r="P92" s="38">
        <v>0.17908399999999997</v>
      </c>
      <c r="Q92" s="38">
        <v>0.12753999999999999</v>
      </c>
      <c r="R92" s="28"/>
      <c r="S92" s="39">
        <v>0.81066199999999999</v>
      </c>
      <c r="T92" s="40">
        <v>52.54324097397145</v>
      </c>
      <c r="U92" s="40">
        <v>0.64470526219180213</v>
      </c>
    </row>
    <row r="93" spans="1:21" s="55" customFormat="1" x14ac:dyDescent="0.3">
      <c r="A93" s="108"/>
      <c r="B93" s="16"/>
      <c r="C93" s="51" t="s">
        <v>231</v>
      </c>
      <c r="D93" s="52">
        <v>2</v>
      </c>
      <c r="E93" s="27">
        <v>2.9411764705882353E-2</v>
      </c>
      <c r="F93" s="28"/>
      <c r="G93" s="67">
        <v>0</v>
      </c>
      <c r="H93" s="67">
        <v>0</v>
      </c>
      <c r="I93" s="67">
        <v>4.5849999999999997E-3</v>
      </c>
      <c r="J93" s="67">
        <v>6.4559999999999999E-3</v>
      </c>
      <c r="K93" s="67">
        <v>9.6620000000000004E-3</v>
      </c>
      <c r="L93" s="67">
        <v>1.5410999999999999E-2</v>
      </c>
      <c r="M93" s="67">
        <v>2.0493999999999998E-2</v>
      </c>
      <c r="N93" s="67">
        <v>2.0782999999999999E-2</v>
      </c>
      <c r="O93" s="67">
        <v>2.3622000000000001E-2</v>
      </c>
      <c r="P93" s="67">
        <v>2.3460000000000002E-2</v>
      </c>
      <c r="Q93" s="67">
        <v>2.4124E-2</v>
      </c>
      <c r="R93" s="28"/>
      <c r="S93" s="53">
        <v>0.14859700000000001</v>
      </c>
      <c r="T93" s="54" t="s">
        <v>191</v>
      </c>
      <c r="U93" s="54" t="s">
        <v>191</v>
      </c>
    </row>
    <row r="94" spans="1:21" s="55" customFormat="1" x14ac:dyDescent="0.3">
      <c r="A94" s="108"/>
      <c r="B94" s="16"/>
      <c r="C94" s="51" t="s">
        <v>390</v>
      </c>
      <c r="D94" s="52">
        <v>1</v>
      </c>
      <c r="E94" s="27">
        <v>1.4705882352941176E-2</v>
      </c>
      <c r="F94" s="28"/>
      <c r="G94" s="67">
        <v>0</v>
      </c>
      <c r="H94" s="67">
        <v>0</v>
      </c>
      <c r="I94" s="67">
        <v>3.1410000000000001E-3</v>
      </c>
      <c r="J94" s="67">
        <v>3.9119999999999997E-3</v>
      </c>
      <c r="K94" s="67">
        <v>4.7699999999999999E-3</v>
      </c>
      <c r="L94" s="67">
        <v>5.3899999999999998E-3</v>
      </c>
      <c r="M94" s="67">
        <v>4.3880000000000004E-3</v>
      </c>
      <c r="N94" s="67">
        <v>3.8170000000000001E-3</v>
      </c>
      <c r="O94" s="67">
        <v>5.6020000000000002E-3</v>
      </c>
      <c r="P94" s="67">
        <v>6.4479999999999997E-3</v>
      </c>
      <c r="Q94" s="67">
        <v>6.45E-3</v>
      </c>
      <c r="R94" s="28"/>
      <c r="S94" s="53">
        <v>4.3917999999999999E-2</v>
      </c>
      <c r="T94" s="54" t="s">
        <v>191</v>
      </c>
      <c r="U94" s="54" t="s">
        <v>191</v>
      </c>
    </row>
    <row r="95" spans="1:21" s="55" customFormat="1" x14ac:dyDescent="0.3">
      <c r="A95" s="108"/>
      <c r="B95" s="50"/>
      <c r="C95" s="51" t="s">
        <v>371</v>
      </c>
      <c r="D95" s="52">
        <v>1</v>
      </c>
      <c r="E95" s="27">
        <v>1.4705882352941176E-2</v>
      </c>
      <c r="F95" s="28"/>
      <c r="G95" s="67">
        <v>0</v>
      </c>
      <c r="H95" s="67">
        <v>0</v>
      </c>
      <c r="I95" s="67">
        <v>0</v>
      </c>
      <c r="J95" s="67">
        <v>3.0000000000000001E-6</v>
      </c>
      <c r="K95" s="67">
        <v>1.15E-4</v>
      </c>
      <c r="L95" s="67">
        <v>2.6289999999999998E-3</v>
      </c>
      <c r="M95" s="67">
        <v>4.4780000000000002E-3</v>
      </c>
      <c r="N95" s="67">
        <v>4.0299999999999997E-3</v>
      </c>
      <c r="O95" s="67">
        <v>4.3439999999999998E-3</v>
      </c>
      <c r="P95" s="67">
        <v>3.9420000000000002E-3</v>
      </c>
      <c r="Q95" s="67">
        <v>3.9430000000000003E-3</v>
      </c>
      <c r="R95" s="28"/>
      <c r="S95" s="53">
        <v>2.3484000000000005E-2</v>
      </c>
      <c r="T95" s="54" t="s">
        <v>191</v>
      </c>
      <c r="U95" s="54" t="s">
        <v>191</v>
      </c>
    </row>
    <row r="96" spans="1:21" s="55" customFormat="1" x14ac:dyDescent="0.3">
      <c r="A96" s="108"/>
      <c r="B96" s="50"/>
      <c r="C96" s="51" t="s">
        <v>391</v>
      </c>
      <c r="D96" s="52">
        <v>1</v>
      </c>
      <c r="E96" s="27">
        <v>1.4705882352941176E-2</v>
      </c>
      <c r="F96" s="28"/>
      <c r="G96" s="67">
        <v>0</v>
      </c>
      <c r="H96" s="67">
        <v>0</v>
      </c>
      <c r="I96" s="67">
        <v>7.5399999999999998E-3</v>
      </c>
      <c r="J96" s="67">
        <v>2.0483999999999999E-2</v>
      </c>
      <c r="K96" s="67">
        <v>2.6617999999999999E-2</v>
      </c>
      <c r="L96" s="67">
        <v>3.5202999999999998E-2</v>
      </c>
      <c r="M96" s="67">
        <v>3.8628000000000003E-2</v>
      </c>
      <c r="N96" s="67">
        <v>3.9973000000000002E-2</v>
      </c>
      <c r="O96" s="67">
        <v>6.6129999999999994E-2</v>
      </c>
      <c r="P96" s="67">
        <v>8.0339999999999995E-2</v>
      </c>
      <c r="Q96" s="67">
        <v>8.0359E-2</v>
      </c>
      <c r="R96" s="28"/>
      <c r="S96" s="53">
        <v>0.39527499999999999</v>
      </c>
      <c r="T96" s="54" t="s">
        <v>191</v>
      </c>
      <c r="U96" s="54" t="s">
        <v>191</v>
      </c>
    </row>
    <row r="97" spans="1:22" s="55" customFormat="1" x14ac:dyDescent="0.3">
      <c r="A97" s="108"/>
      <c r="B97" s="50"/>
      <c r="C97" s="51" t="s">
        <v>392</v>
      </c>
      <c r="D97" s="52">
        <v>6</v>
      </c>
      <c r="E97" s="27">
        <v>8.8235294117647065E-2</v>
      </c>
      <c r="F97" s="28"/>
      <c r="G97" s="67">
        <v>2.382E-3</v>
      </c>
      <c r="H97" s="67">
        <v>1.0066E-2</v>
      </c>
      <c r="I97" s="67">
        <v>1.2101000000000002E-2</v>
      </c>
      <c r="J97" s="67">
        <v>2.0543000000000002E-2</v>
      </c>
      <c r="K97" s="67">
        <v>8.8800000000000059E-3</v>
      </c>
      <c r="L97" s="67">
        <v>1.2499000000000003E-2</v>
      </c>
      <c r="M97" s="67">
        <v>2.4916000000000021E-2</v>
      </c>
      <c r="N97" s="67">
        <v>2.7286000000000005E-2</v>
      </c>
      <c r="O97" s="67">
        <v>3.157000000000007E-3</v>
      </c>
      <c r="P97" s="67">
        <v>6.4893999999999979E-2</v>
      </c>
      <c r="Q97" s="67">
        <v>1.2663999999999981E-2</v>
      </c>
      <c r="R97" s="28"/>
      <c r="S97" s="53">
        <v>0.19938800000000001</v>
      </c>
      <c r="T97" s="54">
        <v>4.3165407220822756</v>
      </c>
      <c r="U97" s="54">
        <v>0.2322636655463326</v>
      </c>
    </row>
    <row r="98" spans="1:22" s="18" customFormat="1" x14ac:dyDescent="0.3">
      <c r="A98" s="106"/>
      <c r="B98" s="16"/>
      <c r="C98" s="29" t="s">
        <v>209</v>
      </c>
      <c r="D98" s="30">
        <v>0</v>
      </c>
      <c r="E98" s="27">
        <v>0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67</v>
      </c>
      <c r="E99" s="41">
        <v>0.98529411764705888</v>
      </c>
      <c r="F99" s="42"/>
      <c r="G99" s="43">
        <v>0.29860799999999998</v>
      </c>
      <c r="H99" s="43">
        <v>0.52688900000000005</v>
      </c>
      <c r="I99" s="43">
        <v>0.40739800000000004</v>
      </c>
      <c r="J99" s="43">
        <v>0.56040199999999996</v>
      </c>
      <c r="K99" s="43">
        <v>0.88787499999999997</v>
      </c>
      <c r="L99" s="43">
        <v>0.63521400000000006</v>
      </c>
      <c r="M99" s="43">
        <v>1.0668850000000001</v>
      </c>
      <c r="N99" s="43">
        <v>0.83077500000000004</v>
      </c>
      <c r="O99" s="43">
        <v>0.63033600000000001</v>
      </c>
      <c r="P99" s="43">
        <v>0.45086899999999991</v>
      </c>
      <c r="Q99" s="43">
        <v>0.41745599999999994</v>
      </c>
      <c r="R99" s="42"/>
      <c r="S99" s="44">
        <v>6.712707</v>
      </c>
      <c r="T99" s="45">
        <v>0.39800675132615315</v>
      </c>
      <c r="U99" s="45">
        <v>4.2770313008959393E-2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21</v>
      </c>
      <c r="E103" s="90">
        <v>0.31343283582089554</v>
      </c>
      <c r="F103" s="95"/>
      <c r="G103" s="97">
        <v>1.6199999999999999E-3</v>
      </c>
      <c r="H103" s="97">
        <v>0.19317699999999999</v>
      </c>
      <c r="I103" s="97">
        <v>3.5039000000000001E-2</v>
      </c>
      <c r="J103" s="97">
        <v>9.2952000000000007E-2</v>
      </c>
      <c r="K103" s="97">
        <v>0.19073699999999999</v>
      </c>
      <c r="L103" s="97">
        <v>7.8817999999999999E-2</v>
      </c>
      <c r="M103" s="97">
        <v>8.5564000000000001E-2</v>
      </c>
      <c r="N103" s="97">
        <v>0.321021</v>
      </c>
      <c r="O103" s="97">
        <v>0.12457799999999999</v>
      </c>
      <c r="P103" s="97">
        <v>1.3811E-2</v>
      </c>
      <c r="Q103" s="138">
        <v>4.8402000000000001E-2</v>
      </c>
      <c r="R103" s="95"/>
      <c r="S103" s="93">
        <v>1.1857190000000002</v>
      </c>
      <c r="T103" s="94">
        <v>28.87777777777778</v>
      </c>
      <c r="U103" s="94">
        <v>0.52903890788069474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2</v>
      </c>
      <c r="E105" s="90">
        <v>2.9850746268656716E-2</v>
      </c>
      <c r="F105" s="95"/>
      <c r="G105" s="92">
        <v>9.2500000000000004E-4</v>
      </c>
      <c r="H105" s="92">
        <v>1.423E-3</v>
      </c>
      <c r="I105" s="92">
        <v>1.9680000000000001E-3</v>
      </c>
      <c r="J105" s="92">
        <v>2.049E-3</v>
      </c>
      <c r="K105" s="92">
        <v>1.7819999999999999E-3</v>
      </c>
      <c r="L105" s="92">
        <v>2.1069999999999999E-3</v>
      </c>
      <c r="M105" s="92">
        <v>1.7210000000000001E-3</v>
      </c>
      <c r="N105" s="92">
        <v>1.371E-3</v>
      </c>
      <c r="O105" s="92">
        <v>1.377E-3</v>
      </c>
      <c r="P105" s="92">
        <v>1.4499999999999999E-3</v>
      </c>
      <c r="Q105" s="92">
        <v>1.4139999999999999E-3</v>
      </c>
      <c r="R105" s="95"/>
      <c r="S105" s="93">
        <v>1.7586999999999998E-2</v>
      </c>
      <c r="T105" s="94">
        <v>0.52864864864864836</v>
      </c>
      <c r="U105" s="94">
        <v>5.4480273316968475E-2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2</v>
      </c>
      <c r="E106" s="90">
        <v>2.9850746268656716E-2</v>
      </c>
      <c r="F106" s="77"/>
      <c r="G106" s="82">
        <v>9.2500000000000004E-4</v>
      </c>
      <c r="H106" s="82">
        <v>1.423E-3</v>
      </c>
      <c r="I106" s="82">
        <v>1.9680000000000001E-3</v>
      </c>
      <c r="J106" s="82">
        <v>2.049E-3</v>
      </c>
      <c r="K106" s="82">
        <v>1.7819999999999999E-3</v>
      </c>
      <c r="L106" s="82">
        <v>2.1069999999999999E-3</v>
      </c>
      <c r="M106" s="82">
        <v>1.7210000000000001E-3</v>
      </c>
      <c r="N106" s="82">
        <v>1.371E-3</v>
      </c>
      <c r="O106" s="82">
        <v>1.377E-3</v>
      </c>
      <c r="P106" s="82">
        <v>1.4499999999999999E-3</v>
      </c>
      <c r="Q106" s="82">
        <v>1.4139999999999999E-3</v>
      </c>
      <c r="R106" s="77"/>
      <c r="S106" s="79">
        <v>1.7586999999999998E-2</v>
      </c>
      <c r="T106" s="80">
        <v>0.52864864864864836</v>
      </c>
      <c r="U106" s="80">
        <v>5.4480273316968475E-2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10</v>
      </c>
      <c r="E114" s="90">
        <v>0.14925373134328357</v>
      </c>
      <c r="F114" s="95"/>
      <c r="G114" s="92">
        <v>1.0855E-2</v>
      </c>
      <c r="H114" s="92">
        <v>1.1225000000000001E-2</v>
      </c>
      <c r="I114" s="92">
        <v>1.3473000000000001E-2</v>
      </c>
      <c r="J114" s="92">
        <v>1.4546E-2</v>
      </c>
      <c r="K114" s="92">
        <v>0.205291</v>
      </c>
      <c r="L114" s="92">
        <v>2.8944000000000001E-2</v>
      </c>
      <c r="M114" s="92">
        <v>0.503965</v>
      </c>
      <c r="N114" s="92">
        <v>3.4203999999999998E-2</v>
      </c>
      <c r="O114" s="92">
        <v>0.16187399999999999</v>
      </c>
      <c r="P114" s="92">
        <v>6.1897999999999995E-2</v>
      </c>
      <c r="Q114" s="92">
        <v>4.9884999999999999E-2</v>
      </c>
      <c r="R114" s="95"/>
      <c r="S114" s="93">
        <v>1.09616</v>
      </c>
      <c r="T114" s="94">
        <v>3.5955780746199908</v>
      </c>
      <c r="U114" s="94">
        <v>0.21001991618401505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8</v>
      </c>
      <c r="E115" s="76">
        <v>0.11940298507462686</v>
      </c>
      <c r="F115" s="77"/>
      <c r="G115" s="82">
        <v>1.0855E-2</v>
      </c>
      <c r="H115" s="82">
        <v>1.1225000000000001E-2</v>
      </c>
      <c r="I115" s="82">
        <v>1.3473000000000001E-2</v>
      </c>
      <c r="J115" s="82">
        <v>1.4546E-2</v>
      </c>
      <c r="K115" s="82">
        <v>2.1618999999999999E-2</v>
      </c>
      <c r="L115" s="82">
        <v>2.8944000000000001E-2</v>
      </c>
      <c r="M115" s="82">
        <v>0.503965</v>
      </c>
      <c r="N115" s="82">
        <v>3.4203999999999998E-2</v>
      </c>
      <c r="O115" s="82">
        <v>0.157444</v>
      </c>
      <c r="P115" s="82">
        <v>5.8063999999999998E-2</v>
      </c>
      <c r="Q115" s="140">
        <v>4.4984999999999997E-2</v>
      </c>
      <c r="R115" s="77"/>
      <c r="S115" s="79">
        <v>0.89932400000000001</v>
      </c>
      <c r="T115" s="80">
        <v>3.1441731920773837</v>
      </c>
      <c r="U115" s="80">
        <v>0.19448235068649389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2</v>
      </c>
      <c r="E116" s="90">
        <v>2.9850746268656716E-2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0.183672</v>
      </c>
      <c r="L116" s="78">
        <v>0</v>
      </c>
      <c r="M116" s="78">
        <v>0</v>
      </c>
      <c r="N116" s="78">
        <v>0</v>
      </c>
      <c r="O116" s="78">
        <v>4.26E-4</v>
      </c>
      <c r="P116" s="78">
        <v>2.34E-4</v>
      </c>
      <c r="Q116" s="78">
        <v>1.1999999999999999E-3</v>
      </c>
      <c r="R116" s="77"/>
      <c r="S116" s="85">
        <v>0.18553200000000003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2</v>
      </c>
      <c r="E117" s="99">
        <v>2.9850746268656716E-2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0.183672</v>
      </c>
      <c r="L117" s="78">
        <v>0</v>
      </c>
      <c r="M117" s="78">
        <v>0</v>
      </c>
      <c r="N117" s="78">
        <v>0</v>
      </c>
      <c r="O117" s="78">
        <v>4.26E-4</v>
      </c>
      <c r="P117" s="78">
        <v>2.34E-4</v>
      </c>
      <c r="Q117" s="139">
        <v>1.1999999999999999E-3</v>
      </c>
      <c r="R117" s="100"/>
      <c r="S117" s="101">
        <v>0.18553200000000003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1</v>
      </c>
      <c r="E119" s="90">
        <v>1.4925373134328358E-2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4.0039999999999997E-3</v>
      </c>
      <c r="P119" s="78">
        <v>3.5999999999999999E-3</v>
      </c>
      <c r="Q119" s="78">
        <v>3.7000000000000002E-3</v>
      </c>
      <c r="R119" s="77"/>
      <c r="S119" s="85">
        <v>1.1304E-2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1</v>
      </c>
      <c r="E120" s="76">
        <v>1.4925373134328358E-2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4.0039999999999997E-3</v>
      </c>
      <c r="P120" s="78">
        <v>3.5999999999999999E-3</v>
      </c>
      <c r="Q120" s="78">
        <v>3.7000000000000002E-3</v>
      </c>
      <c r="R120" s="77"/>
      <c r="S120" s="85">
        <v>1.1304E-2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4</v>
      </c>
      <c r="E122" s="90">
        <v>5.9701492537313432E-2</v>
      </c>
      <c r="F122" s="95"/>
      <c r="G122" s="92">
        <v>8.7599999999999997E-2</v>
      </c>
      <c r="H122" s="92">
        <v>8.9354000000000017E-2</v>
      </c>
      <c r="I122" s="92">
        <v>8.6862000000000009E-2</v>
      </c>
      <c r="J122" s="92">
        <v>9.2015E-2</v>
      </c>
      <c r="K122" s="92">
        <v>0.10349800000000001</v>
      </c>
      <c r="L122" s="92">
        <v>0.10440500000000001</v>
      </c>
      <c r="M122" s="92">
        <v>0.118115</v>
      </c>
      <c r="N122" s="92">
        <v>0.10464500000000002</v>
      </c>
      <c r="O122" s="92">
        <v>0.112368</v>
      </c>
      <c r="P122" s="92">
        <v>0.11463</v>
      </c>
      <c r="Q122" s="92">
        <v>0.1023</v>
      </c>
      <c r="R122" s="95"/>
      <c r="S122" s="93">
        <v>1.1157919999999999</v>
      </c>
      <c r="T122" s="94">
        <v>0.16780821917808231</v>
      </c>
      <c r="U122" s="94">
        <v>1.9580312587953896E-2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3</v>
      </c>
      <c r="E123" s="90">
        <v>4.4776119402985072E-2</v>
      </c>
      <c r="F123" s="77"/>
      <c r="G123" s="78">
        <v>7.9330999999999999E-2</v>
      </c>
      <c r="H123" s="78">
        <v>8.0803000000000014E-2</v>
      </c>
      <c r="I123" s="78">
        <v>7.7221000000000012E-2</v>
      </c>
      <c r="J123" s="78">
        <v>8.1534999999999996E-2</v>
      </c>
      <c r="K123" s="78">
        <v>9.0443000000000009E-2</v>
      </c>
      <c r="L123" s="78">
        <v>9.1841000000000006E-2</v>
      </c>
      <c r="M123" s="78">
        <v>0.10324999999999999</v>
      </c>
      <c r="N123" s="78">
        <v>9.217800000000001E-2</v>
      </c>
      <c r="O123" s="78">
        <v>9.5486000000000001E-2</v>
      </c>
      <c r="P123" s="78">
        <v>9.5866999999999994E-2</v>
      </c>
      <c r="Q123" s="78">
        <v>8.5000000000000006E-2</v>
      </c>
      <c r="R123" s="77"/>
      <c r="S123" s="85">
        <v>0.9729549999999999</v>
      </c>
      <c r="T123" s="86">
        <v>7.1460084960482062E-2</v>
      </c>
      <c r="U123" s="86">
        <v>8.6651120729421827E-3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0</v>
      </c>
      <c r="E125" s="76">
        <v>0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0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3</v>
      </c>
      <c r="E126" s="90">
        <v>4.4776119402985072E-2</v>
      </c>
      <c r="F126" s="77"/>
      <c r="G126" s="78">
        <v>7.9330999999999999E-2</v>
      </c>
      <c r="H126" s="78">
        <v>8.0803000000000014E-2</v>
      </c>
      <c r="I126" s="78">
        <v>7.7221000000000012E-2</v>
      </c>
      <c r="J126" s="78">
        <v>8.1534999999999996E-2</v>
      </c>
      <c r="K126" s="78">
        <v>9.0443000000000009E-2</v>
      </c>
      <c r="L126" s="78">
        <v>9.1841000000000006E-2</v>
      </c>
      <c r="M126" s="78">
        <v>0.10324999999999999</v>
      </c>
      <c r="N126" s="78">
        <v>9.217800000000001E-2</v>
      </c>
      <c r="O126" s="78">
        <v>9.5486000000000001E-2</v>
      </c>
      <c r="P126" s="78">
        <v>9.5866999999999994E-2</v>
      </c>
      <c r="Q126" s="78">
        <v>8.5000000000000006E-2</v>
      </c>
      <c r="R126" s="77"/>
      <c r="S126" s="85">
        <v>0.9729549999999999</v>
      </c>
      <c r="T126" s="86">
        <v>7.1460084960482062E-2</v>
      </c>
      <c r="U126" s="86">
        <v>8.6651120729421827E-3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1</v>
      </c>
      <c r="E127" s="76">
        <v>1.4925373134328358E-2</v>
      </c>
      <c r="F127" s="77"/>
      <c r="G127" s="78">
        <v>2.382E-3</v>
      </c>
      <c r="H127" s="78">
        <v>2.4629999999999999E-3</v>
      </c>
      <c r="I127" s="78">
        <v>2.4060000000000002E-3</v>
      </c>
      <c r="J127" s="78">
        <v>2.2859999999999998E-3</v>
      </c>
      <c r="K127" s="78">
        <v>2.2260000000000001E-3</v>
      </c>
      <c r="L127" s="78">
        <v>2.1979999999999999E-3</v>
      </c>
      <c r="M127" s="78">
        <v>2.176E-3</v>
      </c>
      <c r="N127" s="78">
        <v>2.1679999999999998E-3</v>
      </c>
      <c r="O127" s="78">
        <v>2.1380000000000001E-3</v>
      </c>
      <c r="P127" s="78">
        <v>2.0509999999999999E-3</v>
      </c>
      <c r="Q127" s="136">
        <v>2E-3</v>
      </c>
      <c r="R127" s="77"/>
      <c r="S127" s="85">
        <v>2.4494000000000002E-2</v>
      </c>
      <c r="T127" s="86">
        <v>-0.16036943744752308</v>
      </c>
      <c r="U127" s="86">
        <v>-2.161219733099129E-2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1</v>
      </c>
      <c r="E131" s="76">
        <v>1.4925373134328358E-2</v>
      </c>
      <c r="F131" s="77"/>
      <c r="G131" s="78">
        <v>7.5758000000000006E-2</v>
      </c>
      <c r="H131" s="78">
        <v>7.8340000000000007E-2</v>
      </c>
      <c r="I131" s="78">
        <v>7.4815000000000006E-2</v>
      </c>
      <c r="J131" s="78">
        <v>7.9249E-2</v>
      </c>
      <c r="K131" s="78">
        <v>8.8217000000000004E-2</v>
      </c>
      <c r="L131" s="78">
        <v>8.9643E-2</v>
      </c>
      <c r="M131" s="78">
        <v>0.101074</v>
      </c>
      <c r="N131" s="78">
        <v>9.0010000000000007E-2</v>
      </c>
      <c r="O131" s="78">
        <v>9.3348E-2</v>
      </c>
      <c r="P131" s="78">
        <v>9.3815999999999997E-2</v>
      </c>
      <c r="Q131" s="136">
        <v>8.3000000000000004E-2</v>
      </c>
      <c r="R131" s="77"/>
      <c r="S131" s="85">
        <v>0.94727000000000006</v>
      </c>
      <c r="T131" s="86">
        <v>9.5593864674357709E-2</v>
      </c>
      <c r="U131" s="86">
        <v>1.1477435888861409E-2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1.4925373134328358E-2</v>
      </c>
      <c r="F133" s="77"/>
      <c r="G133" s="78">
        <v>1.191E-3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0</v>
      </c>
      <c r="Q133" s="78">
        <v>0</v>
      </c>
      <c r="R133" s="77"/>
      <c r="S133" s="85">
        <v>1.191E-3</v>
      </c>
      <c r="T133" s="86">
        <v>-1</v>
      </c>
      <c r="U133" s="86">
        <v>-1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1</v>
      </c>
      <c r="E142" s="90">
        <v>1.4925373134328358E-2</v>
      </c>
      <c r="F142" s="77"/>
      <c r="G142" s="78">
        <v>8.2690000000000003E-3</v>
      </c>
      <c r="H142" s="78">
        <v>8.5509999999999996E-3</v>
      </c>
      <c r="I142" s="78">
        <v>9.6410000000000003E-3</v>
      </c>
      <c r="J142" s="78">
        <v>1.048E-2</v>
      </c>
      <c r="K142" s="78">
        <v>1.3055000000000001E-2</v>
      </c>
      <c r="L142" s="78">
        <v>1.2564000000000001E-2</v>
      </c>
      <c r="M142" s="78">
        <v>1.4865E-2</v>
      </c>
      <c r="N142" s="78">
        <v>1.2467000000000001E-2</v>
      </c>
      <c r="O142" s="78">
        <v>1.6882000000000001E-2</v>
      </c>
      <c r="P142" s="78">
        <v>1.8762999999999998E-2</v>
      </c>
      <c r="Q142" s="78">
        <v>1.7299999999999999E-2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1</v>
      </c>
      <c r="E144" s="76">
        <v>1.4925373134328358E-2</v>
      </c>
      <c r="F144" s="77"/>
      <c r="G144" s="78">
        <v>8.2690000000000003E-3</v>
      </c>
      <c r="H144" s="78">
        <v>8.5509999999999996E-3</v>
      </c>
      <c r="I144" s="78">
        <v>9.6410000000000003E-3</v>
      </c>
      <c r="J144" s="78">
        <v>1.048E-2</v>
      </c>
      <c r="K144" s="78">
        <v>1.3055000000000001E-2</v>
      </c>
      <c r="L144" s="78">
        <v>1.2564000000000001E-2</v>
      </c>
      <c r="M144" s="78">
        <v>1.4865E-2</v>
      </c>
      <c r="N144" s="78">
        <v>1.2467000000000001E-2</v>
      </c>
      <c r="O144" s="78">
        <v>1.6882000000000001E-2</v>
      </c>
      <c r="P144" s="78">
        <v>1.8762999999999998E-2</v>
      </c>
      <c r="Q144" s="78">
        <v>1.7299999999999999E-2</v>
      </c>
      <c r="R144" s="77"/>
      <c r="S144" s="85">
        <v>0.14283700000000002</v>
      </c>
      <c r="T144" s="86">
        <v>1.0921514088765267</v>
      </c>
      <c r="U144" s="86">
        <v>9.6665393148206435E-2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4</v>
      </c>
      <c r="E147" s="90">
        <v>5.9701492537313432E-2</v>
      </c>
      <c r="F147" s="95"/>
      <c r="G147" s="92">
        <v>0.19165299999999999</v>
      </c>
      <c r="H147" s="92">
        <v>0.204569</v>
      </c>
      <c r="I147" s="92">
        <v>0.19413800000000001</v>
      </c>
      <c r="J147" s="92">
        <v>0.20213500000000001</v>
      </c>
      <c r="K147" s="92">
        <v>0.23342100000000002</v>
      </c>
      <c r="L147" s="92">
        <v>0.27110000000000001</v>
      </c>
      <c r="M147" s="92">
        <v>0.17461599999999999</v>
      </c>
      <c r="N147" s="92">
        <v>0.13267800000000002</v>
      </c>
      <c r="O147" s="92">
        <v>7.7141000000000001E-2</v>
      </c>
      <c r="P147" s="92">
        <v>6.9010999999999989E-2</v>
      </c>
      <c r="Q147" s="92">
        <v>6.6139000000000003E-2</v>
      </c>
      <c r="R147" s="95"/>
      <c r="S147" s="93">
        <v>1.8166009999999999</v>
      </c>
      <c r="T147" s="94">
        <v>-0.65490234955883808</v>
      </c>
      <c r="U147" s="94">
        <v>-0.1245270130474998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0</v>
      </c>
      <c r="E148" s="76">
        <v>0</v>
      </c>
      <c r="F148" s="77"/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0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3</v>
      </c>
      <c r="E149" s="90">
        <v>4.4776119402985072E-2</v>
      </c>
      <c r="F149" s="77"/>
      <c r="G149" s="78">
        <v>0.14008499999999999</v>
      </c>
      <c r="H149" s="78">
        <v>0.14485899999999999</v>
      </c>
      <c r="I149" s="78">
        <v>0.14149400000000001</v>
      </c>
      <c r="J149" s="78">
        <v>0.143597</v>
      </c>
      <c r="K149" s="78">
        <v>0.16616900000000001</v>
      </c>
      <c r="L149" s="78">
        <v>0.20807700000000001</v>
      </c>
      <c r="M149" s="78">
        <v>0.114125</v>
      </c>
      <c r="N149" s="78">
        <v>7.4134000000000005E-2</v>
      </c>
      <c r="O149" s="78">
        <v>2.6887000000000001E-2</v>
      </c>
      <c r="P149" s="78">
        <v>3.5175999999999999E-2</v>
      </c>
      <c r="Q149" s="136">
        <v>2.6939000000000001E-2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3</v>
      </c>
      <c r="E151" s="99">
        <v>4.4776119402985072E-2</v>
      </c>
      <c r="F151" s="100"/>
      <c r="G151" s="78">
        <v>0.14008499999999999</v>
      </c>
      <c r="H151" s="78">
        <v>0.14485899999999999</v>
      </c>
      <c r="I151" s="78">
        <v>0.14149400000000001</v>
      </c>
      <c r="J151" s="78">
        <v>0.143597</v>
      </c>
      <c r="K151" s="78">
        <v>0.16616900000000001</v>
      </c>
      <c r="L151" s="78">
        <v>0.20807700000000001</v>
      </c>
      <c r="M151" s="78">
        <v>0.114125</v>
      </c>
      <c r="N151" s="78">
        <v>7.4134000000000005E-2</v>
      </c>
      <c r="O151" s="78">
        <v>2.6887000000000001E-2</v>
      </c>
      <c r="P151" s="78">
        <v>3.5175999999999999E-2</v>
      </c>
      <c r="Q151" s="136">
        <v>2.6939000000000001E-2</v>
      </c>
      <c r="R151" s="100"/>
      <c r="S151" s="101">
        <v>1.2215420000000001</v>
      </c>
      <c r="T151" s="102">
        <v>-0.80769532783667053</v>
      </c>
      <c r="U151" s="102">
        <v>-0.18623551988023657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1</v>
      </c>
      <c r="E152" s="90">
        <v>1.4925373134328358E-2</v>
      </c>
      <c r="F152" s="77"/>
      <c r="G152" s="78">
        <v>5.1568000000000003E-2</v>
      </c>
      <c r="H152" s="78">
        <v>5.9709999999999999E-2</v>
      </c>
      <c r="I152" s="78">
        <v>5.2644000000000003E-2</v>
      </c>
      <c r="J152" s="78">
        <v>5.8538E-2</v>
      </c>
      <c r="K152" s="78">
        <v>6.7252000000000006E-2</v>
      </c>
      <c r="L152" s="78">
        <v>6.3022999999999996E-2</v>
      </c>
      <c r="M152" s="78">
        <v>6.0491000000000003E-2</v>
      </c>
      <c r="N152" s="78">
        <v>5.8543999999999999E-2</v>
      </c>
      <c r="O152" s="78">
        <v>5.0254E-2</v>
      </c>
      <c r="P152" s="78">
        <v>3.3834999999999997E-2</v>
      </c>
      <c r="Q152" s="78">
        <v>3.9199999999999999E-2</v>
      </c>
      <c r="R152" s="77"/>
      <c r="S152" s="85">
        <v>0.595059</v>
      </c>
      <c r="T152" s="86">
        <v>-0.23983865963388151</v>
      </c>
      <c r="U152" s="86">
        <v>-3.3697234742782523E-2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1</v>
      </c>
      <c r="E154" s="76">
        <v>1.4925373134328358E-2</v>
      </c>
      <c r="F154" s="77"/>
      <c r="G154" s="78">
        <v>5.1568000000000003E-2</v>
      </c>
      <c r="H154" s="78">
        <v>5.9709999999999999E-2</v>
      </c>
      <c r="I154" s="78">
        <v>5.2644000000000003E-2</v>
      </c>
      <c r="J154" s="78">
        <v>5.8538E-2</v>
      </c>
      <c r="K154" s="78">
        <v>6.7252000000000006E-2</v>
      </c>
      <c r="L154" s="78">
        <v>6.3022999999999996E-2</v>
      </c>
      <c r="M154" s="78">
        <v>6.0491000000000003E-2</v>
      </c>
      <c r="N154" s="78">
        <v>5.8543999999999999E-2</v>
      </c>
      <c r="O154" s="78">
        <v>5.0254E-2</v>
      </c>
      <c r="P154" s="78">
        <v>3.3834999999999997E-2</v>
      </c>
      <c r="Q154" s="78">
        <v>3.9199999999999999E-2</v>
      </c>
      <c r="R154" s="77"/>
      <c r="S154" s="85">
        <v>0.595059</v>
      </c>
      <c r="T154" s="86">
        <v>-0.23983865963388151</v>
      </c>
      <c r="U154" s="86">
        <v>-3.3697234742782523E-2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4</v>
      </c>
      <c r="E156" s="90">
        <v>5.9701492537313432E-2</v>
      </c>
      <c r="F156" s="95"/>
      <c r="G156" s="92">
        <v>3.5729999999999998E-3</v>
      </c>
      <c r="H156" s="92">
        <v>1.2074E-2</v>
      </c>
      <c r="I156" s="92">
        <v>1.5677E-2</v>
      </c>
      <c r="J156" s="92">
        <v>2.3966999999999999E-2</v>
      </c>
      <c r="K156" s="92">
        <v>1.8572999999999999E-2</v>
      </c>
      <c r="L156" s="92">
        <v>1.3934999999999999E-2</v>
      </c>
      <c r="M156" s="92">
        <v>2.5096E-2</v>
      </c>
      <c r="N156" s="92">
        <v>2.6311999999999999E-2</v>
      </c>
      <c r="O156" s="92">
        <v>1.07E-4</v>
      </c>
      <c r="P156" s="92">
        <v>1.03E-4</v>
      </c>
      <c r="Q156" s="92">
        <v>2.0000000000000001E-4</v>
      </c>
      <c r="R156" s="95"/>
      <c r="S156" s="93">
        <v>0.13961700000000002</v>
      </c>
      <c r="T156" s="94">
        <v>-0.94402462916316821</v>
      </c>
      <c r="U156" s="94">
        <v>-0.30257160944941908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0</v>
      </c>
      <c r="E157" s="76">
        <v>0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0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2</v>
      </c>
      <c r="E158" s="76">
        <v>2.9850746268656716E-2</v>
      </c>
      <c r="F158" s="77"/>
      <c r="G158" s="78">
        <v>3.5729999999999998E-3</v>
      </c>
      <c r="H158" s="78">
        <v>3.6949999999999999E-3</v>
      </c>
      <c r="I158" s="78">
        <v>3.6089999999999998E-3</v>
      </c>
      <c r="J158" s="78">
        <v>3.4299999999999999E-3</v>
      </c>
      <c r="K158" s="78">
        <v>3.339E-3</v>
      </c>
      <c r="L158" s="78">
        <v>4.3E-3</v>
      </c>
      <c r="M158" s="78">
        <v>8.9079999999999993E-3</v>
      </c>
      <c r="N158" s="78">
        <v>1.9148999999999999E-2</v>
      </c>
      <c r="O158" s="78">
        <v>1.07E-4</v>
      </c>
      <c r="P158" s="78">
        <v>1.03E-4</v>
      </c>
      <c r="Q158" s="136">
        <v>2.0000000000000001E-4</v>
      </c>
      <c r="R158" s="77"/>
      <c r="S158" s="85">
        <v>5.0412999999999999E-2</v>
      </c>
      <c r="T158" s="86">
        <v>-0.94402462916316821</v>
      </c>
      <c r="U158" s="86">
        <v>-0.30257160944941908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2</v>
      </c>
      <c r="E159" s="76">
        <v>2.9850746268656716E-2</v>
      </c>
      <c r="F159" s="77"/>
      <c r="G159" s="78">
        <v>0</v>
      </c>
      <c r="H159" s="78">
        <v>8.3789999999999993E-3</v>
      </c>
      <c r="I159" s="78">
        <v>1.2068000000000001E-2</v>
      </c>
      <c r="J159" s="78">
        <v>2.0537E-2</v>
      </c>
      <c r="K159" s="78">
        <v>1.5233999999999999E-2</v>
      </c>
      <c r="L159" s="78">
        <v>9.6349999999999995E-3</v>
      </c>
      <c r="M159" s="78">
        <v>1.6188000000000001E-2</v>
      </c>
      <c r="N159" s="78">
        <v>7.1630000000000001E-3</v>
      </c>
      <c r="O159" s="78">
        <v>0</v>
      </c>
      <c r="P159" s="78">
        <v>0</v>
      </c>
      <c r="Q159" s="136">
        <v>0</v>
      </c>
      <c r="R159" s="77"/>
      <c r="S159" s="85">
        <v>8.9204000000000006E-2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0</v>
      </c>
      <c r="E160" s="76">
        <v>0</v>
      </c>
      <c r="F160" s="77"/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0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11</v>
      </c>
      <c r="E164" s="90">
        <v>0.16417910447761194</v>
      </c>
      <c r="F164" s="95"/>
      <c r="G164" s="92">
        <v>2.382E-3</v>
      </c>
      <c r="H164" s="92">
        <v>1.0066E-2</v>
      </c>
      <c r="I164" s="92">
        <v>2.7367000000000002E-2</v>
      </c>
      <c r="J164" s="92">
        <v>5.1397999999999999E-2</v>
      </c>
      <c r="K164" s="92">
        <v>5.0045000000000006E-2</v>
      </c>
      <c r="L164" s="92">
        <v>7.1132000000000001E-2</v>
      </c>
      <c r="M164" s="92">
        <v>9.2904000000000014E-2</v>
      </c>
      <c r="N164" s="92">
        <v>9.5889000000000002E-2</v>
      </c>
      <c r="O164" s="92">
        <v>0.102855</v>
      </c>
      <c r="P164" s="92">
        <v>0.17908399999999997</v>
      </c>
      <c r="Q164" s="92">
        <v>0.12753999999999999</v>
      </c>
      <c r="R164" s="95"/>
      <c r="S164" s="93">
        <v>0.81066199999999999</v>
      </c>
      <c r="T164" s="94">
        <v>52.54324097397145</v>
      </c>
      <c r="U164" s="94">
        <v>0.64470526219180213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10</v>
      </c>
      <c r="E165" s="90">
        <v>0.14925373134328357</v>
      </c>
      <c r="F165" s="77"/>
      <c r="G165" s="78">
        <v>2.382E-3</v>
      </c>
      <c r="H165" s="78">
        <v>1.0066E-2</v>
      </c>
      <c r="I165" s="78">
        <v>2.7367000000000002E-2</v>
      </c>
      <c r="J165" s="78">
        <v>5.1397999999999999E-2</v>
      </c>
      <c r="K165" s="78">
        <v>5.0045000000000006E-2</v>
      </c>
      <c r="L165" s="78">
        <v>7.1132000000000001E-2</v>
      </c>
      <c r="M165" s="78">
        <v>9.2904000000000014E-2</v>
      </c>
      <c r="N165" s="78">
        <v>9.5889000000000002E-2</v>
      </c>
      <c r="O165" s="78">
        <v>0.102855</v>
      </c>
      <c r="P165" s="78">
        <v>0.17908399999999997</v>
      </c>
      <c r="Q165" s="78">
        <v>0.12688199999999999</v>
      </c>
      <c r="R165" s="77"/>
      <c r="S165" s="85">
        <v>0.81000399999999995</v>
      </c>
      <c r="T165" s="86">
        <v>52.267002518891687</v>
      </c>
      <c r="U165" s="86">
        <v>0.64364219700041558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6</v>
      </c>
      <c r="E166" s="76">
        <v>8.9552238805970144E-2</v>
      </c>
      <c r="F166" s="77"/>
      <c r="G166" s="78">
        <v>2.382E-3</v>
      </c>
      <c r="H166" s="78">
        <v>1.0066E-2</v>
      </c>
      <c r="I166" s="78">
        <v>1.2101000000000001E-2</v>
      </c>
      <c r="J166" s="78">
        <v>2.0542999999999999E-2</v>
      </c>
      <c r="K166" s="78">
        <v>8.8800000000000007E-3</v>
      </c>
      <c r="L166" s="78">
        <v>1.2499E-2</v>
      </c>
      <c r="M166" s="78">
        <v>2.4916000000000001E-2</v>
      </c>
      <c r="N166" s="78">
        <v>2.7286000000000001E-2</v>
      </c>
      <c r="O166" s="78">
        <v>3.1570000000000001E-3</v>
      </c>
      <c r="P166" s="78">
        <v>6.4893999999999993E-2</v>
      </c>
      <c r="Q166" s="136">
        <v>1.2664E-2</v>
      </c>
      <c r="R166" s="77"/>
      <c r="S166" s="85">
        <v>0.19938800000000001</v>
      </c>
      <c r="T166" s="86">
        <v>4.3165407220822836</v>
      </c>
      <c r="U166" s="86">
        <v>0.23226366554633282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0</v>
      </c>
      <c r="E167" s="76">
        <v>0</v>
      </c>
      <c r="F167" s="77"/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7"/>
      <c r="S167" s="85">
        <v>0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1</v>
      </c>
      <c r="E168" s="76">
        <v>1.4925373134328358E-2</v>
      </c>
      <c r="F168" s="77"/>
      <c r="G168" s="78">
        <v>0</v>
      </c>
      <c r="H168" s="78">
        <v>0</v>
      </c>
      <c r="I168" s="78">
        <v>4.5849999999999997E-3</v>
      </c>
      <c r="J168" s="78">
        <v>6.4559999999999999E-3</v>
      </c>
      <c r="K168" s="78">
        <v>9.6620000000000004E-3</v>
      </c>
      <c r="L168" s="78">
        <v>1.5410999999999999E-2</v>
      </c>
      <c r="M168" s="78">
        <v>2.0493999999999998E-2</v>
      </c>
      <c r="N168" s="78">
        <v>2.0782999999999999E-2</v>
      </c>
      <c r="O168" s="78">
        <v>2.3622000000000001E-2</v>
      </c>
      <c r="P168" s="78">
        <v>2.3460000000000002E-2</v>
      </c>
      <c r="Q168" s="136">
        <v>2.3466000000000001E-2</v>
      </c>
      <c r="R168" s="77"/>
      <c r="S168" s="85">
        <v>0.14793899999999999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0</v>
      </c>
      <c r="E169" s="76">
        <v>0</v>
      </c>
      <c r="F169" s="77"/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7"/>
      <c r="S169" s="85">
        <v>0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0</v>
      </c>
      <c r="E171" s="76">
        <v>0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1</v>
      </c>
      <c r="E173" s="76">
        <v>1.4925373134328358E-2</v>
      </c>
      <c r="F173" s="77"/>
      <c r="G173" s="78">
        <v>0</v>
      </c>
      <c r="H173" s="78">
        <v>0</v>
      </c>
      <c r="I173" s="78">
        <v>3.1410000000000001E-3</v>
      </c>
      <c r="J173" s="78">
        <v>3.9119999999999997E-3</v>
      </c>
      <c r="K173" s="78">
        <v>4.7699999999999999E-3</v>
      </c>
      <c r="L173" s="78">
        <v>5.3899999999999998E-3</v>
      </c>
      <c r="M173" s="78">
        <v>4.3880000000000004E-3</v>
      </c>
      <c r="N173" s="78">
        <v>3.8170000000000001E-3</v>
      </c>
      <c r="O173" s="78">
        <v>5.6020000000000002E-3</v>
      </c>
      <c r="P173" s="78">
        <v>6.4479999999999997E-3</v>
      </c>
      <c r="Q173" s="136">
        <v>6.45E-3</v>
      </c>
      <c r="R173" s="77"/>
      <c r="S173" s="85">
        <v>4.3917999999999999E-2</v>
      </c>
      <c r="T173" s="86" t="s">
        <v>191</v>
      </c>
      <c r="U173" s="86" t="s">
        <v>191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0</v>
      </c>
      <c r="E175" s="76">
        <v>0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1</v>
      </c>
      <c r="E177" s="76">
        <v>1.4925373134328358E-2</v>
      </c>
      <c r="F177" s="77"/>
      <c r="G177" s="78">
        <v>0</v>
      </c>
      <c r="H177" s="78">
        <v>0</v>
      </c>
      <c r="I177" s="78">
        <v>0</v>
      </c>
      <c r="J177" s="78">
        <v>3.0000000000000001E-6</v>
      </c>
      <c r="K177" s="78">
        <v>1.15E-4</v>
      </c>
      <c r="L177" s="78">
        <v>2.6289999999999998E-3</v>
      </c>
      <c r="M177" s="78">
        <v>4.4780000000000002E-3</v>
      </c>
      <c r="N177" s="78">
        <v>4.0299999999999997E-3</v>
      </c>
      <c r="O177" s="78">
        <v>4.3439999999999998E-3</v>
      </c>
      <c r="P177" s="78">
        <v>3.9420000000000002E-3</v>
      </c>
      <c r="Q177" s="136">
        <v>3.9430000000000003E-3</v>
      </c>
      <c r="R177" s="77"/>
      <c r="S177" s="85">
        <v>2.3484000000000005E-2</v>
      </c>
      <c r="T177" s="86" t="s">
        <v>191</v>
      </c>
      <c r="U177" s="86" t="s">
        <v>191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1</v>
      </c>
      <c r="E180" s="76">
        <v>1.4925373134328358E-2</v>
      </c>
      <c r="F180" s="77"/>
      <c r="G180" s="78">
        <v>0</v>
      </c>
      <c r="H180" s="78">
        <v>0</v>
      </c>
      <c r="I180" s="78">
        <v>7.5399999999999998E-3</v>
      </c>
      <c r="J180" s="78">
        <v>2.0483999999999999E-2</v>
      </c>
      <c r="K180" s="78">
        <v>2.6617999999999999E-2</v>
      </c>
      <c r="L180" s="78">
        <v>3.5202999999999998E-2</v>
      </c>
      <c r="M180" s="78">
        <v>3.8628000000000003E-2</v>
      </c>
      <c r="N180" s="78">
        <v>3.9973000000000002E-2</v>
      </c>
      <c r="O180" s="78">
        <v>6.6129999999999994E-2</v>
      </c>
      <c r="P180" s="78">
        <v>8.0339999999999995E-2</v>
      </c>
      <c r="Q180" s="136">
        <v>8.0359E-2</v>
      </c>
      <c r="R180" s="77"/>
      <c r="S180" s="85">
        <v>0.39527499999999999</v>
      </c>
      <c r="T180" s="86" t="s">
        <v>191</v>
      </c>
      <c r="U180" s="86" t="s">
        <v>191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1</v>
      </c>
      <c r="E181" s="90">
        <v>1.4925373134328358E-2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6.5799999999999995E-4</v>
      </c>
      <c r="R181" s="77"/>
      <c r="S181" s="85">
        <v>6.5799999999999995E-4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1</v>
      </c>
      <c r="E184" s="76">
        <v>1.4925373134328358E-2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6.5799999999999995E-4</v>
      </c>
      <c r="R184" s="77"/>
      <c r="S184" s="85">
        <v>6.5799999999999995E-4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2</v>
      </c>
      <c r="E191" s="90">
        <v>2.9850746268656716E-2</v>
      </c>
      <c r="F191" s="95"/>
      <c r="G191" s="92">
        <v>0</v>
      </c>
      <c r="H191" s="92">
        <v>3.026E-3</v>
      </c>
      <c r="I191" s="92">
        <v>1.3461000000000001E-2</v>
      </c>
      <c r="J191" s="92">
        <v>1.5788E-2</v>
      </c>
      <c r="K191" s="92">
        <v>1.3572000000000001E-2</v>
      </c>
      <c r="L191" s="92">
        <v>3.7829999999999999E-3</v>
      </c>
      <c r="M191" s="92">
        <v>1.2246E-2</v>
      </c>
      <c r="N191" s="92">
        <v>8.2850000000000007E-3</v>
      </c>
      <c r="O191" s="92">
        <v>0</v>
      </c>
      <c r="P191" s="92">
        <v>0</v>
      </c>
      <c r="Q191" s="92">
        <v>9.3690000000000006E-3</v>
      </c>
      <c r="R191" s="95"/>
      <c r="S191" s="93">
        <v>7.9530000000000003E-2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2</v>
      </c>
      <c r="E192" s="76">
        <v>2.9850746268656716E-2</v>
      </c>
      <c r="F192" s="77"/>
      <c r="G192" s="78">
        <v>0</v>
      </c>
      <c r="H192" s="78">
        <v>3.026E-3</v>
      </c>
      <c r="I192" s="78">
        <v>1.3461000000000001E-2</v>
      </c>
      <c r="J192" s="78">
        <v>1.5788E-2</v>
      </c>
      <c r="K192" s="78">
        <v>1.3572000000000001E-2</v>
      </c>
      <c r="L192" s="78">
        <v>3.7829999999999999E-3</v>
      </c>
      <c r="M192" s="78">
        <v>1.2246E-2</v>
      </c>
      <c r="N192" s="78">
        <v>8.2850000000000007E-3</v>
      </c>
      <c r="O192" s="78">
        <v>0</v>
      </c>
      <c r="P192" s="78">
        <v>0</v>
      </c>
      <c r="Q192" s="78">
        <v>9.3690000000000006E-3</v>
      </c>
      <c r="R192" s="77"/>
      <c r="S192" s="85">
        <v>7.9530000000000003E-2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9</v>
      </c>
      <c r="E195" s="90">
        <v>0.13432835820895522</v>
      </c>
      <c r="F195" s="77"/>
      <c r="G195" s="92">
        <v>0</v>
      </c>
      <c r="H195" s="92">
        <v>1.9750000000000002E-3</v>
      </c>
      <c r="I195" s="92">
        <v>1.9413E-2</v>
      </c>
      <c r="J195" s="92">
        <v>6.5551999999999999E-2</v>
      </c>
      <c r="K195" s="92">
        <v>7.0956000000000005E-2</v>
      </c>
      <c r="L195" s="92">
        <v>6.0990000000000003E-2</v>
      </c>
      <c r="M195" s="92">
        <v>5.2658000000000003E-2</v>
      </c>
      <c r="N195" s="92">
        <v>0.10637000000000001</v>
      </c>
      <c r="O195" s="92">
        <v>5.0035999999999997E-2</v>
      </c>
      <c r="P195" s="92">
        <v>1.0881999999999999E-2</v>
      </c>
      <c r="Q195" s="92">
        <v>1.2207000000000001E-2</v>
      </c>
      <c r="R195" s="77"/>
      <c r="S195" s="79">
        <v>0.45103900000000008</v>
      </c>
      <c r="T195" s="80" t="s">
        <v>191</v>
      </c>
      <c r="U195" s="80" t="s">
        <v>191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9</v>
      </c>
      <c r="E196" s="76">
        <v>0.13432835820895522</v>
      </c>
      <c r="F196" s="77"/>
      <c r="G196" s="78">
        <v>0</v>
      </c>
      <c r="H196" s="78">
        <v>1.9750000000000002E-3</v>
      </c>
      <c r="I196" s="78">
        <v>1.9413E-2</v>
      </c>
      <c r="J196" s="78">
        <v>6.5551999999999999E-2</v>
      </c>
      <c r="K196" s="78">
        <v>7.0956000000000005E-2</v>
      </c>
      <c r="L196" s="78">
        <v>6.0990000000000003E-2</v>
      </c>
      <c r="M196" s="78">
        <v>5.2658000000000003E-2</v>
      </c>
      <c r="N196" s="78">
        <v>0.10637000000000001</v>
      </c>
      <c r="O196" s="78">
        <v>5.0035999999999997E-2</v>
      </c>
      <c r="P196" s="78">
        <v>1.0881999999999999E-2</v>
      </c>
      <c r="Q196" s="136">
        <v>1.2207000000000001E-2</v>
      </c>
      <c r="R196" s="77"/>
      <c r="S196" s="85">
        <v>0.45103900000000008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0</v>
      </c>
      <c r="E197" s="76">
        <v>0</v>
      </c>
      <c r="F197" s="77"/>
      <c r="G197" s="78">
        <v>0</v>
      </c>
      <c r="H197" s="78">
        <v>0</v>
      </c>
      <c r="I197" s="78">
        <v>0</v>
      </c>
      <c r="J197" s="78">
        <v>0</v>
      </c>
      <c r="K197" s="78">
        <v>0</v>
      </c>
      <c r="L197" s="78">
        <v>0</v>
      </c>
      <c r="M197" s="78">
        <v>0</v>
      </c>
      <c r="N197" s="78">
        <v>0</v>
      </c>
      <c r="O197" s="78">
        <v>0</v>
      </c>
      <c r="P197" s="78">
        <v>0</v>
      </c>
      <c r="Q197" s="136">
        <v>0</v>
      </c>
      <c r="R197" s="77"/>
      <c r="S197" s="85">
        <v>0</v>
      </c>
      <c r="T197" s="86" t="s">
        <v>191</v>
      </c>
      <c r="U197" s="86" t="s">
        <v>191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0</v>
      </c>
      <c r="E199" s="76">
        <v>0</v>
      </c>
      <c r="F199" s="77"/>
      <c r="G199" s="82">
        <v>0</v>
      </c>
      <c r="H199" s="82">
        <v>0</v>
      </c>
      <c r="I199" s="82">
        <v>0</v>
      </c>
      <c r="J199" s="82">
        <v>0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137">
        <v>0</v>
      </c>
      <c r="R199" s="77"/>
      <c r="S199" s="79">
        <v>0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0</v>
      </c>
      <c r="E201" s="90">
        <v>0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0</v>
      </c>
      <c r="E202" s="76">
        <v>0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0</v>
      </c>
      <c r="E203" s="76">
        <v>0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67</v>
      </c>
      <c r="E204" s="90">
        <v>1</v>
      </c>
      <c r="F204" s="91"/>
      <c r="G204" s="92">
        <v>0.29860799999999998</v>
      </c>
      <c r="H204" s="92">
        <v>0.52688899999999994</v>
      </c>
      <c r="I204" s="92">
        <v>0.40739799999999998</v>
      </c>
      <c r="J204" s="92">
        <v>0.56040200000000007</v>
      </c>
      <c r="K204" s="92">
        <v>0.88787499999999997</v>
      </c>
      <c r="L204" s="92">
        <v>0.63521399999999995</v>
      </c>
      <c r="M204" s="92">
        <v>1.0668850000000001</v>
      </c>
      <c r="N204" s="92">
        <v>0.83077500000000004</v>
      </c>
      <c r="O204" s="92">
        <v>0.63033600000000001</v>
      </c>
      <c r="P204" s="92">
        <v>0.45086899999999996</v>
      </c>
      <c r="Q204" s="92">
        <v>0.41745599999999999</v>
      </c>
      <c r="R204" s="91"/>
      <c r="S204" s="93">
        <v>6.712707</v>
      </c>
      <c r="T204" s="94">
        <v>0.39800675132615337</v>
      </c>
      <c r="U204" s="94">
        <v>4.2770313008959615E-2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31</v>
      </c>
      <c r="E247" s="27">
        <v>0.45588235294117646</v>
      </c>
      <c r="F247" s="28"/>
      <c r="G247" s="38">
        <v>0.14246699999999998</v>
      </c>
      <c r="H247" s="38">
        <v>0.15689999999999998</v>
      </c>
      <c r="I247" s="38">
        <v>0.17433099999999999</v>
      </c>
      <c r="J247" s="38">
        <v>0.23138000000000003</v>
      </c>
      <c r="K247" s="38">
        <v>0.47110200000000002</v>
      </c>
      <c r="L247" s="38">
        <v>0.34885599999999994</v>
      </c>
      <c r="M247" s="38">
        <v>0.73734399999999989</v>
      </c>
      <c r="N247" s="38">
        <v>0.282497</v>
      </c>
      <c r="O247" s="38">
        <v>0.34136099999999997</v>
      </c>
      <c r="P247" s="38">
        <v>0.25215900000000002</v>
      </c>
      <c r="Q247" s="38">
        <v>0.222438</v>
      </c>
      <c r="R247" s="28"/>
      <c r="S247" s="39">
        <v>3.3608349999999994</v>
      </c>
      <c r="T247" s="40">
        <v>0.56132999220872226</v>
      </c>
      <c r="U247" s="40">
        <v>5.7272260393074426E-2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</v>
      </c>
      <c r="E248" s="27">
        <v>2.9411764705882353E-2</v>
      </c>
      <c r="F248" s="28"/>
      <c r="G248" s="67">
        <v>0</v>
      </c>
      <c r="H248" s="67">
        <v>0</v>
      </c>
      <c r="I248" s="67">
        <v>1.6000000000000001E-3</v>
      </c>
      <c r="J248" s="67">
        <v>5.8999999999999998E-5</v>
      </c>
      <c r="K248" s="67">
        <v>1.0319999999999999E-3</v>
      </c>
      <c r="L248" s="67">
        <v>8.6300000000000005E-4</v>
      </c>
      <c r="M248" s="67">
        <v>0</v>
      </c>
      <c r="N248" s="67">
        <v>2.1699999999999999E-4</v>
      </c>
      <c r="O248" s="67">
        <v>2.14E-4</v>
      </c>
      <c r="P248" s="67">
        <v>0</v>
      </c>
      <c r="Q248" s="67">
        <v>0</v>
      </c>
      <c r="R248" s="28"/>
      <c r="S248" s="53">
        <v>3.9849999999999998E-3</v>
      </c>
      <c r="T248" s="54" t="s">
        <v>191</v>
      </c>
      <c r="U248" s="54" t="s">
        <v>191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1</v>
      </c>
      <c r="E253" s="27">
        <v>1.4705882352941176E-2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0.48734899999999998</v>
      </c>
      <c r="N253" s="67">
        <v>1.8430999999999999E-2</v>
      </c>
      <c r="O253" s="67">
        <v>2.5194000000000001E-2</v>
      </c>
      <c r="P253" s="67">
        <v>3.1752000000000002E-2</v>
      </c>
      <c r="Q253" s="67">
        <v>2.41E-2</v>
      </c>
      <c r="R253" s="28"/>
      <c r="S253" s="53">
        <v>0.58682600000000007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3</v>
      </c>
      <c r="E254" s="27">
        <v>4.4117647058823532E-2</v>
      </c>
      <c r="F254" s="28"/>
      <c r="G254" s="67">
        <v>1.2315E-2</v>
      </c>
      <c r="H254" s="67">
        <v>1.2735E-2</v>
      </c>
      <c r="I254" s="67">
        <v>1.2439E-2</v>
      </c>
      <c r="J254" s="67">
        <v>2.8374E-2</v>
      </c>
      <c r="K254" s="67">
        <v>3.7769999999999998E-2</v>
      </c>
      <c r="L254" s="67">
        <v>5.3532999999999997E-2</v>
      </c>
      <c r="M254" s="67">
        <v>2.9633E-2</v>
      </c>
      <c r="N254" s="67">
        <v>1.9286999999999999E-2</v>
      </c>
      <c r="O254" s="67">
        <v>4.26E-4</v>
      </c>
      <c r="P254" s="67">
        <v>5.6062000000000001E-2</v>
      </c>
      <c r="Q254" s="67">
        <v>1.1999999999999999E-3</v>
      </c>
      <c r="R254" s="28"/>
      <c r="S254" s="53">
        <v>0.26377399999999995</v>
      </c>
      <c r="T254" s="54">
        <v>-0.90255785627283802</v>
      </c>
      <c r="U254" s="54">
        <v>-0.25253071087754986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10</v>
      </c>
      <c r="E255" s="27">
        <v>0.14705882352941177</v>
      </c>
      <c r="F255" s="28"/>
      <c r="G255" s="67">
        <v>0.13015199999999999</v>
      </c>
      <c r="H255" s="67">
        <v>0.14416499999999999</v>
      </c>
      <c r="I255" s="67">
        <v>0.159326</v>
      </c>
      <c r="J255" s="67">
        <v>0.16797400000000001</v>
      </c>
      <c r="K255" s="67">
        <v>0.36294500000000002</v>
      </c>
      <c r="L255" s="67">
        <v>0.225718</v>
      </c>
      <c r="M255" s="67">
        <v>0.17771600000000001</v>
      </c>
      <c r="N255" s="67">
        <v>0.14516299999999999</v>
      </c>
      <c r="O255" s="67">
        <v>0.129159</v>
      </c>
      <c r="P255" s="67">
        <v>0.151724</v>
      </c>
      <c r="Q255" s="67">
        <v>0.143257</v>
      </c>
      <c r="R255" s="28"/>
      <c r="S255" s="53">
        <v>1.9372990000000001</v>
      </c>
      <c r="T255" s="54">
        <v>0.10068996250537832</v>
      </c>
      <c r="U255" s="54">
        <v>1.2064346889394173E-2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3</v>
      </c>
      <c r="E256" s="27">
        <v>4.4117647058823532E-2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1.003E-3</v>
      </c>
      <c r="M256" s="67">
        <v>1.2930000000000001E-3</v>
      </c>
      <c r="N256" s="67">
        <v>2.3449999999999999E-3</v>
      </c>
      <c r="O256" s="67">
        <v>0</v>
      </c>
      <c r="P256" s="67">
        <v>0</v>
      </c>
      <c r="Q256" s="67">
        <v>1.0026999999999999E-2</v>
      </c>
      <c r="R256" s="28"/>
      <c r="S256" s="53">
        <v>1.4668E-2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1</v>
      </c>
      <c r="E260" s="27">
        <v>1.4705882352941176E-2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6.9280000000000001E-3</v>
      </c>
      <c r="P260" s="67">
        <v>0</v>
      </c>
      <c r="Q260" s="67">
        <v>1.1199999999999999E-3</v>
      </c>
      <c r="R260" s="28"/>
      <c r="S260" s="53">
        <v>8.0479999999999996E-3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7</v>
      </c>
      <c r="E261" s="27">
        <v>0.10294117647058823</v>
      </c>
      <c r="F261" s="28"/>
      <c r="G261" s="67">
        <v>0</v>
      </c>
      <c r="H261" s="67">
        <v>0</v>
      </c>
      <c r="I261" s="67">
        <v>0</v>
      </c>
      <c r="J261" s="67">
        <v>3.2731000000000003E-2</v>
      </c>
      <c r="K261" s="67">
        <v>6.1774999999999997E-2</v>
      </c>
      <c r="L261" s="67">
        <v>6.1398000000000001E-2</v>
      </c>
      <c r="M261" s="67">
        <v>3.5085999999999999E-2</v>
      </c>
      <c r="N261" s="67">
        <v>8.7050000000000002E-2</v>
      </c>
      <c r="O261" s="67">
        <v>0.17885699999999999</v>
      </c>
      <c r="P261" s="67">
        <v>1.0957E-2</v>
      </c>
      <c r="Q261" s="67">
        <v>3.8849000000000002E-2</v>
      </c>
      <c r="R261" s="28"/>
      <c r="S261" s="53">
        <v>0.50670300000000001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3</v>
      </c>
      <c r="E262" s="27">
        <v>4.4117647058823532E-2</v>
      </c>
      <c r="F262" s="28"/>
      <c r="G262" s="67">
        <v>0</v>
      </c>
      <c r="H262" s="67">
        <v>0</v>
      </c>
      <c r="I262" s="67">
        <v>9.6599999999999995E-4</v>
      </c>
      <c r="J262" s="67">
        <v>1.9789999999999999E-3</v>
      </c>
      <c r="K262" s="67">
        <v>7.5249999999999996E-3</v>
      </c>
      <c r="L262" s="67">
        <v>6.1970000000000003E-3</v>
      </c>
      <c r="M262" s="67">
        <v>6.3200000000000001E-3</v>
      </c>
      <c r="N262" s="67">
        <v>4.431E-3</v>
      </c>
      <c r="O262" s="67">
        <v>0</v>
      </c>
      <c r="P262" s="67">
        <v>1.6180000000000001E-3</v>
      </c>
      <c r="Q262" s="67">
        <v>0</v>
      </c>
      <c r="R262" s="28"/>
      <c r="S262" s="53">
        <v>2.9036000000000003E-2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1</v>
      </c>
      <c r="E263" s="27">
        <v>1.4705882352941176E-2</v>
      </c>
      <c r="F263" s="28"/>
      <c r="G263" s="67">
        <v>0</v>
      </c>
      <c r="H263" s="67">
        <v>0</v>
      </c>
      <c r="I263" s="67">
        <v>0</v>
      </c>
      <c r="J263" s="67">
        <v>2.63E-4</v>
      </c>
      <c r="K263" s="67">
        <v>5.5000000000000002E-5</v>
      </c>
      <c r="L263" s="67">
        <v>1.44E-4</v>
      </c>
      <c r="M263" s="67">
        <v>-5.3000000000000001E-5</v>
      </c>
      <c r="N263" s="67">
        <v>5.5729999999999998E-3</v>
      </c>
      <c r="O263" s="67">
        <v>5.8299999999999997E-4</v>
      </c>
      <c r="P263" s="67">
        <v>4.6E-5</v>
      </c>
      <c r="Q263" s="67">
        <v>3.885E-3</v>
      </c>
      <c r="R263" s="28"/>
      <c r="S263" s="53">
        <v>1.0496E-2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4</v>
      </c>
      <c r="E268" s="27">
        <v>5.8823529411764705E-2</v>
      </c>
      <c r="F268" s="28"/>
      <c r="G268" s="38">
        <v>7.9331000000000013E-2</v>
      </c>
      <c r="H268" s="38">
        <v>9.0414000000000008E-2</v>
      </c>
      <c r="I268" s="38">
        <v>9.0492000000000003E-2</v>
      </c>
      <c r="J268" s="38">
        <v>0.103216</v>
      </c>
      <c r="K268" s="38">
        <v>0.10679</v>
      </c>
      <c r="L268" s="38">
        <v>0.102575</v>
      </c>
      <c r="M268" s="38">
        <v>0.124877</v>
      </c>
      <c r="N268" s="38">
        <v>0.11397699999999999</v>
      </c>
      <c r="O268" s="38">
        <v>9.3454999999999996E-2</v>
      </c>
      <c r="P268" s="38">
        <v>9.3919000000000002E-2</v>
      </c>
      <c r="Q268" s="38">
        <v>8.320000000000001E-2</v>
      </c>
      <c r="R268" s="28"/>
      <c r="S268" s="39">
        <v>1.082246</v>
      </c>
      <c r="T268" s="40">
        <v>4.8770341984848198E-2</v>
      </c>
      <c r="U268" s="40">
        <v>5.9700469972072678E-3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3</v>
      </c>
      <c r="E269" s="27">
        <v>4.4117647058823532E-2</v>
      </c>
      <c r="F269" s="28"/>
      <c r="G269" s="67">
        <v>7.5758000000000006E-2</v>
      </c>
      <c r="H269" s="67">
        <v>8.6719000000000004E-2</v>
      </c>
      <c r="I269" s="67">
        <v>8.6883000000000002E-2</v>
      </c>
      <c r="J269" s="67">
        <v>9.9786E-2</v>
      </c>
      <c r="K269" s="67">
        <v>0.103451</v>
      </c>
      <c r="L269" s="67">
        <v>9.9278000000000005E-2</v>
      </c>
      <c r="M269" s="67">
        <v>0.11726200000000001</v>
      </c>
      <c r="N269" s="67">
        <v>9.7172999999999995E-2</v>
      </c>
      <c r="O269" s="67">
        <v>9.3348E-2</v>
      </c>
      <c r="P269" s="67">
        <v>9.3815999999999997E-2</v>
      </c>
      <c r="Q269" s="67">
        <v>8.3000000000000004E-2</v>
      </c>
      <c r="R269" s="28"/>
      <c r="S269" s="53">
        <v>1.0364739999999999</v>
      </c>
      <c r="T269" s="54">
        <v>9.5593864674357709E-2</v>
      </c>
      <c r="U269" s="54">
        <v>1.1477435888861409E-2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1</v>
      </c>
      <c r="E270" s="27">
        <v>1.4705882352941176E-2</v>
      </c>
      <c r="F270" s="28"/>
      <c r="G270" s="67">
        <v>3.5729999999999998E-3</v>
      </c>
      <c r="H270" s="67">
        <v>3.6949999999999999E-3</v>
      </c>
      <c r="I270" s="67">
        <v>3.6089999999999998E-3</v>
      </c>
      <c r="J270" s="67">
        <v>3.4299999999999999E-3</v>
      </c>
      <c r="K270" s="67">
        <v>3.339E-3</v>
      </c>
      <c r="L270" s="67">
        <v>3.297E-3</v>
      </c>
      <c r="M270" s="67">
        <v>7.6150000000000002E-3</v>
      </c>
      <c r="N270" s="67">
        <v>1.6803999999999999E-2</v>
      </c>
      <c r="O270" s="67">
        <v>1.07E-4</v>
      </c>
      <c r="P270" s="67">
        <v>1.03E-4</v>
      </c>
      <c r="Q270" s="67">
        <v>2.0000000000000001E-4</v>
      </c>
      <c r="R270" s="28"/>
      <c r="S270" s="53">
        <v>4.5772E-2</v>
      </c>
      <c r="T270" s="54">
        <v>-0.94402462916316821</v>
      </c>
      <c r="U270" s="54">
        <v>-0.30257160944941908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7</v>
      </c>
      <c r="E275" s="27">
        <v>0.10294117647058823</v>
      </c>
      <c r="F275" s="28"/>
      <c r="G275" s="38">
        <v>0</v>
      </c>
      <c r="H275" s="38">
        <v>4.66E-4</v>
      </c>
      <c r="I275" s="38">
        <v>1.021E-3</v>
      </c>
      <c r="J275" s="38">
        <v>8.5499999999999997E-4</v>
      </c>
      <c r="K275" s="38">
        <v>9.2400000000000002E-4</v>
      </c>
      <c r="L275" s="38">
        <v>2.0730000000000002E-3</v>
      </c>
      <c r="M275" s="38">
        <v>2.1489999999999999E-3</v>
      </c>
      <c r="N275" s="38">
        <v>4.8180000000000002E-3</v>
      </c>
      <c r="O275" s="38">
        <v>5.5839999999999996E-3</v>
      </c>
      <c r="P275" s="38">
        <v>8.9030000000000012E-3</v>
      </c>
      <c r="Q275" s="38">
        <v>8.7479999999999988E-3</v>
      </c>
      <c r="R275" s="28"/>
      <c r="S275" s="39">
        <v>3.5541000000000003E-2</v>
      </c>
      <c r="T275" s="40" t="s">
        <v>191</v>
      </c>
      <c r="U275" s="40" t="s">
        <v>191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6</v>
      </c>
      <c r="E276" s="27">
        <v>8.8235294117647065E-2</v>
      </c>
      <c r="F276" s="28"/>
      <c r="G276" s="67">
        <v>0</v>
      </c>
      <c r="H276" s="67">
        <v>4.66E-4</v>
      </c>
      <c r="I276" s="67">
        <v>1.021E-3</v>
      </c>
      <c r="J276" s="67">
        <v>8.5499999999999997E-4</v>
      </c>
      <c r="K276" s="67">
        <v>9.2400000000000002E-4</v>
      </c>
      <c r="L276" s="67">
        <v>2.0730000000000002E-3</v>
      </c>
      <c r="M276" s="67">
        <v>2.1489999999999999E-3</v>
      </c>
      <c r="N276" s="67">
        <v>4.8180000000000002E-3</v>
      </c>
      <c r="O276" s="67">
        <v>5.4429999999999999E-3</v>
      </c>
      <c r="P276" s="67">
        <v>7.8410000000000007E-3</v>
      </c>
      <c r="Q276" s="67">
        <v>7.4739999999999997E-3</v>
      </c>
      <c r="R276" s="28"/>
      <c r="S276" s="53">
        <v>3.3064000000000003E-2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1</v>
      </c>
      <c r="E277" s="27">
        <v>1.4705882352941176E-2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1.4100000000000001E-4</v>
      </c>
      <c r="P277" s="67">
        <v>1.062E-3</v>
      </c>
      <c r="Q277" s="67">
        <v>1.274E-3</v>
      </c>
      <c r="R277" s="28"/>
      <c r="S277" s="53">
        <v>2.477E-3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5</v>
      </c>
      <c r="E281" s="27">
        <v>7.3529411764705885E-2</v>
      </c>
      <c r="F281" s="28"/>
      <c r="G281" s="38">
        <v>3.5729999999999998E-3</v>
      </c>
      <c r="H281" s="38">
        <v>2.4629999999999999E-3</v>
      </c>
      <c r="I281" s="38">
        <v>3.4160000000000002E-3</v>
      </c>
      <c r="J281" s="38">
        <v>3.9889999999999995E-3</v>
      </c>
      <c r="K281" s="38">
        <v>1.0346000000000001E-2</v>
      </c>
      <c r="L281" s="38">
        <v>1.0725E-2</v>
      </c>
      <c r="M281" s="38">
        <v>8.650999999999999E-3</v>
      </c>
      <c r="N281" s="38">
        <v>4.666E-3</v>
      </c>
      <c r="O281" s="38">
        <v>3.114E-3</v>
      </c>
      <c r="P281" s="38">
        <v>3.0759999999999997E-3</v>
      </c>
      <c r="Q281" s="38">
        <v>4.1000000000000003E-3</v>
      </c>
      <c r="R281" s="28"/>
      <c r="S281" s="39">
        <v>5.8118999999999997E-2</v>
      </c>
      <c r="T281" s="40">
        <v>0.1474951021550519</v>
      </c>
      <c r="U281" s="40">
        <v>1.734640572288848E-2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1.4705882352941176E-2</v>
      </c>
      <c r="F283" s="28"/>
      <c r="G283" s="67">
        <v>1.191E-3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28"/>
      <c r="S283" s="53">
        <v>1.191E-3</v>
      </c>
      <c r="T283" s="54">
        <v>-1</v>
      </c>
      <c r="U283" s="54">
        <v>-1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1</v>
      </c>
      <c r="E285" s="27">
        <v>1.4705882352941176E-2</v>
      </c>
      <c r="F285" s="28"/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1.1000000000000001E-3</v>
      </c>
      <c r="R285" s="28"/>
      <c r="S285" s="53">
        <v>1.1000000000000001E-3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1.4705882352941176E-2</v>
      </c>
      <c r="F286" s="28"/>
      <c r="G286" s="67">
        <v>2.382E-3</v>
      </c>
      <c r="H286" s="67">
        <v>2.4629999999999999E-3</v>
      </c>
      <c r="I286" s="67">
        <v>2.4060000000000002E-3</v>
      </c>
      <c r="J286" s="67">
        <v>2.2859999999999998E-3</v>
      </c>
      <c r="K286" s="67">
        <v>2.2260000000000001E-3</v>
      </c>
      <c r="L286" s="67">
        <v>2.1979999999999999E-3</v>
      </c>
      <c r="M286" s="67">
        <v>2.176E-3</v>
      </c>
      <c r="N286" s="67">
        <v>2.1679999999999998E-3</v>
      </c>
      <c r="O286" s="67">
        <v>2.1380000000000001E-3</v>
      </c>
      <c r="P286" s="67">
        <v>2.0509999999999999E-3</v>
      </c>
      <c r="Q286" s="67">
        <v>2E-3</v>
      </c>
      <c r="R286" s="28"/>
      <c r="S286" s="53">
        <v>2.4494000000000002E-2</v>
      </c>
      <c r="T286" s="54">
        <v>-0.16036943744752308</v>
      </c>
      <c r="U286" s="54">
        <v>-2.161219733099129E-2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2</v>
      </c>
      <c r="E287" s="27">
        <v>2.9411764705882353E-2</v>
      </c>
      <c r="F287" s="28"/>
      <c r="G287" s="67">
        <v>0</v>
      </c>
      <c r="H287" s="67">
        <v>0</v>
      </c>
      <c r="I287" s="67">
        <v>1.01E-3</v>
      </c>
      <c r="J287" s="67">
        <v>1.7030000000000001E-3</v>
      </c>
      <c r="K287" s="67">
        <v>8.1200000000000005E-3</v>
      </c>
      <c r="L287" s="67">
        <v>8.5269999999999999E-3</v>
      </c>
      <c r="M287" s="67">
        <v>6.4749999999999999E-3</v>
      </c>
      <c r="N287" s="67">
        <v>2.4979999999999998E-3</v>
      </c>
      <c r="O287" s="67">
        <v>9.7599999999999998E-4</v>
      </c>
      <c r="P287" s="67">
        <v>1.0250000000000001E-3</v>
      </c>
      <c r="Q287" s="67">
        <v>1E-3</v>
      </c>
      <c r="R287" s="28"/>
      <c r="S287" s="53">
        <v>3.1334000000000008E-2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2</v>
      </c>
      <c r="E289" s="27">
        <v>2.9411764705882353E-2</v>
      </c>
      <c r="F289" s="28"/>
      <c r="G289" s="38">
        <v>0</v>
      </c>
      <c r="H289" s="38">
        <v>0</v>
      </c>
      <c r="I289" s="38">
        <v>3.656E-3</v>
      </c>
      <c r="J289" s="38">
        <v>3.7130000000000002E-3</v>
      </c>
      <c r="K289" s="38">
        <v>3.4659999999999999E-3</v>
      </c>
      <c r="L289" s="38">
        <v>3.4610000000000001E-3</v>
      </c>
      <c r="M289" s="38">
        <v>3.392E-3</v>
      </c>
      <c r="N289" s="38">
        <v>3.496E-3</v>
      </c>
      <c r="O289" s="38">
        <v>6.9569999999999996E-3</v>
      </c>
      <c r="P289" s="38">
        <v>5.7000000000000002E-3</v>
      </c>
      <c r="Q289" s="38">
        <v>5.7999999999999996E-3</v>
      </c>
      <c r="R289" s="28"/>
      <c r="S289" s="39">
        <v>3.9640999999999996E-2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12</v>
      </c>
      <c r="E290" s="27">
        <v>0.17647058823529413</v>
      </c>
      <c r="F290" s="28"/>
      <c r="G290" s="38">
        <v>7.1617E-2</v>
      </c>
      <c r="H290" s="38">
        <v>0.26445600000000002</v>
      </c>
      <c r="I290" s="38">
        <v>8.8764999999999997E-2</v>
      </c>
      <c r="J290" s="38">
        <v>0.116858</v>
      </c>
      <c r="K290" s="38">
        <v>0.11962200000000001</v>
      </c>
      <c r="L290" s="38">
        <v>0.113396</v>
      </c>
      <c r="M290" s="38">
        <v>0.11529200000000001</v>
      </c>
      <c r="N290" s="38">
        <v>0.34735700000000003</v>
      </c>
      <c r="O290" s="38">
        <v>0.17246</v>
      </c>
      <c r="P290" s="38">
        <v>7.4656E-2</v>
      </c>
      <c r="Q290" s="38">
        <v>9.1407000000000002E-2</v>
      </c>
      <c r="R290" s="28"/>
      <c r="S290" s="39">
        <v>1.5758859999999999</v>
      </c>
      <c r="T290" s="40">
        <v>0.27633103871985698</v>
      </c>
      <c r="U290" s="40">
        <v>3.0968547985715578E-2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12</v>
      </c>
      <c r="E291" s="27">
        <v>0.17647058823529413</v>
      </c>
      <c r="F291" s="28"/>
      <c r="G291" s="67">
        <v>7.1617E-2</v>
      </c>
      <c r="H291" s="67">
        <v>0.26445600000000002</v>
      </c>
      <c r="I291" s="67">
        <v>8.8764999999999997E-2</v>
      </c>
      <c r="J291" s="67">
        <v>0.116858</v>
      </c>
      <c r="K291" s="67">
        <v>0.11962200000000001</v>
      </c>
      <c r="L291" s="67">
        <v>0.113396</v>
      </c>
      <c r="M291" s="67">
        <v>0.11529200000000001</v>
      </c>
      <c r="N291" s="67">
        <v>0.34735700000000003</v>
      </c>
      <c r="O291" s="67">
        <v>0.17246</v>
      </c>
      <c r="P291" s="67">
        <v>7.4656E-2</v>
      </c>
      <c r="Q291" s="67">
        <v>9.1407000000000002E-2</v>
      </c>
      <c r="R291" s="28"/>
      <c r="S291" s="53">
        <v>1.5758859999999999</v>
      </c>
      <c r="T291" s="54">
        <v>0.27633103871985698</v>
      </c>
      <c r="U291" s="54">
        <v>3.0968547985715578E-2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5</v>
      </c>
      <c r="E293" s="27">
        <v>7.3529411764705885E-2</v>
      </c>
      <c r="F293" s="28"/>
      <c r="G293" s="38">
        <v>1.6199999999999999E-3</v>
      </c>
      <c r="H293" s="38">
        <v>9.1640000000000003E-3</v>
      </c>
      <c r="I293" s="38">
        <v>3.2256E-2</v>
      </c>
      <c r="J293" s="38">
        <v>8.4602999999999998E-2</v>
      </c>
      <c r="K293" s="38">
        <v>0.101575</v>
      </c>
      <c r="L293" s="38">
        <v>4.3823000000000001E-2</v>
      </c>
      <c r="M293" s="38">
        <v>2.9430000000000001E-2</v>
      </c>
      <c r="N293" s="38">
        <v>5.0805999999999997E-2</v>
      </c>
      <c r="O293" s="38">
        <v>8.0900000000000004E-4</v>
      </c>
      <c r="P293" s="38">
        <v>6.2179999999999996E-3</v>
      </c>
      <c r="Q293" s="38">
        <v>0</v>
      </c>
      <c r="R293" s="28"/>
      <c r="S293" s="39">
        <v>0.36030400000000001</v>
      </c>
      <c r="T293" s="40">
        <v>-1</v>
      </c>
      <c r="U293" s="40">
        <v>-1</v>
      </c>
    </row>
    <row r="294" spans="1:21" s="18" customFormat="1" x14ac:dyDescent="0.3">
      <c r="A294" s="106"/>
      <c r="B294" s="16"/>
      <c r="C294" s="29" t="s">
        <v>126</v>
      </c>
      <c r="D294" s="30">
        <v>1</v>
      </c>
      <c r="E294" s="27">
        <v>1.4705882352941176E-2</v>
      </c>
      <c r="F294" s="28"/>
      <c r="G294" s="38">
        <v>0</v>
      </c>
      <c r="H294" s="38">
        <v>0</v>
      </c>
      <c r="I294" s="38">
        <v>0</v>
      </c>
      <c r="J294" s="38">
        <v>0</v>
      </c>
      <c r="K294" s="38">
        <v>6.0477999999999997E-2</v>
      </c>
      <c r="L294" s="38">
        <v>6.522E-3</v>
      </c>
      <c r="M294" s="38">
        <v>3.3503999999999999E-2</v>
      </c>
      <c r="N294" s="38">
        <v>1.4873000000000001E-2</v>
      </c>
      <c r="O294" s="38">
        <v>6.5960000000000003E-3</v>
      </c>
      <c r="P294" s="38">
        <v>6.2379999999999996E-3</v>
      </c>
      <c r="Q294" s="38">
        <v>1.763E-3</v>
      </c>
      <c r="R294" s="28"/>
      <c r="S294" s="39">
        <v>0.12997400000000001</v>
      </c>
      <c r="T294" s="40" t="s">
        <v>191</v>
      </c>
      <c r="U294" s="40" t="s">
        <v>191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1</v>
      </c>
      <c r="E296" s="27">
        <v>1.4705882352941176E-2</v>
      </c>
      <c r="F296" s="28"/>
      <c r="G296" s="59">
        <v>0</v>
      </c>
      <c r="H296" s="59">
        <v>0</v>
      </c>
      <c r="I296" s="59">
        <v>0</v>
      </c>
      <c r="J296" s="59">
        <v>0</v>
      </c>
      <c r="K296" s="59">
        <v>6.0477999999999997E-2</v>
      </c>
      <c r="L296" s="59">
        <v>6.522E-3</v>
      </c>
      <c r="M296" s="59">
        <v>3.3503999999999999E-2</v>
      </c>
      <c r="N296" s="59">
        <v>1.4873000000000001E-2</v>
      </c>
      <c r="O296" s="59">
        <v>6.5960000000000003E-3</v>
      </c>
      <c r="P296" s="59">
        <v>6.2379999999999996E-3</v>
      </c>
      <c r="Q296" s="59">
        <v>1.763E-3</v>
      </c>
      <c r="R296" s="28"/>
      <c r="S296" s="53">
        <v>0.12997400000000001</v>
      </c>
      <c r="T296" s="54" t="s">
        <v>191</v>
      </c>
      <c r="U296" s="54" t="s">
        <v>191</v>
      </c>
    </row>
    <row r="297" spans="1:21" s="18" customFormat="1" collapsed="1" x14ac:dyDescent="0.3">
      <c r="A297" s="106"/>
      <c r="B297" s="16"/>
      <c r="C297" s="26" t="s">
        <v>373</v>
      </c>
      <c r="D297" s="142">
        <v>127</v>
      </c>
      <c r="E297" s="41">
        <v>1.8676470588235285</v>
      </c>
      <c r="F297" s="42"/>
      <c r="G297" s="43">
        <v>0.29860800000000004</v>
      </c>
      <c r="H297" s="43">
        <v>0.52386299999999997</v>
      </c>
      <c r="I297" s="43">
        <v>0.39393700000000004</v>
      </c>
      <c r="J297" s="43">
        <v>0.54461400000000004</v>
      </c>
      <c r="K297" s="43">
        <v>0.87430300000000005</v>
      </c>
      <c r="L297" s="43">
        <v>0.63143099999999985</v>
      </c>
      <c r="M297" s="43">
        <v>1.0546389999999999</v>
      </c>
      <c r="N297" s="43">
        <v>0.82249000000000005</v>
      </c>
      <c r="O297" s="43">
        <v>0.6303359999999999</v>
      </c>
      <c r="P297" s="43">
        <v>0.45086900000000002</v>
      </c>
      <c r="Q297" s="43">
        <v>0.41745600000000005</v>
      </c>
      <c r="R297" s="42"/>
      <c r="S297" s="44">
        <v>6.6425459999999994</v>
      </c>
      <c r="T297" s="45">
        <v>0.39800675132615337</v>
      </c>
      <c r="U297" s="45">
        <v>4.2770313008959615E-2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2584" priority="235" operator="equal">
      <formula>0</formula>
    </cfRule>
  </conditionalFormatting>
  <conditionalFormatting sqref="R50 C50 C83:F83 F50 E54:F54 C54 R54 E52:F52 C52 R52">
    <cfRule type="cellIs" dxfId="2583" priority="234" operator="equal">
      <formula>0</formula>
    </cfRule>
  </conditionalFormatting>
  <conditionalFormatting sqref="S16:S19 S21">
    <cfRule type="cellIs" dxfId="2582" priority="233" operator="equal">
      <formula>0</formula>
    </cfRule>
  </conditionalFormatting>
  <conditionalFormatting sqref="G54:Q54 G50:Q52">
    <cfRule type="cellIs" dxfId="2581" priority="232" operator="equal">
      <formula>0</formula>
    </cfRule>
  </conditionalFormatting>
  <conditionalFormatting sqref="T96:U96 C96:R96">
    <cfRule type="cellIs" dxfId="2580" priority="231" operator="equal">
      <formula>0</formula>
    </cfRule>
  </conditionalFormatting>
  <conditionalFormatting sqref="S96">
    <cfRule type="cellIs" dxfId="2579" priority="230" operator="equal">
      <formula>0</formula>
    </cfRule>
  </conditionalFormatting>
  <conditionalFormatting sqref="N54:O54 N50:O52">
    <cfRule type="cellIs" dxfId="2578" priority="228" operator="equal">
      <formula>0</formula>
    </cfRule>
  </conditionalFormatting>
  <conditionalFormatting sqref="N325:O337 N55:O55 N16:O19 N21:O21">
    <cfRule type="cellIs" dxfId="2577" priority="229" operator="equal">
      <formula>0</formula>
    </cfRule>
  </conditionalFormatting>
  <conditionalFormatting sqref="N20:O20">
    <cfRule type="cellIs" dxfId="2576" priority="225" operator="equal">
      <formula>0</formula>
    </cfRule>
  </conditionalFormatting>
  <conditionalFormatting sqref="P20:R20 T20:U20 C20:F20 H20:M20">
    <cfRule type="cellIs" dxfId="2575" priority="227" operator="equal">
      <formula>0</formula>
    </cfRule>
  </conditionalFormatting>
  <conditionalFormatting sqref="S20">
    <cfRule type="cellIs" dxfId="2574" priority="226" operator="equal">
      <formula>0</formula>
    </cfRule>
  </conditionalFormatting>
  <conditionalFormatting sqref="C269:U269">
    <cfRule type="cellIs" dxfId="2573" priority="224" operator="equal">
      <formula>0</formula>
    </cfRule>
  </conditionalFormatting>
  <conditionalFormatting sqref="C282:F282 H282:U282">
    <cfRule type="cellIs" dxfId="2572" priority="223" operator="equal">
      <formula>0</formula>
    </cfRule>
  </conditionalFormatting>
  <conditionalFormatting sqref="C276:F276 H276:U276">
    <cfRule type="cellIs" dxfId="2571" priority="222" operator="equal">
      <formula>0</formula>
    </cfRule>
  </conditionalFormatting>
  <conditionalFormatting sqref="C248 H248:U248 E248:F248">
    <cfRule type="cellIs" dxfId="2570" priority="221" operator="equal">
      <formula>0</formula>
    </cfRule>
  </conditionalFormatting>
  <conditionalFormatting sqref="G248:Q248">
    <cfRule type="cellIs" dxfId="2569" priority="220" operator="equal">
      <formula>0</formula>
    </cfRule>
  </conditionalFormatting>
  <conditionalFormatting sqref="G276:Q280">
    <cfRule type="cellIs" dxfId="2568" priority="219" operator="equal">
      <formula>0</formula>
    </cfRule>
  </conditionalFormatting>
  <conditionalFormatting sqref="G282:Q289">
    <cfRule type="cellIs" dxfId="2567" priority="218" operator="equal">
      <formula>0</formula>
    </cfRule>
  </conditionalFormatting>
  <conditionalFormatting sqref="G83:Q83">
    <cfRule type="cellIs" dxfId="2566" priority="215" operator="equal">
      <formula>0</formula>
    </cfRule>
  </conditionalFormatting>
  <conditionalFormatting sqref="D248">
    <cfRule type="cellIs" dxfId="2565" priority="212" operator="equal">
      <formula>0</formula>
    </cfRule>
  </conditionalFormatting>
  <conditionalFormatting sqref="T97:U97 C97:R97">
    <cfRule type="cellIs" dxfId="2564" priority="217" operator="equal">
      <formula>0</formula>
    </cfRule>
  </conditionalFormatting>
  <conditionalFormatting sqref="S97">
    <cfRule type="cellIs" dxfId="2563" priority="216" operator="equal">
      <formula>0</formula>
    </cfRule>
  </conditionalFormatting>
  <conditionalFormatting sqref="D7:D9">
    <cfRule type="cellIs" dxfId="2562" priority="214" operator="equal">
      <formula>0</formula>
    </cfRule>
  </conditionalFormatting>
  <conditionalFormatting sqref="D54 D52">
    <cfRule type="cellIs" dxfId="2561" priority="213" operator="equal">
      <formula>0</formula>
    </cfRule>
  </conditionalFormatting>
  <conditionalFormatting sqref="T103:U103 P103:R103 C103:F103 H103:M103 T147:U147 C147:R147">
    <cfRule type="cellIs" dxfId="2560" priority="211" operator="equal">
      <formula>0</formula>
    </cfRule>
  </conditionalFormatting>
  <conditionalFormatting sqref="S103 S147">
    <cfRule type="cellIs" dxfId="2559" priority="210" operator="equal">
      <formula>0</formula>
    </cfRule>
  </conditionalFormatting>
  <conditionalFormatting sqref="N103:O103 N147:O147">
    <cfRule type="cellIs" dxfId="2558" priority="209" operator="equal">
      <formula>0</formula>
    </cfRule>
  </conditionalFormatting>
  <conditionalFormatting sqref="S151:S154">
    <cfRule type="cellIs" dxfId="2557" priority="201" operator="equal">
      <formula>0</formula>
    </cfRule>
  </conditionalFormatting>
  <conditionalFormatting sqref="G103:Q103">
    <cfRule type="cellIs" dxfId="2556" priority="208" operator="equal">
      <formula>0</formula>
    </cfRule>
  </conditionalFormatting>
  <conditionalFormatting sqref="N148:O149 N104:O104">
    <cfRule type="cellIs" dxfId="2555" priority="205" operator="equal">
      <formula>0</formula>
    </cfRule>
  </conditionalFormatting>
  <conditionalFormatting sqref="C150 T150:U150 R150 E150:F150">
    <cfRule type="cellIs" dxfId="2554" priority="204" operator="equal">
      <formula>0</formula>
    </cfRule>
  </conditionalFormatting>
  <conditionalFormatting sqref="S150">
    <cfRule type="cellIs" dxfId="2553" priority="203" operator="equal">
      <formula>0</formula>
    </cfRule>
  </conditionalFormatting>
  <conditionalFormatting sqref="T151:U154 C151 R151 C152:R152 E151:F151 C153:C154 E153:R154">
    <cfRule type="cellIs" dxfId="2552" priority="202" operator="equal">
      <formula>0</formula>
    </cfRule>
  </conditionalFormatting>
  <conditionalFormatting sqref="N152:O154">
    <cfRule type="cellIs" dxfId="2551" priority="200" operator="equal">
      <formula>0</formula>
    </cfRule>
  </conditionalFormatting>
  <conditionalFormatting sqref="T148:U149 T104:U104 C104:R104 C148:R149">
    <cfRule type="cellIs" dxfId="2550" priority="207" operator="equal">
      <formula>0</formula>
    </cfRule>
  </conditionalFormatting>
  <conditionalFormatting sqref="S148:S149 S104">
    <cfRule type="cellIs" dxfId="2549" priority="206" operator="equal">
      <formula>0</formula>
    </cfRule>
  </conditionalFormatting>
  <conditionalFormatting sqref="S146">
    <cfRule type="cellIs" dxfId="2548" priority="177" operator="equal">
      <formula>0</formula>
    </cfRule>
  </conditionalFormatting>
  <conditionalFormatting sqref="T105:U105 C105:R105">
    <cfRule type="cellIs" dxfId="2547" priority="196" operator="equal">
      <formula>0</formula>
    </cfRule>
  </conditionalFormatting>
  <conditionalFormatting sqref="S105">
    <cfRule type="cellIs" dxfId="2546" priority="195" operator="equal">
      <formula>0</formula>
    </cfRule>
  </conditionalFormatting>
  <conditionalFormatting sqref="N105:O105">
    <cfRule type="cellIs" dxfId="2545" priority="194" operator="equal">
      <formula>0</formula>
    </cfRule>
  </conditionalFormatting>
  <conditionalFormatting sqref="T108:U109 T111:U112 C108:C109 C111:C112 E108:R109 E111:R112">
    <cfRule type="cellIs" dxfId="2544" priority="199" operator="equal">
      <formula>0</formula>
    </cfRule>
  </conditionalFormatting>
  <conditionalFormatting sqref="S108:S109 S111:S112">
    <cfRule type="cellIs" dxfId="2543" priority="198" operator="equal">
      <formula>0</formula>
    </cfRule>
  </conditionalFormatting>
  <conditionalFormatting sqref="N108:O109 N111:O112">
    <cfRule type="cellIs" dxfId="2542" priority="197" operator="equal">
      <formula>0</formula>
    </cfRule>
  </conditionalFormatting>
  <conditionalFormatting sqref="T106:U106 C106:R106">
    <cfRule type="cellIs" dxfId="2541" priority="193" operator="equal">
      <formula>0</formula>
    </cfRule>
  </conditionalFormatting>
  <conditionalFormatting sqref="S106">
    <cfRule type="cellIs" dxfId="2540" priority="192" operator="equal">
      <formula>0</formula>
    </cfRule>
  </conditionalFormatting>
  <conditionalFormatting sqref="N106:O106">
    <cfRule type="cellIs" dxfId="2539" priority="191" operator="equal">
      <formula>0</formula>
    </cfRule>
  </conditionalFormatting>
  <conditionalFormatting sqref="T114:U114 C114:R114">
    <cfRule type="cellIs" dxfId="2538" priority="184" operator="equal">
      <formula>0</formula>
    </cfRule>
  </conditionalFormatting>
  <conditionalFormatting sqref="S114">
    <cfRule type="cellIs" dxfId="2537" priority="183" operator="equal">
      <formula>0</formula>
    </cfRule>
  </conditionalFormatting>
  <conditionalFormatting sqref="N114:O114">
    <cfRule type="cellIs" dxfId="2536" priority="182" operator="equal">
      <formula>0</formula>
    </cfRule>
  </conditionalFormatting>
  <conditionalFormatting sqref="T115:U115 C115:R115">
    <cfRule type="cellIs" dxfId="2535" priority="181" operator="equal">
      <formula>0</formula>
    </cfRule>
  </conditionalFormatting>
  <conditionalFormatting sqref="S115">
    <cfRule type="cellIs" dxfId="2534" priority="180" operator="equal">
      <formula>0</formula>
    </cfRule>
  </conditionalFormatting>
  <conditionalFormatting sqref="N115:O115">
    <cfRule type="cellIs" dxfId="2533" priority="179" operator="equal">
      <formula>0</formula>
    </cfRule>
  </conditionalFormatting>
  <conditionalFormatting sqref="T113:U113 C113:R113">
    <cfRule type="cellIs" dxfId="2532" priority="190" operator="equal">
      <formula>0</formula>
    </cfRule>
  </conditionalFormatting>
  <conditionalFormatting sqref="S113">
    <cfRule type="cellIs" dxfId="2531" priority="189" operator="equal">
      <formula>0</formula>
    </cfRule>
  </conditionalFormatting>
  <conditionalFormatting sqref="N113:O113">
    <cfRule type="cellIs" dxfId="2530" priority="188" operator="equal">
      <formula>0</formula>
    </cfRule>
  </conditionalFormatting>
  <conditionalFormatting sqref="E138:F138 T138:U138 R138">
    <cfRule type="cellIs" dxfId="2529" priority="169" operator="equal">
      <formula>0</formula>
    </cfRule>
  </conditionalFormatting>
  <conditionalFormatting sqref="S138">
    <cfRule type="cellIs" dxfId="2528" priority="168" operator="equal">
      <formula>0</formula>
    </cfRule>
  </conditionalFormatting>
  <conditionalFormatting sqref="C138 C141 C143:C154">
    <cfRule type="cellIs" dxfId="2527" priority="161" operator="equal">
      <formula>0</formula>
    </cfRule>
  </conditionalFormatting>
  <conditionalFormatting sqref="T116:U118 C116:R116 T120:U121 R117:R118 C117:F118 C120:R121">
    <cfRule type="cellIs" dxfId="2526" priority="187" operator="equal">
      <formula>0</formula>
    </cfRule>
  </conditionalFormatting>
  <conditionalFormatting sqref="S116:S118 S120:S121">
    <cfRule type="cellIs" dxfId="2525" priority="186" operator="equal">
      <formula>0</formula>
    </cfRule>
  </conditionalFormatting>
  <conditionalFormatting sqref="N116:O116 N120:O121">
    <cfRule type="cellIs" dxfId="2524" priority="185" operator="equal">
      <formula>0</formula>
    </cfRule>
  </conditionalFormatting>
  <conditionalFormatting sqref="T146:U146 C146:R146">
    <cfRule type="cellIs" dxfId="2523" priority="178" operator="equal">
      <formula>0</formula>
    </cfRule>
  </conditionalFormatting>
  <conditionalFormatting sqref="N122:O122">
    <cfRule type="cellIs" dxfId="2522" priority="173" operator="equal">
      <formula>0</formula>
    </cfRule>
  </conditionalFormatting>
  <conditionalFormatting sqref="N146:O146">
    <cfRule type="cellIs" dxfId="2521" priority="176" operator="equal">
      <formula>0</formula>
    </cfRule>
  </conditionalFormatting>
  <conditionalFormatting sqref="N143:O149 N152:O154">
    <cfRule type="cellIs" dxfId="2520" priority="165" operator="equal">
      <formula>0</formula>
    </cfRule>
  </conditionalFormatting>
  <conditionalFormatting sqref="T107:U107 C107:R107">
    <cfRule type="cellIs" dxfId="2519" priority="164" operator="equal">
      <formula>0</formula>
    </cfRule>
  </conditionalFormatting>
  <conditionalFormatting sqref="E141:F141 T141:U141 T143:U154 R141 E150:F151 R150:R151 D146:R149 E143:R145 E153:R154 D152:R152">
    <cfRule type="cellIs" dxfId="2518" priority="167" operator="equal">
      <formula>0</formula>
    </cfRule>
  </conditionalFormatting>
  <conditionalFormatting sqref="T122:U122 C122:R122">
    <cfRule type="cellIs" dxfId="2517" priority="175" operator="equal">
      <formula>0</formula>
    </cfRule>
  </conditionalFormatting>
  <conditionalFormatting sqref="S122">
    <cfRule type="cellIs" dxfId="2516" priority="174" operator="equal">
      <formula>0</formula>
    </cfRule>
  </conditionalFormatting>
  <conditionalFormatting sqref="T123:U123 T155:U155 C155:R155 C137:R137 T137:U137 C123:R123">
    <cfRule type="cellIs" dxfId="2515" priority="172" operator="equal">
      <formula>0</formula>
    </cfRule>
  </conditionalFormatting>
  <conditionalFormatting sqref="S123 S155 S137">
    <cfRule type="cellIs" dxfId="2514" priority="171" operator="equal">
      <formula>0</formula>
    </cfRule>
  </conditionalFormatting>
  <conditionalFormatting sqref="N123:O123 N155:O155 N137:O137">
    <cfRule type="cellIs" dxfId="2513" priority="170" operator="equal">
      <formula>0</formula>
    </cfRule>
  </conditionalFormatting>
  <conditionalFormatting sqref="S107">
    <cfRule type="cellIs" dxfId="2512" priority="163" operator="equal">
      <formula>0</formula>
    </cfRule>
  </conditionalFormatting>
  <conditionalFormatting sqref="S141 S143:S154">
    <cfRule type="cellIs" dxfId="2511" priority="166" operator="equal">
      <formula>0</formula>
    </cfRule>
  </conditionalFormatting>
  <conditionalFormatting sqref="S152">
    <cfRule type="cellIs" dxfId="2510" priority="139" operator="equal">
      <formula>0</formula>
    </cfRule>
  </conditionalFormatting>
  <conditionalFormatting sqref="N107:O107">
    <cfRule type="cellIs" dxfId="2509" priority="162" operator="equal">
      <formula>0</formula>
    </cfRule>
  </conditionalFormatting>
  <conditionalFormatting sqref="C124">
    <cfRule type="cellIs" dxfId="2508" priority="158" operator="equal">
      <formula>0</formula>
    </cfRule>
  </conditionalFormatting>
  <conditionalFormatting sqref="E124:F124 T124:U124 R124">
    <cfRule type="cellIs" dxfId="2507" priority="160" operator="equal">
      <formula>0</formula>
    </cfRule>
  </conditionalFormatting>
  <conditionalFormatting sqref="E125:F125 T125:U125 T136:U136 E136:F136 T127:U134 E127:F134 R125 R127:R134 R136">
    <cfRule type="cellIs" dxfId="2506" priority="157" operator="equal">
      <formula>0</formula>
    </cfRule>
  </conditionalFormatting>
  <conditionalFormatting sqref="S124">
    <cfRule type="cellIs" dxfId="2505" priority="159" operator="equal">
      <formula>0</formula>
    </cfRule>
  </conditionalFormatting>
  <conditionalFormatting sqref="E139:F140 T139:U140 R139:R140">
    <cfRule type="cellIs" dxfId="2504" priority="146" operator="equal">
      <formula>0</formula>
    </cfRule>
  </conditionalFormatting>
  <conditionalFormatting sqref="S125 S136 S127:S134">
    <cfRule type="cellIs" dxfId="2503" priority="156" operator="equal">
      <formula>0</formula>
    </cfRule>
  </conditionalFormatting>
  <conditionalFormatting sqref="S139:S140">
    <cfRule type="cellIs" dxfId="2502" priority="145" operator="equal">
      <formula>0</formula>
    </cfRule>
  </conditionalFormatting>
  <conditionalFormatting sqref="S135">
    <cfRule type="cellIs" dxfId="2501" priority="153" operator="equal">
      <formula>0</formula>
    </cfRule>
  </conditionalFormatting>
  <conditionalFormatting sqref="C125 C136 C127:C134">
    <cfRule type="cellIs" dxfId="2500" priority="155" operator="equal">
      <formula>0</formula>
    </cfRule>
  </conditionalFormatting>
  <conditionalFormatting sqref="S164">
    <cfRule type="cellIs" dxfId="2499" priority="142" operator="equal">
      <formula>0</formula>
    </cfRule>
  </conditionalFormatting>
  <conditionalFormatting sqref="C135">
    <cfRule type="cellIs" dxfId="2498" priority="152" operator="equal">
      <formula>0</formula>
    </cfRule>
  </conditionalFormatting>
  <conditionalFormatting sqref="D126:R126">
    <cfRule type="cellIs" dxfId="2497" priority="151" operator="equal">
      <formula>0</formula>
    </cfRule>
  </conditionalFormatting>
  <conditionalFormatting sqref="S126">
    <cfRule type="cellIs" dxfId="2496" priority="147" operator="equal">
      <formula>0</formula>
    </cfRule>
  </conditionalFormatting>
  <conditionalFormatting sqref="T135:U135 E135:F135 R135">
    <cfRule type="cellIs" dxfId="2495" priority="154" operator="equal">
      <formula>0</formula>
    </cfRule>
  </conditionalFormatting>
  <conditionalFormatting sqref="N126:O126">
    <cfRule type="cellIs" dxfId="2494" priority="150" operator="equal">
      <formula>0</formula>
    </cfRule>
  </conditionalFormatting>
  <conditionalFormatting sqref="C126">
    <cfRule type="cellIs" dxfId="2493" priority="149" operator="equal">
      <formula>0</formula>
    </cfRule>
  </conditionalFormatting>
  <conditionalFormatting sqref="T126:U126">
    <cfRule type="cellIs" dxfId="2492" priority="148" operator="equal">
      <formula>0</formula>
    </cfRule>
  </conditionalFormatting>
  <conditionalFormatting sqref="N192:O192">
    <cfRule type="cellIs" dxfId="2491" priority="135" operator="equal">
      <formula>0</formula>
    </cfRule>
  </conditionalFormatting>
  <conditionalFormatting sqref="T152:U152 C152:R152">
    <cfRule type="cellIs" dxfId="2490" priority="140" operator="equal">
      <formula>0</formula>
    </cfRule>
  </conditionalFormatting>
  <conditionalFormatting sqref="C139:C140">
    <cfRule type="cellIs" dxfId="2489" priority="144" operator="equal">
      <formula>0</formula>
    </cfRule>
  </conditionalFormatting>
  <conditionalFormatting sqref="T164:U164 C164:R164">
    <cfRule type="cellIs" dxfId="2488" priority="143" operator="equal">
      <formula>0</formula>
    </cfRule>
  </conditionalFormatting>
  <conditionalFormatting sqref="N181:O181">
    <cfRule type="cellIs" dxfId="2487" priority="115" operator="equal">
      <formula>0</formula>
    </cfRule>
  </conditionalFormatting>
  <conditionalFormatting sqref="N164:O164">
    <cfRule type="cellIs" dxfId="2486" priority="141" operator="equal">
      <formula>0</formula>
    </cfRule>
  </conditionalFormatting>
  <conditionalFormatting sqref="S186">
    <cfRule type="cellIs" dxfId="2485" priority="120" operator="equal">
      <formula>0</formula>
    </cfRule>
  </conditionalFormatting>
  <conditionalFormatting sqref="N186:O186">
    <cfRule type="cellIs" dxfId="2484" priority="119" operator="equal">
      <formula>0</formula>
    </cfRule>
  </conditionalFormatting>
  <conditionalFormatting sqref="N152:O152">
    <cfRule type="cellIs" dxfId="2483" priority="138" operator="equal">
      <formula>0</formula>
    </cfRule>
  </conditionalFormatting>
  <conditionalFormatting sqref="C192">
    <cfRule type="cellIs" dxfId="2482" priority="134" operator="equal">
      <formula>0</formula>
    </cfRule>
  </conditionalFormatting>
  <conditionalFormatting sqref="E192:R192 T192:U192">
    <cfRule type="cellIs" dxfId="2481" priority="137" operator="equal">
      <formula>0</formula>
    </cfRule>
  </conditionalFormatting>
  <conditionalFormatting sqref="E189:R189 T189:U189 T192:U193 E192:R193">
    <cfRule type="cellIs" dxfId="2480" priority="133" operator="equal">
      <formula>0</formula>
    </cfRule>
  </conditionalFormatting>
  <conditionalFormatting sqref="S192">
    <cfRule type="cellIs" dxfId="2479" priority="136" operator="equal">
      <formula>0</formula>
    </cfRule>
  </conditionalFormatting>
  <conditionalFormatting sqref="S188">
    <cfRule type="cellIs" dxfId="2478" priority="128" operator="equal">
      <formula>0</formula>
    </cfRule>
  </conditionalFormatting>
  <conditionalFormatting sqref="S189 S192:S193">
    <cfRule type="cellIs" dxfId="2477" priority="132" operator="equal">
      <formula>0</formula>
    </cfRule>
  </conditionalFormatting>
  <conditionalFormatting sqref="N189:O189 N192:O193">
    <cfRule type="cellIs" dxfId="2476" priority="131" operator="equal">
      <formula>0</formula>
    </cfRule>
  </conditionalFormatting>
  <conditionalFormatting sqref="C189 C192:C193">
    <cfRule type="cellIs" dxfId="2475" priority="130" operator="equal">
      <formula>0</formula>
    </cfRule>
  </conditionalFormatting>
  <conditionalFormatting sqref="T188:U188 E188:R188">
    <cfRule type="cellIs" dxfId="2474" priority="129" operator="equal">
      <formula>0</formula>
    </cfRule>
  </conditionalFormatting>
  <conditionalFormatting sqref="T156:U156 C156:R156">
    <cfRule type="cellIs" dxfId="2473" priority="111" operator="equal">
      <formula>0</formula>
    </cfRule>
  </conditionalFormatting>
  <conditionalFormatting sqref="N188:O188">
    <cfRule type="cellIs" dxfId="2472" priority="127" operator="equal">
      <formula>0</formula>
    </cfRule>
  </conditionalFormatting>
  <conditionalFormatting sqref="C188">
    <cfRule type="cellIs" dxfId="2471" priority="126" operator="equal">
      <formula>0</formula>
    </cfRule>
  </conditionalFormatting>
  <conditionalFormatting sqref="E187:R187 T187:U187">
    <cfRule type="cellIs" dxfId="2470" priority="125" operator="equal">
      <formula>0</formula>
    </cfRule>
  </conditionalFormatting>
  <conditionalFormatting sqref="S187">
    <cfRule type="cellIs" dxfId="2469" priority="124" operator="equal">
      <formula>0</formula>
    </cfRule>
  </conditionalFormatting>
  <conditionalFormatting sqref="N187:O187">
    <cfRule type="cellIs" dxfId="2468" priority="123" operator="equal">
      <formula>0</formula>
    </cfRule>
  </conditionalFormatting>
  <conditionalFormatting sqref="C187">
    <cfRule type="cellIs" dxfId="2467" priority="122" operator="equal">
      <formula>0</formula>
    </cfRule>
  </conditionalFormatting>
  <conditionalFormatting sqref="T186:U186 E186:R186">
    <cfRule type="cellIs" dxfId="2466" priority="121" operator="equal">
      <formula>0</formula>
    </cfRule>
  </conditionalFormatting>
  <conditionalFormatting sqref="S181">
    <cfRule type="cellIs" dxfId="2465" priority="116" operator="equal">
      <formula>0</formula>
    </cfRule>
  </conditionalFormatting>
  <conditionalFormatting sqref="C186">
    <cfRule type="cellIs" dxfId="2464" priority="118" operator="equal">
      <formula>0</formula>
    </cfRule>
  </conditionalFormatting>
  <conditionalFormatting sqref="T181:U181 C181:R181">
    <cfRule type="cellIs" dxfId="2463" priority="117" operator="equal">
      <formula>0</formula>
    </cfRule>
  </conditionalFormatting>
  <conditionalFormatting sqref="T163:U163 C163:R163">
    <cfRule type="cellIs" dxfId="2462" priority="114" operator="equal">
      <formula>0</formula>
    </cfRule>
  </conditionalFormatting>
  <conditionalFormatting sqref="S163">
    <cfRule type="cellIs" dxfId="2461" priority="113" operator="equal">
      <formula>0</formula>
    </cfRule>
  </conditionalFormatting>
  <conditionalFormatting sqref="N163:O163">
    <cfRule type="cellIs" dxfId="2460" priority="112" operator="equal">
      <formula>0</formula>
    </cfRule>
  </conditionalFormatting>
  <conditionalFormatting sqref="S156">
    <cfRule type="cellIs" dxfId="2459" priority="110" operator="equal">
      <formula>0</formula>
    </cfRule>
  </conditionalFormatting>
  <conditionalFormatting sqref="N156:O156">
    <cfRule type="cellIs" dxfId="2458" priority="109" operator="equal">
      <formula>0</formula>
    </cfRule>
  </conditionalFormatting>
  <conditionalFormatting sqref="C157">
    <cfRule type="cellIs" dxfId="2457" priority="105" operator="equal">
      <formula>0</formula>
    </cfRule>
  </conditionalFormatting>
  <conditionalFormatting sqref="E157:R157 T157:U157">
    <cfRule type="cellIs" dxfId="2456" priority="108" operator="equal">
      <formula>0</formula>
    </cfRule>
  </conditionalFormatting>
  <conditionalFormatting sqref="S157">
    <cfRule type="cellIs" dxfId="2455" priority="107" operator="equal">
      <formula>0</formula>
    </cfRule>
  </conditionalFormatting>
  <conditionalFormatting sqref="N157:O157">
    <cfRule type="cellIs" dxfId="2454" priority="106" operator="equal">
      <formula>0</formula>
    </cfRule>
  </conditionalFormatting>
  <conditionalFormatting sqref="E158:R162 T158:U162">
    <cfRule type="cellIs" dxfId="2453" priority="104" operator="equal">
      <formula>0</formula>
    </cfRule>
  </conditionalFormatting>
  <conditionalFormatting sqref="S158:S162">
    <cfRule type="cellIs" dxfId="2452" priority="103" operator="equal">
      <formula>0</formula>
    </cfRule>
  </conditionalFormatting>
  <conditionalFormatting sqref="N158:O162">
    <cfRule type="cellIs" dxfId="2451" priority="102" operator="equal">
      <formula>0</formula>
    </cfRule>
  </conditionalFormatting>
  <conditionalFormatting sqref="C158:C162">
    <cfRule type="cellIs" dxfId="2450" priority="101" operator="equal">
      <formula>0</formula>
    </cfRule>
  </conditionalFormatting>
  <conditionalFormatting sqref="T110:U110 C110:R110">
    <cfRule type="cellIs" dxfId="2449" priority="100" operator="equal">
      <formula>0</formula>
    </cfRule>
  </conditionalFormatting>
  <conditionalFormatting sqref="S110">
    <cfRule type="cellIs" dxfId="2448" priority="99" operator="equal">
      <formula>0</formula>
    </cfRule>
  </conditionalFormatting>
  <conditionalFormatting sqref="N110:O110">
    <cfRule type="cellIs" dxfId="2447" priority="98" operator="equal">
      <formula>0</formula>
    </cfRule>
  </conditionalFormatting>
  <conditionalFormatting sqref="T119:U119 C119:R119">
    <cfRule type="cellIs" dxfId="2446" priority="97" operator="equal">
      <formula>0</formula>
    </cfRule>
  </conditionalFormatting>
  <conditionalFormatting sqref="S119">
    <cfRule type="cellIs" dxfId="2445" priority="96" operator="equal">
      <formula>0</formula>
    </cfRule>
  </conditionalFormatting>
  <conditionalFormatting sqref="N119:O119">
    <cfRule type="cellIs" dxfId="2444" priority="95" operator="equal">
      <formula>0</formula>
    </cfRule>
  </conditionalFormatting>
  <conditionalFormatting sqref="C142 T142:U142 E142:R142">
    <cfRule type="cellIs" dxfId="2443" priority="94" operator="equal">
      <formula>0</formula>
    </cfRule>
  </conditionalFormatting>
  <conditionalFormatting sqref="S142">
    <cfRule type="cellIs" dxfId="2442" priority="93" operator="equal">
      <formula>0</formula>
    </cfRule>
  </conditionalFormatting>
  <conditionalFormatting sqref="N142:O142">
    <cfRule type="cellIs" dxfId="2441" priority="92" operator="equal">
      <formula>0</formula>
    </cfRule>
  </conditionalFormatting>
  <conditionalFormatting sqref="G108:Q109">
    <cfRule type="cellIs" dxfId="2440" priority="91" operator="equal">
      <formula>0</formula>
    </cfRule>
  </conditionalFormatting>
  <conditionalFormatting sqref="G117:Q118">
    <cfRule type="cellIs" dxfId="2439" priority="90" operator="equal">
      <formula>0</formula>
    </cfRule>
  </conditionalFormatting>
  <conditionalFormatting sqref="G117:Q118">
    <cfRule type="cellIs" dxfId="2438" priority="89" operator="equal">
      <formula>0</formula>
    </cfRule>
  </conditionalFormatting>
  <conditionalFormatting sqref="N117:O118">
    <cfRule type="cellIs" dxfId="2437" priority="88" operator="equal">
      <formula>0</formula>
    </cfRule>
  </conditionalFormatting>
  <conditionalFormatting sqref="G120:Q120">
    <cfRule type="cellIs" dxfId="2436" priority="87" operator="equal">
      <formula>0</formula>
    </cfRule>
  </conditionalFormatting>
  <conditionalFormatting sqref="N120:O120">
    <cfRule type="cellIs" dxfId="2435" priority="86" operator="equal">
      <formula>0</formula>
    </cfRule>
  </conditionalFormatting>
  <conditionalFormatting sqref="G124:Q125">
    <cfRule type="cellIs" dxfId="2434" priority="85" operator="equal">
      <formula>0</formula>
    </cfRule>
  </conditionalFormatting>
  <conditionalFormatting sqref="G124:Q125">
    <cfRule type="cellIs" dxfId="2433" priority="84" operator="equal">
      <formula>0</formula>
    </cfRule>
  </conditionalFormatting>
  <conditionalFormatting sqref="N124:O125">
    <cfRule type="cellIs" dxfId="2432" priority="83" operator="equal">
      <formula>0</formula>
    </cfRule>
  </conditionalFormatting>
  <conditionalFormatting sqref="G127:Q136">
    <cfRule type="cellIs" dxfId="2431" priority="82" operator="equal">
      <formula>0</formula>
    </cfRule>
  </conditionalFormatting>
  <conditionalFormatting sqref="G127:Q136">
    <cfRule type="cellIs" dxfId="2430" priority="81" operator="equal">
      <formula>0</formula>
    </cfRule>
  </conditionalFormatting>
  <conditionalFormatting sqref="N127:O136">
    <cfRule type="cellIs" dxfId="2429" priority="80" operator="equal">
      <formula>0</formula>
    </cfRule>
  </conditionalFormatting>
  <conditionalFormatting sqref="G138:Q141">
    <cfRule type="cellIs" dxfId="2428" priority="79" operator="equal">
      <formula>0</formula>
    </cfRule>
  </conditionalFormatting>
  <conditionalFormatting sqref="G138:Q141">
    <cfRule type="cellIs" dxfId="2427" priority="78" operator="equal">
      <formula>0</formula>
    </cfRule>
  </conditionalFormatting>
  <conditionalFormatting sqref="N138:O141">
    <cfRule type="cellIs" dxfId="2426" priority="77" operator="equal">
      <formula>0</formula>
    </cfRule>
  </conditionalFormatting>
  <conditionalFormatting sqref="G143:Q145">
    <cfRule type="cellIs" dxfId="2425" priority="76" operator="equal">
      <formula>0</formula>
    </cfRule>
  </conditionalFormatting>
  <conditionalFormatting sqref="N143:O145">
    <cfRule type="cellIs" dxfId="2424" priority="75" operator="equal">
      <formula>0</formula>
    </cfRule>
  </conditionalFormatting>
  <conditionalFormatting sqref="G150:Q151">
    <cfRule type="cellIs" dxfId="2423" priority="74" operator="equal">
      <formula>0</formula>
    </cfRule>
  </conditionalFormatting>
  <conditionalFormatting sqref="G150:Q151">
    <cfRule type="cellIs" dxfId="2422" priority="73" operator="equal">
      <formula>0</formula>
    </cfRule>
  </conditionalFormatting>
  <conditionalFormatting sqref="N150:O151">
    <cfRule type="cellIs" dxfId="2421" priority="72" operator="equal">
      <formula>0</formula>
    </cfRule>
  </conditionalFormatting>
  <conditionalFormatting sqref="G153:Q154">
    <cfRule type="cellIs" dxfId="2420" priority="71" operator="equal">
      <formula>0</formula>
    </cfRule>
  </conditionalFormatting>
  <conditionalFormatting sqref="N153:O154">
    <cfRule type="cellIs" dxfId="2419" priority="70" operator="equal">
      <formula>0</formula>
    </cfRule>
  </conditionalFormatting>
  <conditionalFormatting sqref="C190:U190">
    <cfRule type="cellIs" dxfId="2418" priority="69" operator="equal">
      <formula>0</formula>
    </cfRule>
  </conditionalFormatting>
  <conditionalFormatting sqref="S191">
    <cfRule type="cellIs" dxfId="2417" priority="67" operator="equal">
      <formula>0</formula>
    </cfRule>
  </conditionalFormatting>
  <conditionalFormatting sqref="T191:U191 C191:R191">
    <cfRule type="cellIs" dxfId="2416" priority="68" operator="equal">
      <formula>0</formula>
    </cfRule>
  </conditionalFormatting>
  <conditionalFormatting sqref="N191:O191">
    <cfRule type="cellIs" dxfId="2415" priority="66" operator="equal">
      <formula>0</formula>
    </cfRule>
  </conditionalFormatting>
  <conditionalFormatting sqref="T190:U190 C190:R190">
    <cfRule type="cellIs" dxfId="2414" priority="65" operator="equal">
      <formula>0</formula>
    </cfRule>
  </conditionalFormatting>
  <conditionalFormatting sqref="S190">
    <cfRule type="cellIs" dxfId="2413" priority="64" operator="equal">
      <formula>0</formula>
    </cfRule>
  </conditionalFormatting>
  <conditionalFormatting sqref="N190:O190">
    <cfRule type="cellIs" dxfId="2412" priority="63" operator="equal">
      <formula>0</formula>
    </cfRule>
  </conditionalFormatting>
  <conditionalFormatting sqref="C166:C168 C178 E178:U178 E166:U168">
    <cfRule type="cellIs" dxfId="2411" priority="62" operator="equal">
      <formula>0</formula>
    </cfRule>
  </conditionalFormatting>
  <conditionalFormatting sqref="E180:R180 T180:U180">
    <cfRule type="cellIs" dxfId="2410" priority="61" operator="equal">
      <formula>0</formula>
    </cfRule>
  </conditionalFormatting>
  <conditionalFormatting sqref="S179">
    <cfRule type="cellIs" dxfId="2409" priority="56" operator="equal">
      <formula>0</formula>
    </cfRule>
  </conditionalFormatting>
  <conditionalFormatting sqref="S180">
    <cfRule type="cellIs" dxfId="2408" priority="60" operator="equal">
      <formula>0</formula>
    </cfRule>
  </conditionalFormatting>
  <conditionalFormatting sqref="N180:O180">
    <cfRule type="cellIs" dxfId="2407" priority="59" operator="equal">
      <formula>0</formula>
    </cfRule>
  </conditionalFormatting>
  <conditionalFormatting sqref="C180">
    <cfRule type="cellIs" dxfId="2406" priority="58" operator="equal">
      <formula>0</formula>
    </cfRule>
  </conditionalFormatting>
  <conditionalFormatting sqref="T179:U179 E179:R179">
    <cfRule type="cellIs" dxfId="2405" priority="57" operator="equal">
      <formula>0</formula>
    </cfRule>
  </conditionalFormatting>
  <conditionalFormatting sqref="N179:O179">
    <cfRule type="cellIs" dxfId="2404" priority="55" operator="equal">
      <formula>0</formula>
    </cfRule>
  </conditionalFormatting>
  <conditionalFormatting sqref="C179">
    <cfRule type="cellIs" dxfId="2403" priority="54" operator="equal">
      <formula>0</formula>
    </cfRule>
  </conditionalFormatting>
  <conditionalFormatting sqref="T165:U165 C165:R165">
    <cfRule type="cellIs" dxfId="2402" priority="53" operator="equal">
      <formula>0</formula>
    </cfRule>
  </conditionalFormatting>
  <conditionalFormatting sqref="S165">
    <cfRule type="cellIs" dxfId="2401" priority="52" operator="equal">
      <formula>0</formula>
    </cfRule>
  </conditionalFormatting>
  <conditionalFormatting sqref="N165:O165">
    <cfRule type="cellIs" dxfId="2400" priority="51" operator="equal">
      <formula>0</formula>
    </cfRule>
  </conditionalFormatting>
  <conditionalFormatting sqref="C198:U198 C197 E197:U197">
    <cfRule type="cellIs" dxfId="2399" priority="50" operator="equal">
      <formula>0</formula>
    </cfRule>
  </conditionalFormatting>
  <conditionalFormatting sqref="N196:O196">
    <cfRule type="cellIs" dxfId="2398" priority="47" operator="equal">
      <formula>0</formula>
    </cfRule>
  </conditionalFormatting>
  <conditionalFormatting sqref="C196">
    <cfRule type="cellIs" dxfId="2397" priority="46" operator="equal">
      <formula>0</formula>
    </cfRule>
  </conditionalFormatting>
  <conditionalFormatting sqref="E196:R196 T196:U196">
    <cfRule type="cellIs" dxfId="2396" priority="49" operator="equal">
      <formula>0</formula>
    </cfRule>
  </conditionalFormatting>
  <conditionalFormatting sqref="T196:U198 D198:R198 E196:R197">
    <cfRule type="cellIs" dxfId="2395" priority="45" operator="equal">
      <formula>0</formula>
    </cfRule>
  </conditionalFormatting>
  <conditionalFormatting sqref="S196">
    <cfRule type="cellIs" dxfId="2394" priority="48" operator="equal">
      <formula>0</formula>
    </cfRule>
  </conditionalFormatting>
  <conditionalFormatting sqref="S196:S198">
    <cfRule type="cellIs" dxfId="2393" priority="44" operator="equal">
      <formula>0</formula>
    </cfRule>
  </conditionalFormatting>
  <conditionalFormatting sqref="N196:O198">
    <cfRule type="cellIs" dxfId="2392" priority="43" operator="equal">
      <formula>0</formula>
    </cfRule>
  </conditionalFormatting>
  <conditionalFormatting sqref="C196:C198">
    <cfRule type="cellIs" dxfId="2391" priority="42" operator="equal">
      <formula>0</formula>
    </cfRule>
  </conditionalFormatting>
  <conditionalFormatting sqref="G195:Q195">
    <cfRule type="cellIs" dxfId="2390" priority="41" operator="equal">
      <formula>0</formula>
    </cfRule>
  </conditionalFormatting>
  <conditionalFormatting sqref="N195:O195">
    <cfRule type="cellIs" dxfId="2389" priority="40" operator="equal">
      <formula>0</formula>
    </cfRule>
  </conditionalFormatting>
  <conditionalFormatting sqref="C203 E203:U203">
    <cfRule type="cellIs" dxfId="2388" priority="39" operator="equal">
      <formula>0</formula>
    </cfRule>
  </conditionalFormatting>
  <conditionalFormatting sqref="N202:O202">
    <cfRule type="cellIs" dxfId="2387" priority="36" operator="equal">
      <formula>0</formula>
    </cfRule>
  </conditionalFormatting>
  <conditionalFormatting sqref="C202">
    <cfRule type="cellIs" dxfId="2386" priority="35" operator="equal">
      <formula>0</formula>
    </cfRule>
  </conditionalFormatting>
  <conditionalFormatting sqref="E202:R202 T202:U202">
    <cfRule type="cellIs" dxfId="2385" priority="38" operator="equal">
      <formula>0</formula>
    </cfRule>
  </conditionalFormatting>
  <conditionalFormatting sqref="T202:U203 E202:R203">
    <cfRule type="cellIs" dxfId="2384" priority="34" operator="equal">
      <formula>0</formula>
    </cfRule>
  </conditionalFormatting>
  <conditionalFormatting sqref="S202">
    <cfRule type="cellIs" dxfId="2383" priority="37" operator="equal">
      <formula>0</formula>
    </cfRule>
  </conditionalFormatting>
  <conditionalFormatting sqref="S202:S203">
    <cfRule type="cellIs" dxfId="2382" priority="33" operator="equal">
      <formula>0</formula>
    </cfRule>
  </conditionalFormatting>
  <conditionalFormatting sqref="N202:O203">
    <cfRule type="cellIs" dxfId="2381" priority="32" operator="equal">
      <formula>0</formula>
    </cfRule>
  </conditionalFormatting>
  <conditionalFormatting sqref="C202:C203">
    <cfRule type="cellIs" dxfId="2380" priority="31" operator="equal">
      <formula>0</formula>
    </cfRule>
  </conditionalFormatting>
  <conditionalFormatting sqref="S201">
    <cfRule type="cellIs" dxfId="2379" priority="29" operator="equal">
      <formula>0</formula>
    </cfRule>
  </conditionalFormatting>
  <conditionalFormatting sqref="T201:U201 C201:R201">
    <cfRule type="cellIs" dxfId="2378" priority="30" operator="equal">
      <formula>0</formula>
    </cfRule>
  </conditionalFormatting>
  <conditionalFormatting sqref="N201:O201">
    <cfRule type="cellIs" dxfId="2377" priority="28" operator="equal">
      <formula>0</formula>
    </cfRule>
  </conditionalFormatting>
  <conditionalFormatting sqref="S53:U53">
    <cfRule type="cellIs" dxfId="2376" priority="27" operator="equal">
      <formula>0</formula>
    </cfRule>
  </conditionalFormatting>
  <conditionalFormatting sqref="E53:F53 C53 R53">
    <cfRule type="cellIs" dxfId="2375" priority="26" operator="equal">
      <formula>0</formula>
    </cfRule>
  </conditionalFormatting>
  <conditionalFormatting sqref="G53:Q53">
    <cfRule type="cellIs" dxfId="2374" priority="25" operator="equal">
      <formula>0</formula>
    </cfRule>
  </conditionalFormatting>
  <conditionalFormatting sqref="N53:O53">
    <cfRule type="cellIs" dxfId="2373" priority="24" operator="equal">
      <formula>0</formula>
    </cfRule>
  </conditionalFormatting>
  <conditionalFormatting sqref="D53">
    <cfRule type="cellIs" dxfId="2372" priority="23" operator="equal">
      <formula>0</formula>
    </cfRule>
  </conditionalFormatting>
  <conditionalFormatting sqref="S51:U51">
    <cfRule type="cellIs" dxfId="2371" priority="22" operator="equal">
      <formula>0</formula>
    </cfRule>
  </conditionalFormatting>
  <conditionalFormatting sqref="R51 C51 F51">
    <cfRule type="cellIs" dxfId="2370" priority="21" operator="equal">
      <formula>0</formula>
    </cfRule>
  </conditionalFormatting>
  <conditionalFormatting sqref="D127:D136">
    <cfRule type="cellIs" dxfId="2369" priority="20" operator="equal">
      <formula>0</formula>
    </cfRule>
  </conditionalFormatting>
  <conditionalFormatting sqref="D143:D145">
    <cfRule type="cellIs" dxfId="2368" priority="18" operator="equal">
      <formula>0</formula>
    </cfRule>
  </conditionalFormatting>
  <conditionalFormatting sqref="D138:D141">
    <cfRule type="cellIs" dxfId="2367" priority="19" operator="equal">
      <formula>0</formula>
    </cfRule>
  </conditionalFormatting>
  <conditionalFormatting sqref="D150:D151">
    <cfRule type="cellIs" dxfId="2366" priority="17" operator="equal">
      <formula>0</formula>
    </cfRule>
  </conditionalFormatting>
  <conditionalFormatting sqref="D153:D154">
    <cfRule type="cellIs" dxfId="2365" priority="16" operator="equal">
      <formula>0</formula>
    </cfRule>
  </conditionalFormatting>
  <conditionalFormatting sqref="D157:D162">
    <cfRule type="cellIs" dxfId="2364" priority="15" operator="equal">
      <formula>0</formula>
    </cfRule>
  </conditionalFormatting>
  <conditionalFormatting sqref="D166:D180">
    <cfRule type="cellIs" dxfId="2363" priority="14" operator="equal">
      <formula>0</formula>
    </cfRule>
  </conditionalFormatting>
  <conditionalFormatting sqref="D182:D189">
    <cfRule type="cellIs" dxfId="2362" priority="13" operator="equal">
      <formula>0</formula>
    </cfRule>
  </conditionalFormatting>
  <conditionalFormatting sqref="D192:D193">
    <cfRule type="cellIs" dxfId="2361" priority="12" operator="equal">
      <formula>0</formula>
    </cfRule>
  </conditionalFormatting>
  <conditionalFormatting sqref="D196:D197">
    <cfRule type="cellIs" dxfId="2360" priority="11" operator="equal">
      <formula>0</formula>
    </cfRule>
  </conditionalFormatting>
  <conditionalFormatting sqref="D202:D203">
    <cfRule type="cellIs" dxfId="2359" priority="10" operator="equal">
      <formula>0</formula>
    </cfRule>
  </conditionalFormatting>
  <conditionalFormatting sqref="D108:D109">
    <cfRule type="cellIs" dxfId="2358" priority="9" operator="equal">
      <formula>0</formula>
    </cfRule>
  </conditionalFormatting>
  <conditionalFormatting sqref="D111:D112">
    <cfRule type="cellIs" dxfId="2357" priority="8" operator="equal">
      <formula>0</formula>
    </cfRule>
  </conditionalFormatting>
  <conditionalFormatting sqref="D142">
    <cfRule type="cellIs" dxfId="2356" priority="7" operator="equal">
      <formula>0</formula>
    </cfRule>
  </conditionalFormatting>
  <conditionalFormatting sqref="D124:D125">
    <cfRule type="cellIs" dxfId="2355" priority="6" operator="equal">
      <formula>0</formula>
    </cfRule>
  </conditionalFormatting>
  <conditionalFormatting sqref="D152">
    <cfRule type="cellIs" dxfId="2354" priority="5" operator="equal">
      <formula>0</formula>
    </cfRule>
  </conditionalFormatting>
  <conditionalFormatting sqref="D199">
    <cfRule type="cellIs" dxfId="2353" priority="4" operator="equal">
      <formula>0</formula>
    </cfRule>
  </conditionalFormatting>
  <conditionalFormatting sqref="C98:U98">
    <cfRule type="cellIs" dxfId="2352" priority="3" operator="equal">
      <formula>0</formula>
    </cfRule>
  </conditionalFormatting>
  <conditionalFormatting sqref="E50:E51">
    <cfRule type="cellIs" dxfId="2351" priority="2" operator="equal">
      <formula>0</formula>
    </cfRule>
  </conditionalFormatting>
  <conditionalFormatting sqref="D50:D51">
    <cfRule type="cellIs" dxfId="235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41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43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2</v>
      </c>
      <c r="E7" s="27">
        <v>4.6511627906976744E-2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30</v>
      </c>
      <c r="E8" s="27">
        <v>0.69767441860465118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3</v>
      </c>
      <c r="E9" s="27">
        <v>6.9767441860465115E-2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10</v>
      </c>
      <c r="E10" s="27">
        <v>0.23255813953488372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6</v>
      </c>
      <c r="E16" s="27">
        <v>0.13953488372093023</v>
      </c>
      <c r="F16" s="28"/>
      <c r="G16" s="38">
        <v>3.2208000000000001E-2</v>
      </c>
      <c r="H16" s="38">
        <v>3.2830999999999999E-2</v>
      </c>
      <c r="I16" s="38">
        <v>3.1368E-2</v>
      </c>
      <c r="J16" s="38">
        <v>2.9000999999999999E-2</v>
      </c>
      <c r="K16" s="38">
        <v>3.1119999999999998E-2</v>
      </c>
      <c r="L16" s="38">
        <v>3.2281999999999998E-2</v>
      </c>
      <c r="M16" s="38">
        <v>2.946E-2</v>
      </c>
      <c r="N16" s="38">
        <v>2.9017999999999999E-2</v>
      </c>
      <c r="O16" s="38">
        <v>2.699E-2</v>
      </c>
      <c r="P16" s="38">
        <v>2.5079000000000001E-2</v>
      </c>
      <c r="Q16" s="38">
        <v>2.9949E-2</v>
      </c>
      <c r="R16" s="28"/>
      <c r="S16" s="39">
        <v>0.32930600000000004</v>
      </c>
      <c r="T16" s="40">
        <v>-7.0137853949329365E-2</v>
      </c>
      <c r="U16" s="40">
        <v>-9.048678787879072E-3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3</v>
      </c>
      <c r="E17" s="27">
        <v>6.9767441860465115E-2</v>
      </c>
      <c r="F17" s="28"/>
      <c r="G17" s="38">
        <v>8.9429999999999996E-3</v>
      </c>
      <c r="H17" s="38">
        <v>1.189E-2</v>
      </c>
      <c r="I17" s="38">
        <v>1.1162E-2</v>
      </c>
      <c r="J17" s="38">
        <v>1.2928E-2</v>
      </c>
      <c r="K17" s="38">
        <v>1.8467999999999998E-2</v>
      </c>
      <c r="L17" s="38">
        <v>2.6246999999999999E-2</v>
      </c>
      <c r="M17" s="38">
        <v>1.7901E-2</v>
      </c>
      <c r="N17" s="38">
        <v>2.8479000000000001E-2</v>
      </c>
      <c r="O17" s="38">
        <v>2.775E-2</v>
      </c>
      <c r="P17" s="38">
        <v>1.9368E-2</v>
      </c>
      <c r="Q17" s="38">
        <v>1.4635E-2</v>
      </c>
      <c r="R17" s="28"/>
      <c r="S17" s="39">
        <v>0.197771</v>
      </c>
      <c r="T17" s="40">
        <v>0.6364754556636476</v>
      </c>
      <c r="U17" s="40">
        <v>6.3502920842228638E-2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0</v>
      </c>
      <c r="E18" s="27">
        <v>0</v>
      </c>
      <c r="F18" s="28"/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28"/>
      <c r="S18" s="39">
        <v>0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15</v>
      </c>
      <c r="E19" s="27">
        <v>0.34883720930232559</v>
      </c>
      <c r="F19" s="28"/>
      <c r="G19" s="38">
        <v>4.3583999999999998E-2</v>
      </c>
      <c r="H19" s="38">
        <v>4.1232999999999999E-2</v>
      </c>
      <c r="I19" s="38">
        <v>5.0879000000000001E-2</v>
      </c>
      <c r="J19" s="38">
        <v>4.9055000000000001E-2</v>
      </c>
      <c r="K19" s="38">
        <v>5.6307999999999997E-2</v>
      </c>
      <c r="L19" s="38">
        <v>7.0585999999999996E-2</v>
      </c>
      <c r="M19" s="38">
        <v>8.5525000000000004E-2</v>
      </c>
      <c r="N19" s="38">
        <v>8.2588999999999996E-2</v>
      </c>
      <c r="O19" s="38">
        <v>8.6162000000000002E-2</v>
      </c>
      <c r="P19" s="38">
        <v>9.4625000000000001E-2</v>
      </c>
      <c r="Q19" s="38">
        <v>9.5385999999999999E-2</v>
      </c>
      <c r="R19" s="28"/>
      <c r="S19" s="39">
        <v>0.75593199999999994</v>
      </c>
      <c r="T19" s="40">
        <v>1.1885554331864907</v>
      </c>
      <c r="U19" s="40">
        <v>0.10285824389280518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0.44186046511627908</v>
      </c>
      <c r="F20" s="28"/>
      <c r="G20" s="38">
        <v>0</v>
      </c>
      <c r="H20" s="38">
        <v>0</v>
      </c>
      <c r="I20" s="38">
        <v>0</v>
      </c>
      <c r="J20" s="38">
        <v>2.7663E-2</v>
      </c>
      <c r="K20" s="38">
        <v>9.0162000000000006E-2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28"/>
      <c r="S20" s="39">
        <v>0.11782500000000001</v>
      </c>
      <c r="T20" s="40" t="s">
        <v>191</v>
      </c>
      <c r="U20" s="40" t="s">
        <v>191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43</v>
      </c>
      <c r="E22" s="41">
        <v>1</v>
      </c>
      <c r="F22" s="42"/>
      <c r="G22" s="43">
        <v>8.4735000000000005E-2</v>
      </c>
      <c r="H22" s="43">
        <v>8.5954000000000003E-2</v>
      </c>
      <c r="I22" s="43">
        <v>9.3408999999999992E-2</v>
      </c>
      <c r="J22" s="43">
        <v>0.118647</v>
      </c>
      <c r="K22" s="43">
        <v>0.19605800000000001</v>
      </c>
      <c r="L22" s="43">
        <v>0.12911499999999998</v>
      </c>
      <c r="M22" s="43">
        <v>0.132886</v>
      </c>
      <c r="N22" s="43">
        <v>0.14008599999999999</v>
      </c>
      <c r="O22" s="43">
        <v>0.140902</v>
      </c>
      <c r="P22" s="43">
        <v>0.139072</v>
      </c>
      <c r="Q22" s="43">
        <v>0.13996999999999998</v>
      </c>
      <c r="R22" s="42"/>
      <c r="S22" s="44">
        <v>1.4008339999999999</v>
      </c>
      <c r="T22" s="45">
        <v>0.65185578568478175</v>
      </c>
      <c r="U22" s="45">
        <v>6.4747223124671738E-2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5</v>
      </c>
      <c r="E50" s="27">
        <v>0.11627906976744186</v>
      </c>
      <c r="F50" s="28"/>
      <c r="G50" s="38">
        <v>3.2208000000000001E-2</v>
      </c>
      <c r="H50" s="38">
        <v>3.2830999999999999E-2</v>
      </c>
      <c r="I50" s="38">
        <v>3.1368E-2</v>
      </c>
      <c r="J50" s="38">
        <v>2.9000999999999999E-2</v>
      </c>
      <c r="K50" s="38">
        <v>3.1119999999999998E-2</v>
      </c>
      <c r="L50" s="38">
        <v>3.2281999999999998E-2</v>
      </c>
      <c r="M50" s="38">
        <v>2.946E-2</v>
      </c>
      <c r="N50" s="38">
        <v>2.9017999999999999E-2</v>
      </c>
      <c r="O50" s="38">
        <v>2.699E-2</v>
      </c>
      <c r="P50" s="38">
        <v>2.5079000000000001E-2</v>
      </c>
      <c r="Q50" s="38">
        <v>2.6544999999999999E-2</v>
      </c>
      <c r="R50" s="28"/>
      <c r="S50" s="39">
        <v>0.32590200000000003</v>
      </c>
      <c r="T50" s="40">
        <v>-0.17582588176850478</v>
      </c>
      <c r="U50" s="40">
        <v>-2.3881887375509003E-2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10</v>
      </c>
      <c r="E52" s="27">
        <v>0.23255813953488372</v>
      </c>
      <c r="F52" s="28"/>
      <c r="G52" s="38">
        <v>2.5222999999999999E-2</v>
      </c>
      <c r="H52" s="38">
        <v>2.6859000000000001E-2</v>
      </c>
      <c r="I52" s="38">
        <v>3.2308000000000003E-2</v>
      </c>
      <c r="J52" s="38">
        <v>2.8310999999999999E-2</v>
      </c>
      <c r="K52" s="38">
        <v>3.3215000000000001E-2</v>
      </c>
      <c r="L52" s="38">
        <v>3.7772E-2</v>
      </c>
      <c r="M52" s="38">
        <v>3.2974000000000003E-2</v>
      </c>
      <c r="N52" s="38">
        <v>4.1228000000000001E-2</v>
      </c>
      <c r="O52" s="38">
        <v>4.5229999999999999E-2</v>
      </c>
      <c r="P52" s="38">
        <v>3.2384999999999997E-2</v>
      </c>
      <c r="Q52" s="38">
        <v>4.0516999999999997E-2</v>
      </c>
      <c r="R52" s="28"/>
      <c r="S52" s="39">
        <v>0.37602199999999997</v>
      </c>
      <c r="T52" s="40">
        <v>0.60635134599373575</v>
      </c>
      <c r="U52" s="40">
        <v>6.103587373240682E-2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9</v>
      </c>
      <c r="E53" s="27">
        <v>0.20930232558139536</v>
      </c>
      <c r="F53" s="28"/>
      <c r="G53" s="38">
        <v>2.7303999999999998E-2</v>
      </c>
      <c r="H53" s="38">
        <v>2.6263999999999999E-2</v>
      </c>
      <c r="I53" s="38">
        <v>2.9732999999999999E-2</v>
      </c>
      <c r="J53" s="38">
        <v>3.3672000000000001E-2</v>
      </c>
      <c r="K53" s="38">
        <v>4.1561000000000001E-2</v>
      </c>
      <c r="L53" s="38">
        <v>5.9061000000000002E-2</v>
      </c>
      <c r="M53" s="38">
        <v>7.0452000000000001E-2</v>
      </c>
      <c r="N53" s="38">
        <v>6.9839999999999999E-2</v>
      </c>
      <c r="O53" s="38">
        <v>6.8682000000000007E-2</v>
      </c>
      <c r="P53" s="38">
        <v>8.1608E-2</v>
      </c>
      <c r="Q53" s="38">
        <v>7.2908000000000001E-2</v>
      </c>
      <c r="R53" s="28"/>
      <c r="S53" s="39">
        <v>0.58108499999999996</v>
      </c>
      <c r="T53" s="40">
        <v>1.6702314679167891</v>
      </c>
      <c r="U53" s="40">
        <v>0.13062507680037694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0.44186046511627908</v>
      </c>
      <c r="F54" s="28"/>
      <c r="G54" s="38">
        <v>0</v>
      </c>
      <c r="H54" s="38">
        <v>0</v>
      </c>
      <c r="I54" s="38">
        <v>0</v>
      </c>
      <c r="J54" s="38">
        <v>2.7663E-2</v>
      </c>
      <c r="K54" s="38">
        <v>9.0162000000000006E-2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28"/>
      <c r="S54" s="39">
        <v>0.11782500000000001</v>
      </c>
      <c r="T54" s="40" t="s">
        <v>191</v>
      </c>
      <c r="U54" s="40" t="s">
        <v>191</v>
      </c>
    </row>
    <row r="55" spans="1:21" s="18" customFormat="1" x14ac:dyDescent="0.3">
      <c r="A55" s="106"/>
      <c r="B55" s="16"/>
      <c r="C55" s="26" t="s">
        <v>373</v>
      </c>
      <c r="D55" s="142">
        <v>43</v>
      </c>
      <c r="E55" s="41">
        <v>1</v>
      </c>
      <c r="F55" s="42"/>
      <c r="G55" s="43">
        <v>8.4734999999999991E-2</v>
      </c>
      <c r="H55" s="43">
        <v>8.5954000000000003E-2</v>
      </c>
      <c r="I55" s="43">
        <v>9.3409000000000006E-2</v>
      </c>
      <c r="J55" s="43">
        <v>0.118647</v>
      </c>
      <c r="K55" s="43">
        <v>0.19605800000000001</v>
      </c>
      <c r="L55" s="43">
        <v>0.12911500000000001</v>
      </c>
      <c r="M55" s="43">
        <v>0.132886</v>
      </c>
      <c r="N55" s="43">
        <v>0.14008599999999999</v>
      </c>
      <c r="O55" s="43">
        <v>0.14090200000000003</v>
      </c>
      <c r="P55" s="43">
        <v>0.139072</v>
      </c>
      <c r="Q55" s="43">
        <v>0.13996999999999998</v>
      </c>
      <c r="R55" s="42"/>
      <c r="S55" s="44">
        <v>1.4008339999999999</v>
      </c>
      <c r="T55" s="45">
        <v>0.65185578568478197</v>
      </c>
      <c r="U55" s="45">
        <v>6.4747223124671738E-2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7</v>
      </c>
      <c r="E83" s="27">
        <v>0.16279069767441862</v>
      </c>
      <c r="F83" s="28"/>
      <c r="G83" s="67">
        <v>9.1579999999999995E-3</v>
      </c>
      <c r="H83" s="67">
        <v>1.2019E-2</v>
      </c>
      <c r="I83" s="67">
        <v>1.4803999999999999E-2</v>
      </c>
      <c r="J83" s="67">
        <v>4.0814999999999997E-2</v>
      </c>
      <c r="K83" s="67">
        <v>9.2441999999999996E-2</v>
      </c>
      <c r="L83" s="67">
        <v>2.6246999999999999E-2</v>
      </c>
      <c r="M83" s="67">
        <v>1.7901E-2</v>
      </c>
      <c r="N83" s="67">
        <v>2.8479000000000001E-2</v>
      </c>
      <c r="O83" s="67">
        <v>2.775E-2</v>
      </c>
      <c r="P83" s="67">
        <v>1.9368E-2</v>
      </c>
      <c r="Q83" s="67">
        <v>1.4635E-2</v>
      </c>
      <c r="R83" s="28"/>
      <c r="S83" s="39">
        <v>0.303618</v>
      </c>
      <c r="T83" s="40">
        <v>0.59805634417995202</v>
      </c>
      <c r="U83" s="40">
        <v>6.0349439006799344E-2</v>
      </c>
    </row>
    <row r="84" spans="1:21" s="18" customFormat="1" x14ac:dyDescent="0.3">
      <c r="A84" s="106"/>
      <c r="B84" s="16"/>
      <c r="C84" s="29" t="s">
        <v>257</v>
      </c>
      <c r="D84" s="30">
        <v>8</v>
      </c>
      <c r="E84" s="27">
        <v>0.18604651162790697</v>
      </c>
      <c r="F84" s="28"/>
      <c r="G84" s="38">
        <v>4.1095999999999994E-2</v>
      </c>
      <c r="H84" s="38">
        <v>3.7088999999999997E-2</v>
      </c>
      <c r="I84" s="38">
        <v>3.9688000000000001E-2</v>
      </c>
      <c r="J84" s="38">
        <v>3.9416E-2</v>
      </c>
      <c r="K84" s="38">
        <v>4.4503000000000001E-2</v>
      </c>
      <c r="L84" s="38">
        <v>5.0775000000000008E-2</v>
      </c>
      <c r="M84" s="38">
        <v>4.7224000000000002E-2</v>
      </c>
      <c r="N84" s="38">
        <v>4.4052000000000001E-2</v>
      </c>
      <c r="O84" s="38">
        <v>3.9804999999999993E-2</v>
      </c>
      <c r="P84" s="38">
        <v>3.3635999999999999E-2</v>
      </c>
      <c r="Q84" s="38">
        <v>3.3022000000000003E-2</v>
      </c>
      <c r="R84" s="28"/>
      <c r="S84" s="39">
        <v>0.45030599999999993</v>
      </c>
      <c r="T84" s="40">
        <v>-0.19646680942184136</v>
      </c>
      <c r="U84" s="40">
        <v>-2.6971686843198284E-2</v>
      </c>
    </row>
    <row r="85" spans="1:21" s="55" customFormat="1" x14ac:dyDescent="0.3">
      <c r="A85" s="108"/>
      <c r="B85" s="16"/>
      <c r="C85" s="51" t="s">
        <v>173</v>
      </c>
      <c r="D85" s="52">
        <v>1</v>
      </c>
      <c r="E85" s="27">
        <v>2.3255813953488372E-2</v>
      </c>
      <c r="F85" s="28"/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28"/>
      <c r="S85" s="53">
        <v>0</v>
      </c>
      <c r="T85" s="54" t="s">
        <v>191</v>
      </c>
      <c r="U85" s="54" t="s">
        <v>191</v>
      </c>
    </row>
    <row r="86" spans="1:21" s="55" customFormat="1" x14ac:dyDescent="0.3">
      <c r="A86" s="108"/>
      <c r="B86" s="16"/>
      <c r="C86" s="51" t="s">
        <v>388</v>
      </c>
      <c r="D86" s="52">
        <v>2</v>
      </c>
      <c r="E86" s="27">
        <v>4.6511627906976744E-2</v>
      </c>
      <c r="F86" s="28"/>
      <c r="G86" s="67">
        <v>3.7032999999999996E-2</v>
      </c>
      <c r="H86" s="67">
        <v>3.3006000000000001E-2</v>
      </c>
      <c r="I86" s="67">
        <v>3.6246E-2</v>
      </c>
      <c r="J86" s="67">
        <v>3.6830000000000002E-2</v>
      </c>
      <c r="K86" s="67">
        <v>4.1669999999999999E-2</v>
      </c>
      <c r="L86" s="67">
        <v>4.8214000000000007E-2</v>
      </c>
      <c r="M86" s="67">
        <v>4.4863E-2</v>
      </c>
      <c r="N86" s="67">
        <v>4.1947999999999999E-2</v>
      </c>
      <c r="O86" s="67">
        <v>3.7719999999999997E-2</v>
      </c>
      <c r="P86" s="67">
        <v>3.1595999999999999E-2</v>
      </c>
      <c r="Q86" s="67">
        <v>3.1022000000000001E-2</v>
      </c>
      <c r="R86" s="28"/>
      <c r="S86" s="53">
        <v>0.42014799999999997</v>
      </c>
      <c r="T86" s="54">
        <v>-0.16231469230146078</v>
      </c>
      <c r="U86" s="54">
        <v>-2.1895825869725716E-2</v>
      </c>
    </row>
    <row r="87" spans="1:21" s="55" customFormat="1" x14ac:dyDescent="0.3">
      <c r="A87" s="108"/>
      <c r="B87" s="16"/>
      <c r="C87" s="51" t="s">
        <v>150</v>
      </c>
      <c r="D87" s="52">
        <v>4</v>
      </c>
      <c r="E87" s="27">
        <v>9.3023255813953487E-2</v>
      </c>
      <c r="F87" s="28"/>
      <c r="G87" s="67">
        <v>4.0629999999999998E-3</v>
      </c>
      <c r="H87" s="67">
        <v>4.0829999999999998E-3</v>
      </c>
      <c r="I87" s="67">
        <v>3.4420000000000002E-3</v>
      </c>
      <c r="J87" s="67">
        <v>2.5860000000000002E-3</v>
      </c>
      <c r="K87" s="67">
        <v>2.8119999999999998E-3</v>
      </c>
      <c r="L87" s="67">
        <v>2.5609999999999999E-3</v>
      </c>
      <c r="M87" s="67">
        <v>2.3609999999999998E-3</v>
      </c>
      <c r="N87" s="67">
        <v>2.104E-3</v>
      </c>
      <c r="O87" s="67">
        <v>2.085E-3</v>
      </c>
      <c r="P87" s="67">
        <v>2.0400000000000001E-3</v>
      </c>
      <c r="Q87" s="67">
        <v>2E-3</v>
      </c>
      <c r="R87" s="28"/>
      <c r="S87" s="53">
        <v>3.0136999999999997E-2</v>
      </c>
      <c r="T87" s="54">
        <v>-0.50775289195175977</v>
      </c>
      <c r="U87" s="54">
        <v>-8.4785490486402937E-2</v>
      </c>
    </row>
    <row r="88" spans="1:21" s="18" customFormat="1" x14ac:dyDescent="0.3">
      <c r="A88" s="106"/>
      <c r="B88" s="16"/>
      <c r="C88" s="29" t="s">
        <v>389</v>
      </c>
      <c r="D88" s="30">
        <v>1</v>
      </c>
      <c r="E88" s="27">
        <v>2.3255813953488372E-2</v>
      </c>
      <c r="F88" s="28"/>
      <c r="G88" s="38">
        <v>0</v>
      </c>
      <c r="H88" s="38">
        <v>0</v>
      </c>
      <c r="I88" s="38">
        <v>3.1500000000000001E-4</v>
      </c>
      <c r="J88" s="38">
        <v>3.4600000000000001E-4</v>
      </c>
      <c r="K88" s="38">
        <v>3.3500000000000001E-4</v>
      </c>
      <c r="L88" s="38">
        <v>6.0999999999999999E-5</v>
      </c>
      <c r="M88" s="38">
        <v>1.655E-3</v>
      </c>
      <c r="N88" s="38">
        <v>2.3349999999999998E-3</v>
      </c>
      <c r="O88" s="38">
        <v>2.751E-3</v>
      </c>
      <c r="P88" s="38">
        <v>9.3000000000000005E-4</v>
      </c>
      <c r="Q88" s="38">
        <v>1.0369E-2</v>
      </c>
      <c r="R88" s="28"/>
      <c r="S88" s="39">
        <v>1.9096999999999999E-2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2.3255813953488372E-2</v>
      </c>
      <c r="F89" s="28"/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28"/>
      <c r="S89" s="39">
        <v>0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3</v>
      </c>
      <c r="E90" s="27">
        <v>6.9767441860465115E-2</v>
      </c>
      <c r="F90" s="28"/>
      <c r="G90" s="38">
        <v>1.3362000000000001E-2</v>
      </c>
      <c r="H90" s="38">
        <v>1.5774E-2</v>
      </c>
      <c r="I90" s="38">
        <v>1.4514000000000001E-2</v>
      </c>
      <c r="J90" s="38">
        <v>1.3553000000000001E-2</v>
      </c>
      <c r="K90" s="38">
        <v>1.8235000000000001E-2</v>
      </c>
      <c r="L90" s="38">
        <v>1.2885000000000001E-2</v>
      </c>
      <c r="M90" s="38">
        <v>1.3462E-2</v>
      </c>
      <c r="N90" s="38">
        <v>1.3612000000000001E-2</v>
      </c>
      <c r="O90" s="38">
        <v>1.2866000000000001E-2</v>
      </c>
      <c r="P90" s="38">
        <v>1.1986999999999999E-2</v>
      </c>
      <c r="Q90" s="38">
        <v>1.6049999999999998E-2</v>
      </c>
      <c r="R90" s="28"/>
      <c r="S90" s="39">
        <v>0.15630000000000002</v>
      </c>
      <c r="T90" s="40">
        <v>0.20116748989672195</v>
      </c>
      <c r="U90" s="40">
        <v>2.3176239245743968E-2</v>
      </c>
    </row>
    <row r="91" spans="1:21" s="18" customFormat="1" x14ac:dyDescent="0.3">
      <c r="A91" s="106"/>
      <c r="B91" s="16"/>
      <c r="C91" s="29" t="s">
        <v>164</v>
      </c>
      <c r="D91" s="30">
        <v>6</v>
      </c>
      <c r="E91" s="27">
        <v>0.13953488372093023</v>
      </c>
      <c r="F91" s="28"/>
      <c r="G91" s="38">
        <v>0</v>
      </c>
      <c r="H91" s="38">
        <v>0</v>
      </c>
      <c r="I91" s="38">
        <v>0</v>
      </c>
      <c r="J91" s="38">
        <v>0</v>
      </c>
      <c r="K91" s="38">
        <v>1.1703E-2</v>
      </c>
      <c r="L91" s="38">
        <v>1.4840000000000001E-3</v>
      </c>
      <c r="M91" s="38">
        <v>2.0400000000000001E-3</v>
      </c>
      <c r="N91" s="38">
        <v>2.2279999999999999E-3</v>
      </c>
      <c r="O91" s="38">
        <v>5.4339999999999996E-3</v>
      </c>
      <c r="P91" s="38">
        <v>5.0179999999999999E-3</v>
      </c>
      <c r="Q91" s="38">
        <v>4.1019999999999997E-3</v>
      </c>
      <c r="R91" s="28"/>
      <c r="S91" s="39">
        <v>3.2009000000000003E-2</v>
      </c>
      <c r="T91" s="40" t="s">
        <v>191</v>
      </c>
      <c r="U91" s="40" t="s">
        <v>191</v>
      </c>
    </row>
    <row r="92" spans="1:21" s="18" customFormat="1" x14ac:dyDescent="0.3">
      <c r="A92" s="106"/>
      <c r="B92" s="16"/>
      <c r="C92" s="29" t="s">
        <v>0</v>
      </c>
      <c r="D92" s="30">
        <v>15</v>
      </c>
      <c r="E92" s="27">
        <v>0.34883720930232559</v>
      </c>
      <c r="F92" s="28"/>
      <c r="G92" s="38">
        <v>2.1119000000000002E-2</v>
      </c>
      <c r="H92" s="38">
        <v>2.1072E-2</v>
      </c>
      <c r="I92" s="38">
        <v>2.4088000000000002E-2</v>
      </c>
      <c r="J92" s="38">
        <v>2.4517000000000001E-2</v>
      </c>
      <c r="K92" s="38">
        <v>2.5578E-2</v>
      </c>
      <c r="L92" s="38">
        <v>3.7663000000000002E-2</v>
      </c>
      <c r="M92" s="38">
        <v>5.0603999999999996E-2</v>
      </c>
      <c r="N92" s="38">
        <v>4.938E-2</v>
      </c>
      <c r="O92" s="38">
        <v>5.2296000000000002E-2</v>
      </c>
      <c r="P92" s="38">
        <v>6.8132999999999999E-2</v>
      </c>
      <c r="Q92" s="38">
        <v>6.1792000000000007E-2</v>
      </c>
      <c r="R92" s="28"/>
      <c r="S92" s="39">
        <v>0.43624200000000002</v>
      </c>
      <c r="T92" s="40">
        <v>1.9258961125053271</v>
      </c>
      <c r="U92" s="40">
        <v>0.14362163501323888</v>
      </c>
    </row>
    <row r="93" spans="1:21" s="55" customFormat="1" x14ac:dyDescent="0.3">
      <c r="A93" s="108"/>
      <c r="B93" s="16"/>
      <c r="C93" s="51" t="s">
        <v>231</v>
      </c>
      <c r="D93" s="52">
        <v>5</v>
      </c>
      <c r="E93" s="27">
        <v>0.11627906976744186</v>
      </c>
      <c r="F93" s="28"/>
      <c r="G93" s="67">
        <v>1.9550000000000001E-3</v>
      </c>
      <c r="H93" s="67">
        <v>3.4689999999999999E-3</v>
      </c>
      <c r="I93" s="67">
        <v>3.4459999999999998E-3</v>
      </c>
      <c r="J93" s="67">
        <v>3.7309999999999999E-3</v>
      </c>
      <c r="K93" s="67">
        <v>3.6930000000000001E-3</v>
      </c>
      <c r="L93" s="67">
        <v>3.7809999999999996E-3</v>
      </c>
      <c r="M93" s="67">
        <v>8.5299999999999994E-3</v>
      </c>
      <c r="N93" s="67">
        <v>8.5610000000000009E-3</v>
      </c>
      <c r="O93" s="67">
        <v>1.0123E-2</v>
      </c>
      <c r="P93" s="67">
        <v>1.8821000000000001E-2</v>
      </c>
      <c r="Q93" s="67">
        <v>1.5862000000000001E-2</v>
      </c>
      <c r="R93" s="28"/>
      <c r="S93" s="53">
        <v>8.1972000000000003E-2</v>
      </c>
      <c r="T93" s="54">
        <v>7.113554987212277</v>
      </c>
      <c r="U93" s="54">
        <v>0.29912636908558543</v>
      </c>
    </row>
    <row r="94" spans="1:21" s="55" customFormat="1" x14ac:dyDescent="0.3">
      <c r="A94" s="108"/>
      <c r="B94" s="16"/>
      <c r="C94" s="51" t="s">
        <v>390</v>
      </c>
      <c r="D94" s="52">
        <v>2</v>
      </c>
      <c r="E94" s="27">
        <v>4.6511627906976744E-2</v>
      </c>
      <c r="F94" s="28"/>
      <c r="G94" s="67">
        <v>2.14E-4</v>
      </c>
      <c r="H94" s="67">
        <v>7.3999999999999996E-5</v>
      </c>
      <c r="I94" s="67">
        <v>1.76E-4</v>
      </c>
      <c r="J94" s="67">
        <v>1.8100000000000001E-4</v>
      </c>
      <c r="K94" s="67">
        <v>9.5000000000000005E-5</v>
      </c>
      <c r="L94" s="67">
        <v>1.2400000000000001E-4</v>
      </c>
      <c r="M94" s="67">
        <v>1.3100000000000001E-4</v>
      </c>
      <c r="N94" s="67">
        <v>1.1E-4</v>
      </c>
      <c r="O94" s="67">
        <v>1.933E-3</v>
      </c>
      <c r="P94" s="67">
        <v>3.0899999999999998E-4</v>
      </c>
      <c r="Q94" s="67">
        <v>6.2600000000000004E-4</v>
      </c>
      <c r="R94" s="28"/>
      <c r="S94" s="53">
        <v>3.973E-3</v>
      </c>
      <c r="T94" s="54">
        <v>1.9252336448598131</v>
      </c>
      <c r="U94" s="54">
        <v>0.14358926512722925</v>
      </c>
    </row>
    <row r="95" spans="1:21" s="55" customFormat="1" x14ac:dyDescent="0.3">
      <c r="A95" s="108"/>
      <c r="B95" s="50"/>
      <c r="C95" s="51" t="s">
        <v>371</v>
      </c>
      <c r="D95" s="52">
        <v>2</v>
      </c>
      <c r="E95" s="27">
        <v>4.6511627906976744E-2</v>
      </c>
      <c r="F95" s="28"/>
      <c r="G95" s="67">
        <v>1.3270000000000001E-3</v>
      </c>
      <c r="H95" s="67">
        <v>1.56E-3</v>
      </c>
      <c r="I95" s="67">
        <v>2.1940000000000002E-3</v>
      </c>
      <c r="J95" s="67">
        <v>4.2709999999999996E-3</v>
      </c>
      <c r="K95" s="67">
        <v>8.6800000000000002E-3</v>
      </c>
      <c r="L95" s="67">
        <v>2.1741E-2</v>
      </c>
      <c r="M95" s="67">
        <v>2.7459999999999998E-2</v>
      </c>
      <c r="N95" s="67">
        <v>2.8771000000000001E-2</v>
      </c>
      <c r="O95" s="67">
        <v>2.6734999999999998E-2</v>
      </c>
      <c r="P95" s="67">
        <v>2.8566999999999999E-2</v>
      </c>
      <c r="Q95" s="67">
        <v>2.5125000000000001E-2</v>
      </c>
      <c r="R95" s="28"/>
      <c r="S95" s="53">
        <v>0.176431</v>
      </c>
      <c r="T95" s="54">
        <v>17.933685003767899</v>
      </c>
      <c r="U95" s="54">
        <v>0.44428996396053333</v>
      </c>
    </row>
    <row r="96" spans="1:21" s="55" customFormat="1" x14ac:dyDescent="0.3">
      <c r="A96" s="108"/>
      <c r="B96" s="50"/>
      <c r="C96" s="51" t="s">
        <v>391</v>
      </c>
      <c r="D96" s="52">
        <v>2</v>
      </c>
      <c r="E96" s="27">
        <v>4.6511627906976744E-2</v>
      </c>
      <c r="F96" s="28"/>
      <c r="G96" s="67">
        <v>1.5579999999999999E-3</v>
      </c>
      <c r="H96" s="67">
        <v>1.129E-3</v>
      </c>
      <c r="I96" s="67">
        <v>1.083E-3</v>
      </c>
      <c r="J96" s="67">
        <v>2.307E-3</v>
      </c>
      <c r="K96" s="67">
        <v>1.9910000000000001E-3</v>
      </c>
      <c r="L96" s="67">
        <v>2.0370000000000002E-3</v>
      </c>
      <c r="M96" s="67">
        <v>3.1050000000000001E-3</v>
      </c>
      <c r="N96" s="67">
        <v>3.7520000000000001E-3</v>
      </c>
      <c r="O96" s="67">
        <v>4.2100000000000002E-3</v>
      </c>
      <c r="P96" s="67">
        <v>1.3367E-2</v>
      </c>
      <c r="Q96" s="67">
        <v>1.2172000000000001E-2</v>
      </c>
      <c r="R96" s="28"/>
      <c r="S96" s="53">
        <v>4.6711000000000003E-2</v>
      </c>
      <c r="T96" s="54">
        <v>6.8125802310654695</v>
      </c>
      <c r="U96" s="54">
        <v>0.29300234134525072</v>
      </c>
    </row>
    <row r="97" spans="1:22" s="55" customFormat="1" x14ac:dyDescent="0.3">
      <c r="A97" s="108"/>
      <c r="B97" s="50"/>
      <c r="C97" s="51" t="s">
        <v>392</v>
      </c>
      <c r="D97" s="52">
        <v>4</v>
      </c>
      <c r="E97" s="27">
        <v>9.3023255813953487E-2</v>
      </c>
      <c r="F97" s="28"/>
      <c r="G97" s="67">
        <v>1.6065000000000003E-2</v>
      </c>
      <c r="H97" s="67">
        <v>1.4840000000000001E-2</v>
      </c>
      <c r="I97" s="67">
        <v>1.7189000000000003E-2</v>
      </c>
      <c r="J97" s="67">
        <v>1.4027000000000001E-2</v>
      </c>
      <c r="K97" s="67">
        <v>1.1119E-2</v>
      </c>
      <c r="L97" s="67">
        <v>9.9800000000000028E-3</v>
      </c>
      <c r="M97" s="67">
        <v>1.1377999999999999E-2</v>
      </c>
      <c r="N97" s="67">
        <v>8.1859999999999988E-3</v>
      </c>
      <c r="O97" s="67">
        <v>9.2950000000000046E-3</v>
      </c>
      <c r="P97" s="67">
        <v>7.068999999999992E-3</v>
      </c>
      <c r="Q97" s="67">
        <v>8.0070000000000002E-3</v>
      </c>
      <c r="R97" s="28"/>
      <c r="S97" s="53">
        <v>0.12715500000000002</v>
      </c>
      <c r="T97" s="54">
        <v>-0.50158730158730158</v>
      </c>
      <c r="U97" s="54">
        <v>-8.3360353697205292E-2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4.6511627906976744E-2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3.2620000000000001E-3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3.2620000000000001E-3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43</v>
      </c>
      <c r="E99" s="41">
        <v>1</v>
      </c>
      <c r="F99" s="42"/>
      <c r="G99" s="43">
        <v>8.4735000000000005E-2</v>
      </c>
      <c r="H99" s="43">
        <v>8.5954000000000003E-2</v>
      </c>
      <c r="I99" s="43">
        <v>9.3408999999999992E-2</v>
      </c>
      <c r="J99" s="43">
        <v>0.118647</v>
      </c>
      <c r="K99" s="43">
        <v>0.19605800000000001</v>
      </c>
      <c r="L99" s="43">
        <v>0.12911500000000001</v>
      </c>
      <c r="M99" s="43">
        <v>0.132886</v>
      </c>
      <c r="N99" s="43">
        <v>0.14008600000000002</v>
      </c>
      <c r="O99" s="43">
        <v>0.14090199999999997</v>
      </c>
      <c r="P99" s="43">
        <v>0.139072</v>
      </c>
      <c r="Q99" s="43">
        <v>0.13997000000000001</v>
      </c>
      <c r="R99" s="42"/>
      <c r="S99" s="44">
        <v>1.4008339999999999</v>
      </c>
      <c r="T99" s="45">
        <v>0.65185578568478197</v>
      </c>
      <c r="U99" s="45">
        <v>6.4747223124671738E-2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7</v>
      </c>
      <c r="E103" s="90">
        <v>0.16279069767441862</v>
      </c>
      <c r="F103" s="95"/>
      <c r="G103" s="97">
        <v>9.1579999999999995E-3</v>
      </c>
      <c r="H103" s="97">
        <v>1.2019E-2</v>
      </c>
      <c r="I103" s="97">
        <v>1.4803999999999999E-2</v>
      </c>
      <c r="J103" s="97">
        <v>4.0814999999999997E-2</v>
      </c>
      <c r="K103" s="97">
        <v>9.2441999999999996E-2</v>
      </c>
      <c r="L103" s="97">
        <v>2.6246999999999999E-2</v>
      </c>
      <c r="M103" s="97">
        <v>1.7901E-2</v>
      </c>
      <c r="N103" s="97">
        <v>2.8479000000000001E-2</v>
      </c>
      <c r="O103" s="97">
        <v>2.775E-2</v>
      </c>
      <c r="P103" s="97">
        <v>1.9368E-2</v>
      </c>
      <c r="Q103" s="138">
        <v>1.4635E-2</v>
      </c>
      <c r="R103" s="95"/>
      <c r="S103" s="93">
        <v>0.303618</v>
      </c>
      <c r="T103" s="94">
        <v>0.59805634417995202</v>
      </c>
      <c r="U103" s="94">
        <v>6.0349439006799344E-2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1</v>
      </c>
      <c r="E105" s="90">
        <v>2.3255813953488372E-2</v>
      </c>
      <c r="F105" s="95"/>
      <c r="G105" s="92">
        <v>0</v>
      </c>
      <c r="H105" s="92">
        <v>0</v>
      </c>
      <c r="I105" s="92">
        <v>0</v>
      </c>
      <c r="J105" s="92">
        <v>0</v>
      </c>
      <c r="K105" s="92">
        <v>0</v>
      </c>
      <c r="L105" s="92">
        <v>0</v>
      </c>
      <c r="M105" s="92">
        <v>0</v>
      </c>
      <c r="N105" s="92">
        <v>0</v>
      </c>
      <c r="O105" s="92">
        <v>0</v>
      </c>
      <c r="P105" s="92">
        <v>0</v>
      </c>
      <c r="Q105" s="92">
        <v>0</v>
      </c>
      <c r="R105" s="95"/>
      <c r="S105" s="93">
        <v>0</v>
      </c>
      <c r="T105" s="94" t="s">
        <v>191</v>
      </c>
      <c r="U105" s="94" t="s">
        <v>191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1</v>
      </c>
      <c r="E106" s="90">
        <v>2.3255813953488372E-2</v>
      </c>
      <c r="F106" s="77"/>
      <c r="G106" s="82">
        <v>0</v>
      </c>
      <c r="H106" s="82">
        <v>0</v>
      </c>
      <c r="I106" s="82">
        <v>0</v>
      </c>
      <c r="J106" s="82">
        <v>0</v>
      </c>
      <c r="K106" s="82">
        <v>0</v>
      </c>
      <c r="L106" s="82">
        <v>0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77"/>
      <c r="S106" s="79">
        <v>0</v>
      </c>
      <c r="T106" s="80" t="s">
        <v>191</v>
      </c>
      <c r="U106" s="80" t="s">
        <v>191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2</v>
      </c>
      <c r="E114" s="90">
        <v>4.6511627906976744E-2</v>
      </c>
      <c r="F114" s="95"/>
      <c r="G114" s="92">
        <v>3.7032999999999996E-2</v>
      </c>
      <c r="H114" s="92">
        <v>3.3006000000000001E-2</v>
      </c>
      <c r="I114" s="92">
        <v>3.6246E-2</v>
      </c>
      <c r="J114" s="92">
        <v>3.6830000000000002E-2</v>
      </c>
      <c r="K114" s="92">
        <v>4.1669999999999999E-2</v>
      </c>
      <c r="L114" s="92">
        <v>4.8214000000000007E-2</v>
      </c>
      <c r="M114" s="92">
        <v>4.4863E-2</v>
      </c>
      <c r="N114" s="92">
        <v>4.1947999999999999E-2</v>
      </c>
      <c r="O114" s="92">
        <v>3.7719999999999997E-2</v>
      </c>
      <c r="P114" s="92">
        <v>3.1595999999999999E-2</v>
      </c>
      <c r="Q114" s="92">
        <v>3.1022000000000001E-2</v>
      </c>
      <c r="R114" s="95"/>
      <c r="S114" s="93">
        <v>0.42014799999999997</v>
      </c>
      <c r="T114" s="94">
        <v>-0.16231469230146078</v>
      </c>
      <c r="U114" s="94">
        <v>-2.1895825869725716E-2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1</v>
      </c>
      <c r="E115" s="76">
        <v>2.3255813953488372E-2</v>
      </c>
      <c r="F115" s="77"/>
      <c r="G115" s="82">
        <v>1.4782999999999999E-2</v>
      </c>
      <c r="H115" s="82">
        <v>1.2973999999999999E-2</v>
      </c>
      <c r="I115" s="82">
        <v>1.3412E-2</v>
      </c>
      <c r="J115" s="82">
        <v>1.2862E-2</v>
      </c>
      <c r="K115" s="82">
        <v>1.4567999999999999E-2</v>
      </c>
      <c r="L115" s="82">
        <v>1.6836E-2</v>
      </c>
      <c r="M115" s="82">
        <v>1.3637E-2</v>
      </c>
      <c r="N115" s="82">
        <v>1.3302E-2</v>
      </c>
      <c r="O115" s="82">
        <v>1.2038999999999999E-2</v>
      </c>
      <c r="P115" s="82">
        <v>1.1051999999999999E-2</v>
      </c>
      <c r="Q115" s="140">
        <v>1.1899E-2</v>
      </c>
      <c r="R115" s="77"/>
      <c r="S115" s="79">
        <v>0.14736399999999997</v>
      </c>
      <c r="T115" s="80">
        <v>-0.19508895352770073</v>
      </c>
      <c r="U115" s="80">
        <v>-2.6763281002164407E-2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1</v>
      </c>
      <c r="E116" s="90">
        <v>2.3255813953488372E-2</v>
      </c>
      <c r="F116" s="77"/>
      <c r="G116" s="78">
        <v>2.2249999999999999E-2</v>
      </c>
      <c r="H116" s="78">
        <v>2.0032000000000001E-2</v>
      </c>
      <c r="I116" s="78">
        <v>2.2834E-2</v>
      </c>
      <c r="J116" s="78">
        <v>2.3968E-2</v>
      </c>
      <c r="K116" s="78">
        <v>2.7102000000000001E-2</v>
      </c>
      <c r="L116" s="78">
        <v>3.1378000000000003E-2</v>
      </c>
      <c r="M116" s="78">
        <v>3.1226E-2</v>
      </c>
      <c r="N116" s="78">
        <v>2.8646000000000001E-2</v>
      </c>
      <c r="O116" s="78">
        <v>2.5680999999999999E-2</v>
      </c>
      <c r="P116" s="78">
        <v>2.0544E-2</v>
      </c>
      <c r="Q116" s="78">
        <v>1.9123000000000001E-2</v>
      </c>
      <c r="R116" s="77"/>
      <c r="S116" s="85">
        <v>0.27278400000000003</v>
      </c>
      <c r="T116" s="86">
        <v>-0.14053932584269657</v>
      </c>
      <c r="U116" s="86">
        <v>-1.8753205057437494E-2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1</v>
      </c>
      <c r="E117" s="99">
        <v>2.3255813953488372E-2</v>
      </c>
      <c r="F117" s="100"/>
      <c r="G117" s="78">
        <v>2.2249999999999999E-2</v>
      </c>
      <c r="H117" s="78">
        <v>2.0032000000000001E-2</v>
      </c>
      <c r="I117" s="78">
        <v>2.2834E-2</v>
      </c>
      <c r="J117" s="78">
        <v>2.3968E-2</v>
      </c>
      <c r="K117" s="78">
        <v>2.7102000000000001E-2</v>
      </c>
      <c r="L117" s="78">
        <v>3.1378000000000003E-2</v>
      </c>
      <c r="M117" s="78">
        <v>3.1226E-2</v>
      </c>
      <c r="N117" s="78">
        <v>2.8646000000000001E-2</v>
      </c>
      <c r="O117" s="78">
        <v>2.5680999999999999E-2</v>
      </c>
      <c r="P117" s="78">
        <v>2.0544E-2</v>
      </c>
      <c r="Q117" s="139">
        <v>1.9123000000000001E-2</v>
      </c>
      <c r="R117" s="100"/>
      <c r="S117" s="101">
        <v>0.27278400000000003</v>
      </c>
      <c r="T117" s="102">
        <v>-0.14053932584269657</v>
      </c>
      <c r="U117" s="102">
        <v>-1.8753205057437494E-2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4</v>
      </c>
      <c r="E122" s="90">
        <v>9.3023255813953487E-2</v>
      </c>
      <c r="F122" s="95"/>
      <c r="G122" s="92">
        <v>4.0629999999999998E-3</v>
      </c>
      <c r="H122" s="92">
        <v>4.0829999999999998E-3</v>
      </c>
      <c r="I122" s="92">
        <v>3.4420000000000002E-3</v>
      </c>
      <c r="J122" s="92">
        <v>2.5860000000000002E-3</v>
      </c>
      <c r="K122" s="92">
        <v>2.8119999999999998E-3</v>
      </c>
      <c r="L122" s="92">
        <v>2.5609999999999999E-3</v>
      </c>
      <c r="M122" s="92">
        <v>2.3609999999999998E-3</v>
      </c>
      <c r="N122" s="92">
        <v>2.104E-3</v>
      </c>
      <c r="O122" s="92">
        <v>2.085E-3</v>
      </c>
      <c r="P122" s="92">
        <v>2.0400000000000001E-3</v>
      </c>
      <c r="Q122" s="92">
        <v>2E-3</v>
      </c>
      <c r="R122" s="95"/>
      <c r="S122" s="93">
        <v>3.0136999999999997E-2</v>
      </c>
      <c r="T122" s="94">
        <v>-0.50775289195175977</v>
      </c>
      <c r="U122" s="94">
        <v>-8.4785490486402937E-2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4</v>
      </c>
      <c r="E123" s="90">
        <v>9.3023255813953487E-2</v>
      </c>
      <c r="F123" s="77"/>
      <c r="G123" s="78">
        <v>4.0629999999999998E-3</v>
      </c>
      <c r="H123" s="78">
        <v>4.0829999999999998E-3</v>
      </c>
      <c r="I123" s="78">
        <v>3.4420000000000002E-3</v>
      </c>
      <c r="J123" s="78">
        <v>2.5860000000000002E-3</v>
      </c>
      <c r="K123" s="78">
        <v>2.8119999999999998E-3</v>
      </c>
      <c r="L123" s="78">
        <v>2.5609999999999999E-3</v>
      </c>
      <c r="M123" s="78">
        <v>2.3609999999999998E-3</v>
      </c>
      <c r="N123" s="78">
        <v>2.104E-3</v>
      </c>
      <c r="O123" s="78">
        <v>2.085E-3</v>
      </c>
      <c r="P123" s="78">
        <v>2.0400000000000001E-3</v>
      </c>
      <c r="Q123" s="78">
        <v>2E-3</v>
      </c>
      <c r="R123" s="77"/>
      <c r="S123" s="85">
        <v>3.0136999999999997E-2</v>
      </c>
      <c r="T123" s="86">
        <v>-0.50775289195175977</v>
      </c>
      <c r="U123" s="86">
        <v>-8.4785490486402937E-2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2.3255813953488372E-2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0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3</v>
      </c>
      <c r="E126" s="90">
        <v>6.9767441860465115E-2</v>
      </c>
      <c r="F126" s="77"/>
      <c r="G126" s="78">
        <v>4.0629999999999998E-3</v>
      </c>
      <c r="H126" s="78">
        <v>4.0829999999999998E-3</v>
      </c>
      <c r="I126" s="78">
        <v>3.4420000000000002E-3</v>
      </c>
      <c r="J126" s="78">
        <v>2.5860000000000002E-3</v>
      </c>
      <c r="K126" s="78">
        <v>2.8119999999999998E-3</v>
      </c>
      <c r="L126" s="78">
        <v>2.5609999999999999E-3</v>
      </c>
      <c r="M126" s="78">
        <v>2.3609999999999998E-3</v>
      </c>
      <c r="N126" s="78">
        <v>2.104E-3</v>
      </c>
      <c r="O126" s="78">
        <v>2.085E-3</v>
      </c>
      <c r="P126" s="78">
        <v>2.0400000000000001E-3</v>
      </c>
      <c r="Q126" s="78">
        <v>2E-3</v>
      </c>
      <c r="R126" s="77"/>
      <c r="S126" s="85">
        <v>3.0136999999999997E-2</v>
      </c>
      <c r="T126" s="86">
        <v>-0.50775289195175977</v>
      </c>
      <c r="U126" s="86">
        <v>-8.4785490486402937E-2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2</v>
      </c>
      <c r="E127" s="76">
        <v>4.6511627906976744E-2</v>
      </c>
      <c r="F127" s="77"/>
      <c r="G127" s="78">
        <v>4.0629999999999998E-3</v>
      </c>
      <c r="H127" s="78">
        <v>4.0829999999999998E-3</v>
      </c>
      <c r="I127" s="78">
        <v>3.4420000000000002E-3</v>
      </c>
      <c r="J127" s="78">
        <v>2.5860000000000002E-3</v>
      </c>
      <c r="K127" s="78">
        <v>2.8119999999999998E-3</v>
      </c>
      <c r="L127" s="78">
        <v>2.5609999999999999E-3</v>
      </c>
      <c r="M127" s="78">
        <v>2.3609999999999998E-3</v>
      </c>
      <c r="N127" s="78">
        <v>2.104E-3</v>
      </c>
      <c r="O127" s="78">
        <v>2.085E-3</v>
      </c>
      <c r="P127" s="78">
        <v>2.0400000000000001E-3</v>
      </c>
      <c r="Q127" s="136">
        <v>2E-3</v>
      </c>
      <c r="R127" s="77"/>
      <c r="S127" s="85">
        <v>3.0136999999999997E-2</v>
      </c>
      <c r="T127" s="86">
        <v>-0.50775289195175977</v>
      </c>
      <c r="U127" s="86">
        <v>-8.4785490486402937E-2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0</v>
      </c>
      <c r="E131" s="76">
        <v>0</v>
      </c>
      <c r="F131" s="77"/>
      <c r="G131" s="78">
        <v>0</v>
      </c>
      <c r="H131" s="78">
        <v>0</v>
      </c>
      <c r="I131" s="78">
        <v>0</v>
      </c>
      <c r="J131" s="78">
        <v>0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136">
        <v>0</v>
      </c>
      <c r="R131" s="77"/>
      <c r="S131" s="85">
        <v>0</v>
      </c>
      <c r="T131" s="86" t="s">
        <v>191</v>
      </c>
      <c r="U131" s="86" t="s">
        <v>191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2.3255813953488372E-2</v>
      </c>
      <c r="F133" s="77"/>
      <c r="G133" s="78">
        <v>0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0</v>
      </c>
      <c r="Q133" s="78">
        <v>0</v>
      </c>
      <c r="R133" s="77"/>
      <c r="S133" s="85">
        <v>0</v>
      </c>
      <c r="T133" s="86" t="s">
        <v>191</v>
      </c>
      <c r="U133" s="86" t="s">
        <v>191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1</v>
      </c>
      <c r="E147" s="90">
        <v>2.3255813953488372E-2</v>
      </c>
      <c r="F147" s="95"/>
      <c r="G147" s="92">
        <v>0</v>
      </c>
      <c r="H147" s="92">
        <v>0</v>
      </c>
      <c r="I147" s="92">
        <v>0</v>
      </c>
      <c r="J147" s="92">
        <v>0</v>
      </c>
      <c r="K147" s="92">
        <v>2.0999999999999999E-5</v>
      </c>
      <c r="L147" s="92">
        <v>0</v>
      </c>
      <c r="M147" s="92">
        <v>0</v>
      </c>
      <c r="N147" s="92">
        <v>0</v>
      </c>
      <c r="O147" s="92">
        <v>0</v>
      </c>
      <c r="P147" s="92">
        <v>0</v>
      </c>
      <c r="Q147" s="92">
        <v>0</v>
      </c>
      <c r="R147" s="95"/>
      <c r="S147" s="93">
        <v>2.0999999999999999E-5</v>
      </c>
      <c r="T147" s="94" t="s">
        <v>191</v>
      </c>
      <c r="U147" s="94" t="s">
        <v>191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2.3255813953488372E-2</v>
      </c>
      <c r="F148" s="77"/>
      <c r="G148" s="78">
        <v>0</v>
      </c>
      <c r="H148" s="78">
        <v>0</v>
      </c>
      <c r="I148" s="78">
        <v>0</v>
      </c>
      <c r="J148" s="78">
        <v>0</v>
      </c>
      <c r="K148" s="78">
        <v>2.0999999999999999E-5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2.0999999999999999E-5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0</v>
      </c>
      <c r="E149" s="90">
        <v>0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136">
        <v>0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6</v>
      </c>
      <c r="E156" s="90">
        <v>0.13953488372093023</v>
      </c>
      <c r="F156" s="95"/>
      <c r="G156" s="92">
        <v>0</v>
      </c>
      <c r="H156" s="92">
        <v>0</v>
      </c>
      <c r="I156" s="92">
        <v>0</v>
      </c>
      <c r="J156" s="92">
        <v>0</v>
      </c>
      <c r="K156" s="92">
        <v>1.1703E-2</v>
      </c>
      <c r="L156" s="92">
        <v>1.4840000000000001E-3</v>
      </c>
      <c r="M156" s="92">
        <v>2.0400000000000001E-3</v>
      </c>
      <c r="N156" s="92">
        <v>2.2279999999999999E-3</v>
      </c>
      <c r="O156" s="92">
        <v>5.4339999999999996E-3</v>
      </c>
      <c r="P156" s="92">
        <v>5.0179999999999999E-3</v>
      </c>
      <c r="Q156" s="92">
        <v>4.1019999999999997E-3</v>
      </c>
      <c r="R156" s="95"/>
      <c r="S156" s="93">
        <v>3.2009000000000003E-2</v>
      </c>
      <c r="T156" s="94" t="s">
        <v>191</v>
      </c>
      <c r="U156" s="94" t="s">
        <v>191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3</v>
      </c>
      <c r="E157" s="76">
        <v>6.9767441860465115E-2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5.9719999999999999E-3</v>
      </c>
      <c r="L157" s="78">
        <v>1.4840000000000001E-3</v>
      </c>
      <c r="M157" s="78">
        <v>2.0400000000000001E-3</v>
      </c>
      <c r="N157" s="78">
        <v>2.2279999999999999E-3</v>
      </c>
      <c r="O157" s="78">
        <v>5.4339999999999996E-3</v>
      </c>
      <c r="P157" s="78">
        <v>5.0179999999999999E-3</v>
      </c>
      <c r="Q157" s="78">
        <v>4.1019999999999997E-3</v>
      </c>
      <c r="R157" s="77"/>
      <c r="S157" s="85">
        <v>2.6278000000000003E-2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2.3255813953488372E-2</v>
      </c>
      <c r="F158" s="77"/>
      <c r="G158" s="78">
        <v>0</v>
      </c>
      <c r="H158" s="78">
        <v>0</v>
      </c>
      <c r="I158" s="78">
        <v>0</v>
      </c>
      <c r="J158" s="78">
        <v>0</v>
      </c>
      <c r="K158" s="78">
        <v>4.2050000000000004E-3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136">
        <v>0</v>
      </c>
      <c r="R158" s="77"/>
      <c r="S158" s="85">
        <v>4.2050000000000004E-3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2.3255813953488372E-2</v>
      </c>
      <c r="F159" s="77"/>
      <c r="G159" s="78">
        <v>0</v>
      </c>
      <c r="H159" s="78">
        <v>0</v>
      </c>
      <c r="I159" s="78">
        <v>0</v>
      </c>
      <c r="J159" s="78">
        <v>0</v>
      </c>
      <c r="K159" s="78">
        <v>1.526E-3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136">
        <v>0</v>
      </c>
      <c r="R159" s="77"/>
      <c r="S159" s="85">
        <v>1.526E-3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1</v>
      </c>
      <c r="E160" s="76">
        <v>2.3255813953488372E-2</v>
      </c>
      <c r="F160" s="77"/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0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15</v>
      </c>
      <c r="E164" s="90">
        <v>0.34883720930232559</v>
      </c>
      <c r="F164" s="95"/>
      <c r="G164" s="92">
        <v>2.1119000000000002E-2</v>
      </c>
      <c r="H164" s="92">
        <v>2.1072E-2</v>
      </c>
      <c r="I164" s="92">
        <v>2.4088000000000002E-2</v>
      </c>
      <c r="J164" s="92">
        <v>2.4517000000000001E-2</v>
      </c>
      <c r="K164" s="92">
        <v>2.5578E-2</v>
      </c>
      <c r="L164" s="92">
        <v>3.7663000000000002E-2</v>
      </c>
      <c r="M164" s="92">
        <v>5.0603999999999996E-2</v>
      </c>
      <c r="N164" s="92">
        <v>4.938E-2</v>
      </c>
      <c r="O164" s="92">
        <v>5.2296000000000002E-2</v>
      </c>
      <c r="P164" s="92">
        <v>6.8132999999999999E-2</v>
      </c>
      <c r="Q164" s="92">
        <v>6.1792000000000007E-2</v>
      </c>
      <c r="R164" s="95"/>
      <c r="S164" s="93">
        <v>0.43624200000000002</v>
      </c>
      <c r="T164" s="94">
        <v>1.9258961125053271</v>
      </c>
      <c r="U164" s="94">
        <v>0.14362163501323888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15</v>
      </c>
      <c r="E165" s="90">
        <v>0.34883720930232559</v>
      </c>
      <c r="F165" s="77"/>
      <c r="G165" s="78">
        <v>2.1119000000000002E-2</v>
      </c>
      <c r="H165" s="78">
        <v>2.1072E-2</v>
      </c>
      <c r="I165" s="78">
        <v>2.4088000000000002E-2</v>
      </c>
      <c r="J165" s="78">
        <v>2.4517000000000001E-2</v>
      </c>
      <c r="K165" s="78">
        <v>2.5578E-2</v>
      </c>
      <c r="L165" s="78">
        <v>3.7663000000000002E-2</v>
      </c>
      <c r="M165" s="78">
        <v>5.0603999999999996E-2</v>
      </c>
      <c r="N165" s="78">
        <v>4.938E-2</v>
      </c>
      <c r="O165" s="78">
        <v>5.2296000000000002E-2</v>
      </c>
      <c r="P165" s="78">
        <v>6.8132999999999999E-2</v>
      </c>
      <c r="Q165" s="78">
        <v>6.1792000000000007E-2</v>
      </c>
      <c r="R165" s="77"/>
      <c r="S165" s="85">
        <v>0.43624200000000002</v>
      </c>
      <c r="T165" s="86">
        <v>1.9258961125053271</v>
      </c>
      <c r="U165" s="86">
        <v>0.14362163501323888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2</v>
      </c>
      <c r="E166" s="76">
        <v>4.6511627906976744E-2</v>
      </c>
      <c r="F166" s="77"/>
      <c r="G166" s="78">
        <v>1.6064999999999999E-2</v>
      </c>
      <c r="H166" s="78">
        <v>1.4840000000000001E-2</v>
      </c>
      <c r="I166" s="78">
        <v>1.7188999999999999E-2</v>
      </c>
      <c r="J166" s="78">
        <v>1.4027E-2</v>
      </c>
      <c r="K166" s="78">
        <v>1.1119E-2</v>
      </c>
      <c r="L166" s="78">
        <v>9.9799999999999993E-3</v>
      </c>
      <c r="M166" s="78">
        <v>1.1377999999999999E-2</v>
      </c>
      <c r="N166" s="78">
        <v>8.1860000000000006E-3</v>
      </c>
      <c r="O166" s="78">
        <v>9.2949999999999994E-3</v>
      </c>
      <c r="P166" s="78">
        <v>7.0689999999999998E-3</v>
      </c>
      <c r="Q166" s="136">
        <v>8.0070000000000002E-3</v>
      </c>
      <c r="R166" s="77"/>
      <c r="S166" s="85">
        <v>0.12715500000000002</v>
      </c>
      <c r="T166" s="86">
        <v>-0.50158730158730158</v>
      </c>
      <c r="U166" s="86">
        <v>-8.3360353697205292E-2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3</v>
      </c>
      <c r="E167" s="76">
        <v>6.9767441860465115E-2</v>
      </c>
      <c r="F167" s="77"/>
      <c r="G167" s="78">
        <v>1.9550000000000001E-3</v>
      </c>
      <c r="H167" s="78">
        <v>3.4689999999999999E-3</v>
      </c>
      <c r="I167" s="78">
        <v>3.4459999999999998E-3</v>
      </c>
      <c r="J167" s="78">
        <v>3.7309999999999999E-3</v>
      </c>
      <c r="K167" s="78">
        <v>3.6930000000000001E-3</v>
      </c>
      <c r="L167" s="78">
        <v>3.6709999999999998E-3</v>
      </c>
      <c r="M167" s="78">
        <v>6.8970000000000004E-3</v>
      </c>
      <c r="N167" s="78">
        <v>6.6150000000000002E-3</v>
      </c>
      <c r="O167" s="78">
        <v>7.9970000000000006E-3</v>
      </c>
      <c r="P167" s="78">
        <v>1.4369E-2</v>
      </c>
      <c r="Q167" s="78">
        <v>8.515E-3</v>
      </c>
      <c r="R167" s="77"/>
      <c r="S167" s="85">
        <v>6.4357999999999999E-2</v>
      </c>
      <c r="T167" s="86">
        <v>3.3554987212276215</v>
      </c>
      <c r="U167" s="86">
        <v>0.2019315528228387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2</v>
      </c>
      <c r="E169" s="76">
        <v>4.6511627906976744E-2</v>
      </c>
      <c r="F169" s="77"/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1.1E-4</v>
      </c>
      <c r="M169" s="78">
        <v>1.6329999999999999E-3</v>
      </c>
      <c r="N169" s="78">
        <v>1.946E-3</v>
      </c>
      <c r="O169" s="78">
        <v>2.1259999999999999E-3</v>
      </c>
      <c r="P169" s="78">
        <v>4.4520000000000002E-3</v>
      </c>
      <c r="Q169" s="78">
        <v>7.3470000000000002E-3</v>
      </c>
      <c r="R169" s="77"/>
      <c r="S169" s="85">
        <v>1.7614000000000001E-2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2.3255813953488372E-2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2</v>
      </c>
      <c r="E173" s="76">
        <v>4.6511627906976744E-2</v>
      </c>
      <c r="F173" s="77"/>
      <c r="G173" s="78">
        <v>2.14E-4</v>
      </c>
      <c r="H173" s="78">
        <v>7.3999999999999996E-5</v>
      </c>
      <c r="I173" s="78">
        <v>1.76E-4</v>
      </c>
      <c r="J173" s="78">
        <v>1.8100000000000001E-4</v>
      </c>
      <c r="K173" s="78">
        <v>9.5000000000000005E-5</v>
      </c>
      <c r="L173" s="78">
        <v>1.2400000000000001E-4</v>
      </c>
      <c r="M173" s="78">
        <v>1.3100000000000001E-4</v>
      </c>
      <c r="N173" s="78">
        <v>1.1E-4</v>
      </c>
      <c r="O173" s="78">
        <v>1.933E-3</v>
      </c>
      <c r="P173" s="78">
        <v>3.0899999999999998E-4</v>
      </c>
      <c r="Q173" s="136">
        <v>6.2600000000000004E-4</v>
      </c>
      <c r="R173" s="77"/>
      <c r="S173" s="85">
        <v>3.973E-3</v>
      </c>
      <c r="T173" s="86">
        <v>1.9252336448598131</v>
      </c>
      <c r="U173" s="86">
        <v>0.14358926512722925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2.3255813953488372E-2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2</v>
      </c>
      <c r="E177" s="76">
        <v>4.6511627906976744E-2</v>
      </c>
      <c r="F177" s="77"/>
      <c r="G177" s="78">
        <v>1.3270000000000001E-3</v>
      </c>
      <c r="H177" s="78">
        <v>1.56E-3</v>
      </c>
      <c r="I177" s="78">
        <v>2.1940000000000002E-3</v>
      </c>
      <c r="J177" s="78">
        <v>4.2709999999999996E-3</v>
      </c>
      <c r="K177" s="78">
        <v>8.6800000000000002E-3</v>
      </c>
      <c r="L177" s="78">
        <v>2.1741E-2</v>
      </c>
      <c r="M177" s="78">
        <v>2.7459999999999998E-2</v>
      </c>
      <c r="N177" s="78">
        <v>2.8771000000000001E-2</v>
      </c>
      <c r="O177" s="78">
        <v>2.6734999999999998E-2</v>
      </c>
      <c r="P177" s="78">
        <v>2.8566999999999999E-2</v>
      </c>
      <c r="Q177" s="136">
        <v>2.5125000000000001E-2</v>
      </c>
      <c r="R177" s="77"/>
      <c r="S177" s="85">
        <v>0.176431</v>
      </c>
      <c r="T177" s="86">
        <v>17.933685003767899</v>
      </c>
      <c r="U177" s="86">
        <v>0.44428996396053333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2</v>
      </c>
      <c r="E180" s="76">
        <v>4.6511627906976744E-2</v>
      </c>
      <c r="F180" s="77"/>
      <c r="G180" s="78">
        <v>1.5579999999999999E-3</v>
      </c>
      <c r="H180" s="78">
        <v>1.129E-3</v>
      </c>
      <c r="I180" s="78">
        <v>1.083E-3</v>
      </c>
      <c r="J180" s="78">
        <v>2.307E-3</v>
      </c>
      <c r="K180" s="78">
        <v>1.9910000000000001E-3</v>
      </c>
      <c r="L180" s="78">
        <v>2.0370000000000002E-3</v>
      </c>
      <c r="M180" s="78">
        <v>3.1050000000000001E-3</v>
      </c>
      <c r="N180" s="78">
        <v>3.7520000000000001E-3</v>
      </c>
      <c r="O180" s="78">
        <v>4.2100000000000002E-3</v>
      </c>
      <c r="P180" s="78">
        <v>1.3367E-2</v>
      </c>
      <c r="Q180" s="136">
        <v>1.2172000000000001E-2</v>
      </c>
      <c r="R180" s="77"/>
      <c r="S180" s="85">
        <v>4.6711000000000003E-2</v>
      </c>
      <c r="T180" s="86">
        <v>6.8125802310654695</v>
      </c>
      <c r="U180" s="86">
        <v>0.29300234134525072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0</v>
      </c>
      <c r="E181" s="90">
        <v>0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7"/>
      <c r="S181" s="85">
        <v>0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1</v>
      </c>
      <c r="E191" s="90">
        <v>2.3255813953488372E-2</v>
      </c>
      <c r="F191" s="95"/>
      <c r="G191" s="92">
        <v>0</v>
      </c>
      <c r="H191" s="92">
        <v>0</v>
      </c>
      <c r="I191" s="92">
        <v>3.1500000000000001E-4</v>
      </c>
      <c r="J191" s="92">
        <v>3.4600000000000001E-4</v>
      </c>
      <c r="K191" s="92">
        <v>3.3500000000000001E-4</v>
      </c>
      <c r="L191" s="92">
        <v>6.0999999999999999E-5</v>
      </c>
      <c r="M191" s="92">
        <v>1.655E-3</v>
      </c>
      <c r="N191" s="92">
        <v>2.3349999999999998E-3</v>
      </c>
      <c r="O191" s="92">
        <v>2.751E-3</v>
      </c>
      <c r="P191" s="92">
        <v>9.3000000000000005E-4</v>
      </c>
      <c r="Q191" s="92">
        <v>1.0369E-2</v>
      </c>
      <c r="R191" s="95"/>
      <c r="S191" s="93">
        <v>1.9096999999999999E-2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1</v>
      </c>
      <c r="E192" s="76">
        <v>2.3255813953488372E-2</v>
      </c>
      <c r="F192" s="77"/>
      <c r="G192" s="78">
        <v>0</v>
      </c>
      <c r="H192" s="78">
        <v>0</v>
      </c>
      <c r="I192" s="78">
        <v>3.1500000000000001E-4</v>
      </c>
      <c r="J192" s="78">
        <v>3.4600000000000001E-4</v>
      </c>
      <c r="K192" s="78">
        <v>3.3500000000000001E-4</v>
      </c>
      <c r="L192" s="78">
        <v>6.0999999999999999E-5</v>
      </c>
      <c r="M192" s="78">
        <v>1.655E-3</v>
      </c>
      <c r="N192" s="78">
        <v>2.3349999999999998E-3</v>
      </c>
      <c r="O192" s="78">
        <v>2.751E-3</v>
      </c>
      <c r="P192" s="78">
        <v>9.3000000000000005E-4</v>
      </c>
      <c r="Q192" s="78">
        <v>1.0369E-2</v>
      </c>
      <c r="R192" s="77"/>
      <c r="S192" s="85">
        <v>1.9096999999999999E-2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3</v>
      </c>
      <c r="E195" s="90">
        <v>6.9767441860465115E-2</v>
      </c>
      <c r="F195" s="77"/>
      <c r="G195" s="92">
        <v>1.3362000000000001E-2</v>
      </c>
      <c r="H195" s="92">
        <v>1.5774E-2</v>
      </c>
      <c r="I195" s="92">
        <v>1.4514000000000001E-2</v>
      </c>
      <c r="J195" s="92">
        <v>1.3553000000000001E-2</v>
      </c>
      <c r="K195" s="92">
        <v>1.8235000000000001E-2</v>
      </c>
      <c r="L195" s="92">
        <v>1.2885000000000001E-2</v>
      </c>
      <c r="M195" s="92">
        <v>1.3462E-2</v>
      </c>
      <c r="N195" s="92">
        <v>1.3612000000000001E-2</v>
      </c>
      <c r="O195" s="92">
        <v>1.2866000000000001E-2</v>
      </c>
      <c r="P195" s="92">
        <v>1.1986999999999999E-2</v>
      </c>
      <c r="Q195" s="92">
        <v>1.6049999999999998E-2</v>
      </c>
      <c r="R195" s="77"/>
      <c r="S195" s="79">
        <v>0.15630000000000002</v>
      </c>
      <c r="T195" s="80">
        <v>0.20116748989672195</v>
      </c>
      <c r="U195" s="80">
        <v>2.3176239245743968E-2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1</v>
      </c>
      <c r="E196" s="76">
        <v>2.3255813953488372E-2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136">
        <v>3.4039999999999999E-3</v>
      </c>
      <c r="R196" s="77"/>
      <c r="S196" s="85">
        <v>3.4039999999999999E-3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2</v>
      </c>
      <c r="E197" s="76">
        <v>4.6511627906976744E-2</v>
      </c>
      <c r="F197" s="77"/>
      <c r="G197" s="78">
        <v>1.3362000000000001E-2</v>
      </c>
      <c r="H197" s="78">
        <v>1.5774E-2</v>
      </c>
      <c r="I197" s="78">
        <v>1.4514000000000001E-2</v>
      </c>
      <c r="J197" s="78">
        <v>1.3553000000000001E-2</v>
      </c>
      <c r="K197" s="78">
        <v>1.8235000000000001E-2</v>
      </c>
      <c r="L197" s="78">
        <v>1.2885000000000001E-2</v>
      </c>
      <c r="M197" s="78">
        <v>1.3462E-2</v>
      </c>
      <c r="N197" s="78">
        <v>1.3612000000000001E-2</v>
      </c>
      <c r="O197" s="78">
        <v>1.2866000000000001E-2</v>
      </c>
      <c r="P197" s="78">
        <v>1.1986999999999999E-2</v>
      </c>
      <c r="Q197" s="136">
        <v>1.2645999999999999E-2</v>
      </c>
      <c r="R197" s="77"/>
      <c r="S197" s="85">
        <v>0.152896</v>
      </c>
      <c r="T197" s="86">
        <v>-5.3584792695704375E-2</v>
      </c>
      <c r="U197" s="86">
        <v>-6.8605951558817768E-3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2.3255813953488372E-2</v>
      </c>
      <c r="F199" s="77"/>
      <c r="G199" s="82">
        <v>0</v>
      </c>
      <c r="H199" s="82">
        <v>0</v>
      </c>
      <c r="I199" s="82">
        <v>0</v>
      </c>
      <c r="J199" s="82">
        <v>0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137">
        <v>0</v>
      </c>
      <c r="R199" s="77"/>
      <c r="S199" s="79">
        <v>0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4.6511627906976744E-2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3.2620000000000001E-3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3.2620000000000001E-3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2.3255813953488372E-2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1.6310000000000001E-3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1.6310000000000001E-3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2.3255813953488372E-2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1.6310000000000001E-3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1.6310000000000001E-3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43</v>
      </c>
      <c r="E204" s="90">
        <v>1</v>
      </c>
      <c r="F204" s="91"/>
      <c r="G204" s="92">
        <v>8.4734999999999991E-2</v>
      </c>
      <c r="H204" s="92">
        <v>8.5953999999999989E-2</v>
      </c>
      <c r="I204" s="92">
        <v>9.3408999999999992E-2</v>
      </c>
      <c r="J204" s="92">
        <v>0.11864699999999999</v>
      </c>
      <c r="K204" s="92">
        <v>0.19605799999999998</v>
      </c>
      <c r="L204" s="92">
        <v>0.12911500000000001</v>
      </c>
      <c r="M204" s="92">
        <v>0.132886</v>
      </c>
      <c r="N204" s="92">
        <v>0.14008600000000002</v>
      </c>
      <c r="O204" s="92">
        <v>0.140902</v>
      </c>
      <c r="P204" s="92">
        <v>0.13907199999999997</v>
      </c>
      <c r="Q204" s="92">
        <v>0.13997000000000001</v>
      </c>
      <c r="R204" s="91"/>
      <c r="S204" s="93">
        <v>1.4008339999999997</v>
      </c>
      <c r="T204" s="94">
        <v>0.6518557856847822</v>
      </c>
      <c r="U204" s="94">
        <v>6.4747223124671738E-2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32</v>
      </c>
      <c r="E247" s="27">
        <v>0.7441860465116279</v>
      </c>
      <c r="F247" s="28"/>
      <c r="G247" s="38">
        <v>4.3368999999999998E-2</v>
      </c>
      <c r="H247" s="38">
        <v>4.1104000000000002E-2</v>
      </c>
      <c r="I247" s="38">
        <v>4.7237000000000001E-2</v>
      </c>
      <c r="J247" s="38">
        <v>7.5707999999999998E-2</v>
      </c>
      <c r="K247" s="38">
        <v>0.14646999999999999</v>
      </c>
      <c r="L247" s="38">
        <v>7.058600000000001E-2</v>
      </c>
      <c r="M247" s="38">
        <v>8.5525000000000004E-2</v>
      </c>
      <c r="N247" s="38">
        <v>8.2588999999999996E-2</v>
      </c>
      <c r="O247" s="38">
        <v>8.6162000000000002E-2</v>
      </c>
      <c r="P247" s="38">
        <v>9.4625000000000001E-2</v>
      </c>
      <c r="Q247" s="38">
        <v>9.5385999999999999E-2</v>
      </c>
      <c r="R247" s="28"/>
      <c r="S247" s="39">
        <v>0.86876099999999989</v>
      </c>
      <c r="T247" s="40">
        <v>1.1994051050289376</v>
      </c>
      <c r="U247" s="40">
        <v>0.10354018789483899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19</v>
      </c>
      <c r="E248" s="27">
        <v>0.44186046511627908</v>
      </c>
      <c r="F248" s="28"/>
      <c r="G248" s="67">
        <v>0</v>
      </c>
      <c r="H248" s="67">
        <v>0</v>
      </c>
      <c r="I248" s="67">
        <v>0</v>
      </c>
      <c r="J248" s="67">
        <v>2.7663E-2</v>
      </c>
      <c r="K248" s="67">
        <v>9.0162000000000006E-2</v>
      </c>
      <c r="L248" s="67">
        <v>0</v>
      </c>
      <c r="M248" s="67">
        <v>0</v>
      </c>
      <c r="N248" s="67">
        <v>0</v>
      </c>
      <c r="O248" s="67">
        <v>0</v>
      </c>
      <c r="P248" s="67">
        <v>0</v>
      </c>
      <c r="Q248" s="67">
        <v>0</v>
      </c>
      <c r="R248" s="28"/>
      <c r="S248" s="53">
        <v>0.11782500000000001</v>
      </c>
      <c r="T248" s="54" t="s">
        <v>191</v>
      </c>
      <c r="U248" s="54" t="s">
        <v>191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1</v>
      </c>
      <c r="E254" s="27">
        <v>2.3255813953488372E-2</v>
      </c>
      <c r="F254" s="28"/>
      <c r="G254" s="67">
        <v>2.2249999999999999E-2</v>
      </c>
      <c r="H254" s="67">
        <v>2.0032000000000001E-2</v>
      </c>
      <c r="I254" s="67">
        <v>2.2834E-2</v>
      </c>
      <c r="J254" s="67">
        <v>2.3968E-2</v>
      </c>
      <c r="K254" s="67">
        <v>2.7102000000000001E-2</v>
      </c>
      <c r="L254" s="67">
        <v>3.1378000000000003E-2</v>
      </c>
      <c r="M254" s="67">
        <v>3.1226E-2</v>
      </c>
      <c r="N254" s="67">
        <v>2.8646000000000001E-2</v>
      </c>
      <c r="O254" s="67">
        <v>2.5680999999999999E-2</v>
      </c>
      <c r="P254" s="67">
        <v>2.0544E-2</v>
      </c>
      <c r="Q254" s="67">
        <v>1.9123000000000001E-2</v>
      </c>
      <c r="R254" s="28"/>
      <c r="S254" s="53">
        <v>0.27278400000000003</v>
      </c>
      <c r="T254" s="54">
        <v>-0.14053932584269657</v>
      </c>
      <c r="U254" s="54">
        <v>-1.8753205057437494E-2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9</v>
      </c>
      <c r="E255" s="27">
        <v>0.20930232558139536</v>
      </c>
      <c r="F255" s="28"/>
      <c r="G255" s="67">
        <v>2.1118999999999999E-2</v>
      </c>
      <c r="H255" s="67">
        <v>2.1072E-2</v>
      </c>
      <c r="I255" s="67">
        <v>2.4087999999999998E-2</v>
      </c>
      <c r="J255" s="67">
        <v>2.3730999999999999E-2</v>
      </c>
      <c r="K255" s="67">
        <v>2.5578E-2</v>
      </c>
      <c r="L255" s="67">
        <v>3.7663000000000002E-2</v>
      </c>
      <c r="M255" s="67">
        <v>5.0604000000000003E-2</v>
      </c>
      <c r="N255" s="67">
        <v>4.938E-2</v>
      </c>
      <c r="O255" s="67">
        <v>5.2296000000000002E-2</v>
      </c>
      <c r="P255" s="67">
        <v>6.8132999999999999E-2</v>
      </c>
      <c r="Q255" s="67">
        <v>6.1792E-2</v>
      </c>
      <c r="R255" s="28"/>
      <c r="S255" s="53">
        <v>0.43545600000000007</v>
      </c>
      <c r="T255" s="54">
        <v>1.9258961125053271</v>
      </c>
      <c r="U255" s="54">
        <v>0.14362163501323888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1</v>
      </c>
      <c r="E256" s="27">
        <v>2.3255813953488372E-2</v>
      </c>
      <c r="F256" s="28"/>
      <c r="G256" s="67">
        <v>0</v>
      </c>
      <c r="H256" s="67">
        <v>0</v>
      </c>
      <c r="I256" s="67">
        <v>3.1500000000000001E-4</v>
      </c>
      <c r="J256" s="67">
        <v>3.4600000000000001E-4</v>
      </c>
      <c r="K256" s="67">
        <v>3.3500000000000001E-4</v>
      </c>
      <c r="L256" s="67">
        <v>6.0999999999999999E-5</v>
      </c>
      <c r="M256" s="67">
        <v>1.655E-3</v>
      </c>
      <c r="N256" s="67">
        <v>2.3349999999999998E-3</v>
      </c>
      <c r="O256" s="67">
        <v>2.751E-3</v>
      </c>
      <c r="P256" s="67">
        <v>9.3000000000000005E-4</v>
      </c>
      <c r="Q256" s="67">
        <v>1.0369E-2</v>
      </c>
      <c r="R256" s="28"/>
      <c r="S256" s="53">
        <v>1.9096999999999999E-2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2</v>
      </c>
      <c r="E258" s="27">
        <v>4.6511627906976744E-2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3.2929999999999999E-3</v>
      </c>
      <c r="L258" s="67">
        <v>1.4840000000000001E-3</v>
      </c>
      <c r="M258" s="67">
        <v>2.0400000000000001E-3</v>
      </c>
      <c r="N258" s="67">
        <v>2.2279999999999999E-3</v>
      </c>
      <c r="O258" s="67">
        <v>5.4339999999999996E-3</v>
      </c>
      <c r="P258" s="67">
        <v>5.0179999999999999E-3</v>
      </c>
      <c r="Q258" s="67">
        <v>4.1019999999999997E-3</v>
      </c>
      <c r="R258" s="28"/>
      <c r="S258" s="53">
        <v>2.3599000000000002E-2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0</v>
      </c>
      <c r="E268" s="27">
        <v>0</v>
      </c>
      <c r="F268" s="28"/>
      <c r="G268" s="38">
        <v>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28"/>
      <c r="S268" s="39">
        <v>0</v>
      </c>
      <c r="T268" s="40" t="s">
        <v>191</v>
      </c>
      <c r="U268" s="40" t="s">
        <v>191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0</v>
      </c>
      <c r="E269" s="27">
        <v>0</v>
      </c>
      <c r="F269" s="28"/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28"/>
      <c r="S269" s="53">
        <v>0</v>
      </c>
      <c r="T269" s="54" t="s">
        <v>191</v>
      </c>
      <c r="U269" s="54" t="s">
        <v>191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1</v>
      </c>
      <c r="E275" s="27">
        <v>2.3255813953488372E-2</v>
      </c>
      <c r="F275" s="28"/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3.4039999999999999E-3</v>
      </c>
      <c r="R275" s="28"/>
      <c r="S275" s="39">
        <v>3.4039999999999999E-3</v>
      </c>
      <c r="T275" s="40" t="s">
        <v>191</v>
      </c>
      <c r="U275" s="40" t="s">
        <v>191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0</v>
      </c>
      <c r="E276" s="27">
        <v>0</v>
      </c>
      <c r="F276" s="28"/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28"/>
      <c r="S276" s="53">
        <v>0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1</v>
      </c>
      <c r="E277" s="27">
        <v>2.3255813953488372E-2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3.4039999999999999E-3</v>
      </c>
      <c r="R277" s="28"/>
      <c r="S277" s="53">
        <v>3.4039999999999999E-3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3</v>
      </c>
      <c r="E281" s="27">
        <v>6.9767441860465115E-2</v>
      </c>
      <c r="F281" s="28"/>
      <c r="G281" s="38">
        <v>4.0629999999999998E-3</v>
      </c>
      <c r="H281" s="38">
        <v>4.0829999999999998E-3</v>
      </c>
      <c r="I281" s="38">
        <v>3.4420000000000002E-3</v>
      </c>
      <c r="J281" s="38">
        <v>2.5860000000000002E-3</v>
      </c>
      <c r="K281" s="38">
        <v>2.8119999999999998E-3</v>
      </c>
      <c r="L281" s="38">
        <v>2.5609999999999999E-3</v>
      </c>
      <c r="M281" s="38">
        <v>2.3609999999999998E-3</v>
      </c>
      <c r="N281" s="38">
        <v>2.104E-3</v>
      </c>
      <c r="O281" s="38">
        <v>2.085E-3</v>
      </c>
      <c r="P281" s="38">
        <v>2.0400000000000001E-3</v>
      </c>
      <c r="Q281" s="38">
        <v>2E-3</v>
      </c>
      <c r="R281" s="28"/>
      <c r="S281" s="39">
        <v>3.0136999999999997E-2</v>
      </c>
      <c r="T281" s="40">
        <v>-0.50775289195175977</v>
      </c>
      <c r="U281" s="40">
        <v>-8.4785490486402937E-2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2.3255813953488372E-2</v>
      </c>
      <c r="F283" s="28"/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28"/>
      <c r="S283" s="53">
        <v>0</v>
      </c>
      <c r="T283" s="54" t="s">
        <v>191</v>
      </c>
      <c r="U283" s="54" t="s">
        <v>191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1</v>
      </c>
      <c r="E285" s="27">
        <v>2.3255813953488372E-2</v>
      </c>
      <c r="F285" s="28"/>
      <c r="G285" s="67">
        <v>4.0629999999999998E-3</v>
      </c>
      <c r="H285" s="67">
        <v>4.0829999999999998E-3</v>
      </c>
      <c r="I285" s="67">
        <v>3.4420000000000002E-3</v>
      </c>
      <c r="J285" s="67">
        <v>2.5860000000000002E-3</v>
      </c>
      <c r="K285" s="67">
        <v>2.8119999999999998E-3</v>
      </c>
      <c r="L285" s="67">
        <v>2.5609999999999999E-3</v>
      </c>
      <c r="M285" s="67">
        <v>2.3609999999999998E-3</v>
      </c>
      <c r="N285" s="67">
        <v>2.104E-3</v>
      </c>
      <c r="O285" s="67">
        <v>2.085E-3</v>
      </c>
      <c r="P285" s="67">
        <v>2.0400000000000001E-3</v>
      </c>
      <c r="Q285" s="67">
        <v>2E-3</v>
      </c>
      <c r="R285" s="28"/>
      <c r="S285" s="53">
        <v>3.0136999999999997E-2</v>
      </c>
      <c r="T285" s="54">
        <v>-0.50775289195175977</v>
      </c>
      <c r="U285" s="54">
        <v>-8.4785490486402937E-2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2.3255813953488372E-2</v>
      </c>
      <c r="F286" s="28"/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28"/>
      <c r="S286" s="53">
        <v>0</v>
      </c>
      <c r="T286" s="54" t="s">
        <v>191</v>
      </c>
      <c r="U286" s="54" t="s">
        <v>191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0</v>
      </c>
      <c r="E289" s="27">
        <v>0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0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2</v>
      </c>
      <c r="E290" s="27">
        <v>4.6511627906976744E-2</v>
      </c>
      <c r="F290" s="28"/>
      <c r="G290" s="38">
        <v>1.4782999999999999E-2</v>
      </c>
      <c r="H290" s="38">
        <v>1.2973999999999999E-2</v>
      </c>
      <c r="I290" s="38">
        <v>1.3412E-2</v>
      </c>
      <c r="J290" s="38">
        <v>1.2862E-2</v>
      </c>
      <c r="K290" s="38">
        <v>1.4567999999999999E-2</v>
      </c>
      <c r="L290" s="38">
        <v>1.6836E-2</v>
      </c>
      <c r="M290" s="38">
        <v>1.3637E-2</v>
      </c>
      <c r="N290" s="38">
        <v>1.3302E-2</v>
      </c>
      <c r="O290" s="38">
        <v>1.2038999999999999E-2</v>
      </c>
      <c r="P290" s="38">
        <v>1.1062000000000001E-2</v>
      </c>
      <c r="Q290" s="38">
        <v>1.2078999999999999E-2</v>
      </c>
      <c r="R290" s="28"/>
      <c r="S290" s="39">
        <v>0.14755399999999999</v>
      </c>
      <c r="T290" s="40">
        <v>-0.18291280524927278</v>
      </c>
      <c r="U290" s="40">
        <v>-2.4935038512365559E-2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2</v>
      </c>
      <c r="E291" s="27">
        <v>4.6511627906976744E-2</v>
      </c>
      <c r="F291" s="28"/>
      <c r="G291" s="67">
        <v>1.4782999999999999E-2</v>
      </c>
      <c r="H291" s="67">
        <v>1.2973999999999999E-2</v>
      </c>
      <c r="I291" s="67">
        <v>1.3412E-2</v>
      </c>
      <c r="J291" s="67">
        <v>1.2862E-2</v>
      </c>
      <c r="K291" s="67">
        <v>1.4567999999999999E-2</v>
      </c>
      <c r="L291" s="67">
        <v>1.6836E-2</v>
      </c>
      <c r="M291" s="67">
        <v>1.3637E-2</v>
      </c>
      <c r="N291" s="67">
        <v>1.3302E-2</v>
      </c>
      <c r="O291" s="67">
        <v>1.2038999999999999E-2</v>
      </c>
      <c r="P291" s="67">
        <v>1.1062000000000001E-2</v>
      </c>
      <c r="Q291" s="67">
        <v>1.2078999999999999E-2</v>
      </c>
      <c r="R291" s="28"/>
      <c r="S291" s="53">
        <v>0.14755399999999999</v>
      </c>
      <c r="T291" s="54">
        <v>-0.18291280524927278</v>
      </c>
      <c r="U291" s="54">
        <v>-2.4935038512365559E-2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0</v>
      </c>
      <c r="E293" s="27">
        <v>0</v>
      </c>
      <c r="F293" s="28"/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28"/>
      <c r="S293" s="39">
        <v>0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5</v>
      </c>
      <c r="E294" s="27">
        <v>0.11627906976744186</v>
      </c>
      <c r="F294" s="28"/>
      <c r="G294" s="38">
        <v>2.2519999999999998E-2</v>
      </c>
      <c r="H294" s="38">
        <v>2.7793000000000002E-2</v>
      </c>
      <c r="I294" s="38">
        <v>2.9318E-2</v>
      </c>
      <c r="J294" s="38">
        <v>2.7491000000000002E-2</v>
      </c>
      <c r="K294" s="38">
        <v>3.2208000000000001E-2</v>
      </c>
      <c r="L294" s="38">
        <v>3.9132E-2</v>
      </c>
      <c r="M294" s="38">
        <v>3.1363000000000002E-2</v>
      </c>
      <c r="N294" s="38">
        <v>4.2091000000000003E-2</v>
      </c>
      <c r="O294" s="38">
        <v>4.0615999999999999E-2</v>
      </c>
      <c r="P294" s="38">
        <v>3.1344999999999998E-2</v>
      </c>
      <c r="Q294" s="38">
        <v>2.7101E-2</v>
      </c>
      <c r="R294" s="28"/>
      <c r="S294" s="39">
        <v>0.35097800000000001</v>
      </c>
      <c r="T294" s="40">
        <v>0.20341918294849037</v>
      </c>
      <c r="U294" s="40">
        <v>2.3415796965044589E-2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5</v>
      </c>
      <c r="E296" s="27">
        <v>0.11627906976744186</v>
      </c>
      <c r="F296" s="28"/>
      <c r="G296" s="59">
        <v>2.2519999999999998E-2</v>
      </c>
      <c r="H296" s="59">
        <v>2.7793000000000002E-2</v>
      </c>
      <c r="I296" s="59">
        <v>2.9318E-2</v>
      </c>
      <c r="J296" s="59">
        <v>2.7491000000000002E-2</v>
      </c>
      <c r="K296" s="59">
        <v>3.2208000000000001E-2</v>
      </c>
      <c r="L296" s="59">
        <v>3.9132E-2</v>
      </c>
      <c r="M296" s="59">
        <v>3.1363000000000002E-2</v>
      </c>
      <c r="N296" s="59">
        <v>4.2091000000000003E-2</v>
      </c>
      <c r="O296" s="59">
        <v>4.0615999999999999E-2</v>
      </c>
      <c r="P296" s="59">
        <v>3.1344999999999998E-2</v>
      </c>
      <c r="Q296" s="59">
        <v>2.7101E-2</v>
      </c>
      <c r="R296" s="28"/>
      <c r="S296" s="53">
        <v>0.35097800000000001</v>
      </c>
      <c r="T296" s="54">
        <v>0.20341918294849037</v>
      </c>
      <c r="U296" s="54">
        <v>2.3415796965044589E-2</v>
      </c>
    </row>
    <row r="297" spans="1:21" s="18" customFormat="1" collapsed="1" x14ac:dyDescent="0.3">
      <c r="A297" s="106"/>
      <c r="B297" s="16"/>
      <c r="C297" s="26" t="s">
        <v>373</v>
      </c>
      <c r="D297" s="142">
        <v>86</v>
      </c>
      <c r="E297" s="41">
        <v>2.0000000000000004</v>
      </c>
      <c r="F297" s="42"/>
      <c r="G297" s="43">
        <v>8.4734999999999991E-2</v>
      </c>
      <c r="H297" s="43">
        <v>8.5954000000000003E-2</v>
      </c>
      <c r="I297" s="43">
        <v>9.3409000000000006E-2</v>
      </c>
      <c r="J297" s="43">
        <v>0.118647</v>
      </c>
      <c r="K297" s="43">
        <v>0.19605799999999998</v>
      </c>
      <c r="L297" s="43">
        <v>0.12911500000000001</v>
      </c>
      <c r="M297" s="43">
        <v>0.132886</v>
      </c>
      <c r="N297" s="43">
        <v>0.14008599999999999</v>
      </c>
      <c r="O297" s="43">
        <v>0.140902</v>
      </c>
      <c r="P297" s="43">
        <v>0.139072</v>
      </c>
      <c r="Q297" s="43">
        <v>0.13996999999999998</v>
      </c>
      <c r="R297" s="42"/>
      <c r="S297" s="44">
        <v>1.4008339999999999</v>
      </c>
      <c r="T297" s="45">
        <v>0.65185578568478197</v>
      </c>
      <c r="U297" s="45">
        <v>6.4747223124671738E-2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2349" priority="235" operator="equal">
      <formula>0</formula>
    </cfRule>
  </conditionalFormatting>
  <conditionalFormatting sqref="R50 C50 C83:F83 F50 E54:F54 C54 R54 E52:F52 C52 R52">
    <cfRule type="cellIs" dxfId="2348" priority="234" operator="equal">
      <formula>0</formula>
    </cfRule>
  </conditionalFormatting>
  <conditionalFormatting sqref="S16:S19 S21">
    <cfRule type="cellIs" dxfId="2347" priority="233" operator="equal">
      <formula>0</formula>
    </cfRule>
  </conditionalFormatting>
  <conditionalFormatting sqref="G54:Q54 G50:Q52">
    <cfRule type="cellIs" dxfId="2346" priority="232" operator="equal">
      <formula>0</formula>
    </cfRule>
  </conditionalFormatting>
  <conditionalFormatting sqref="T96:U96 C96:R96">
    <cfRule type="cellIs" dxfId="2345" priority="231" operator="equal">
      <formula>0</formula>
    </cfRule>
  </conditionalFormatting>
  <conditionalFormatting sqref="S96">
    <cfRule type="cellIs" dxfId="2344" priority="230" operator="equal">
      <formula>0</formula>
    </cfRule>
  </conditionalFormatting>
  <conditionalFormatting sqref="N54:O54 N50:O52">
    <cfRule type="cellIs" dxfId="2343" priority="228" operator="equal">
      <formula>0</formula>
    </cfRule>
  </conditionalFormatting>
  <conditionalFormatting sqref="N325:O337 N55:O55 N16:O19 N21:O21">
    <cfRule type="cellIs" dxfId="2342" priority="229" operator="equal">
      <formula>0</formula>
    </cfRule>
  </conditionalFormatting>
  <conditionalFormatting sqref="N20:O20">
    <cfRule type="cellIs" dxfId="2341" priority="225" operator="equal">
      <formula>0</formula>
    </cfRule>
  </conditionalFormatting>
  <conditionalFormatting sqref="P20:R20 T20:U20 C20:F20 H20:M20">
    <cfRule type="cellIs" dxfId="2340" priority="227" operator="equal">
      <formula>0</formula>
    </cfRule>
  </conditionalFormatting>
  <conditionalFormatting sqref="S20">
    <cfRule type="cellIs" dxfId="2339" priority="226" operator="equal">
      <formula>0</formula>
    </cfRule>
  </conditionalFormatting>
  <conditionalFormatting sqref="C269:U269">
    <cfRule type="cellIs" dxfId="2338" priority="224" operator="equal">
      <formula>0</formula>
    </cfRule>
  </conditionalFormatting>
  <conditionalFormatting sqref="C282:F282 H282:U282">
    <cfRule type="cellIs" dxfId="2337" priority="223" operator="equal">
      <formula>0</formula>
    </cfRule>
  </conditionalFormatting>
  <conditionalFormatting sqref="C276:F276 H276:U276">
    <cfRule type="cellIs" dxfId="2336" priority="222" operator="equal">
      <formula>0</formula>
    </cfRule>
  </conditionalFormatting>
  <conditionalFormatting sqref="C248 H248:U248 E248:F248">
    <cfRule type="cellIs" dxfId="2335" priority="221" operator="equal">
      <formula>0</formula>
    </cfRule>
  </conditionalFormatting>
  <conditionalFormatting sqref="G248:Q248">
    <cfRule type="cellIs" dxfId="2334" priority="220" operator="equal">
      <formula>0</formula>
    </cfRule>
  </conditionalFormatting>
  <conditionalFormatting sqref="G276:Q280">
    <cfRule type="cellIs" dxfId="2333" priority="219" operator="equal">
      <formula>0</formula>
    </cfRule>
  </conditionalFormatting>
  <conditionalFormatting sqref="G282:Q289">
    <cfRule type="cellIs" dxfId="2332" priority="218" operator="equal">
      <formula>0</formula>
    </cfRule>
  </conditionalFormatting>
  <conditionalFormatting sqref="G83:Q83">
    <cfRule type="cellIs" dxfId="2331" priority="215" operator="equal">
      <formula>0</formula>
    </cfRule>
  </conditionalFormatting>
  <conditionalFormatting sqref="D248">
    <cfRule type="cellIs" dxfId="2330" priority="212" operator="equal">
      <formula>0</formula>
    </cfRule>
  </conditionalFormatting>
  <conditionalFormatting sqref="T97:U97 C97:R97">
    <cfRule type="cellIs" dxfId="2329" priority="217" operator="equal">
      <formula>0</formula>
    </cfRule>
  </conditionalFormatting>
  <conditionalFormatting sqref="S97">
    <cfRule type="cellIs" dxfId="2328" priority="216" operator="equal">
      <formula>0</formula>
    </cfRule>
  </conditionalFormatting>
  <conditionalFormatting sqref="D7:D9">
    <cfRule type="cellIs" dxfId="2327" priority="214" operator="equal">
      <formula>0</formula>
    </cfRule>
  </conditionalFormatting>
  <conditionalFormatting sqref="D54 D52">
    <cfRule type="cellIs" dxfId="2326" priority="213" operator="equal">
      <formula>0</formula>
    </cfRule>
  </conditionalFormatting>
  <conditionalFormatting sqref="T103:U103 P103:R103 C103:F103 H103:M103 T147:U147 C147:R147">
    <cfRule type="cellIs" dxfId="2325" priority="211" operator="equal">
      <formula>0</formula>
    </cfRule>
  </conditionalFormatting>
  <conditionalFormatting sqref="S103 S147">
    <cfRule type="cellIs" dxfId="2324" priority="210" operator="equal">
      <formula>0</formula>
    </cfRule>
  </conditionalFormatting>
  <conditionalFormatting sqref="N103:O103 N147:O147">
    <cfRule type="cellIs" dxfId="2323" priority="209" operator="equal">
      <formula>0</formula>
    </cfRule>
  </conditionalFormatting>
  <conditionalFormatting sqref="S151:S154">
    <cfRule type="cellIs" dxfId="2322" priority="201" operator="equal">
      <formula>0</formula>
    </cfRule>
  </conditionalFormatting>
  <conditionalFormatting sqref="G103:Q103">
    <cfRule type="cellIs" dxfId="2321" priority="208" operator="equal">
      <formula>0</formula>
    </cfRule>
  </conditionalFormatting>
  <conditionalFormatting sqref="N148:O149 N104:O104">
    <cfRule type="cellIs" dxfId="2320" priority="205" operator="equal">
      <formula>0</formula>
    </cfRule>
  </conditionalFormatting>
  <conditionalFormatting sqref="C150 T150:U150 R150 E150:F150">
    <cfRule type="cellIs" dxfId="2319" priority="204" operator="equal">
      <formula>0</formula>
    </cfRule>
  </conditionalFormatting>
  <conditionalFormatting sqref="S150">
    <cfRule type="cellIs" dxfId="2318" priority="203" operator="equal">
      <formula>0</formula>
    </cfRule>
  </conditionalFormatting>
  <conditionalFormatting sqref="T151:U154 C151 R151 C152:R152 E151:F151 C153:C154 E153:R154">
    <cfRule type="cellIs" dxfId="2317" priority="202" operator="equal">
      <formula>0</formula>
    </cfRule>
  </conditionalFormatting>
  <conditionalFormatting sqref="N152:O154">
    <cfRule type="cellIs" dxfId="2316" priority="200" operator="equal">
      <formula>0</formula>
    </cfRule>
  </conditionalFormatting>
  <conditionalFormatting sqref="T148:U149 T104:U104 C104:R104 C148:R149">
    <cfRule type="cellIs" dxfId="2315" priority="207" operator="equal">
      <formula>0</formula>
    </cfRule>
  </conditionalFormatting>
  <conditionalFormatting sqref="S148:S149 S104">
    <cfRule type="cellIs" dxfId="2314" priority="206" operator="equal">
      <formula>0</formula>
    </cfRule>
  </conditionalFormatting>
  <conditionalFormatting sqref="S146">
    <cfRule type="cellIs" dxfId="2313" priority="177" operator="equal">
      <formula>0</formula>
    </cfRule>
  </conditionalFormatting>
  <conditionalFormatting sqref="T105:U105 C105:R105">
    <cfRule type="cellIs" dxfId="2312" priority="196" operator="equal">
      <formula>0</formula>
    </cfRule>
  </conditionalFormatting>
  <conditionalFormatting sqref="S105">
    <cfRule type="cellIs" dxfId="2311" priority="195" operator="equal">
      <formula>0</formula>
    </cfRule>
  </conditionalFormatting>
  <conditionalFormatting sqref="N105:O105">
    <cfRule type="cellIs" dxfId="2310" priority="194" operator="equal">
      <formula>0</formula>
    </cfRule>
  </conditionalFormatting>
  <conditionalFormatting sqref="T108:U109 T111:U112 C108:C109 C111:C112 E108:R109 E111:R112">
    <cfRule type="cellIs" dxfId="2309" priority="199" operator="equal">
      <formula>0</formula>
    </cfRule>
  </conditionalFormatting>
  <conditionalFormatting sqref="S108:S109 S111:S112">
    <cfRule type="cellIs" dxfId="2308" priority="198" operator="equal">
      <formula>0</formula>
    </cfRule>
  </conditionalFormatting>
  <conditionalFormatting sqref="N108:O109 N111:O112">
    <cfRule type="cellIs" dxfId="2307" priority="197" operator="equal">
      <formula>0</formula>
    </cfRule>
  </conditionalFormatting>
  <conditionalFormatting sqref="T106:U106 C106:R106">
    <cfRule type="cellIs" dxfId="2306" priority="193" operator="equal">
      <formula>0</formula>
    </cfRule>
  </conditionalFormatting>
  <conditionalFormatting sqref="S106">
    <cfRule type="cellIs" dxfId="2305" priority="192" operator="equal">
      <formula>0</formula>
    </cfRule>
  </conditionalFormatting>
  <conditionalFormatting sqref="N106:O106">
    <cfRule type="cellIs" dxfId="2304" priority="191" operator="equal">
      <formula>0</formula>
    </cfRule>
  </conditionalFormatting>
  <conditionalFormatting sqref="T114:U114 C114:R114">
    <cfRule type="cellIs" dxfId="2303" priority="184" operator="equal">
      <formula>0</formula>
    </cfRule>
  </conditionalFormatting>
  <conditionalFormatting sqref="S114">
    <cfRule type="cellIs" dxfId="2302" priority="183" operator="equal">
      <formula>0</formula>
    </cfRule>
  </conditionalFormatting>
  <conditionalFormatting sqref="N114:O114">
    <cfRule type="cellIs" dxfId="2301" priority="182" operator="equal">
      <formula>0</formula>
    </cfRule>
  </conditionalFormatting>
  <conditionalFormatting sqref="T115:U115 C115:R115">
    <cfRule type="cellIs" dxfId="2300" priority="181" operator="equal">
      <formula>0</formula>
    </cfRule>
  </conditionalFormatting>
  <conditionalFormatting sqref="S115">
    <cfRule type="cellIs" dxfId="2299" priority="180" operator="equal">
      <formula>0</formula>
    </cfRule>
  </conditionalFormatting>
  <conditionalFormatting sqref="N115:O115">
    <cfRule type="cellIs" dxfId="2298" priority="179" operator="equal">
      <formula>0</formula>
    </cfRule>
  </conditionalFormatting>
  <conditionalFormatting sqref="T113:U113 C113:R113">
    <cfRule type="cellIs" dxfId="2297" priority="190" operator="equal">
      <formula>0</formula>
    </cfRule>
  </conditionalFormatting>
  <conditionalFormatting sqref="S113">
    <cfRule type="cellIs" dxfId="2296" priority="189" operator="equal">
      <formula>0</formula>
    </cfRule>
  </conditionalFormatting>
  <conditionalFormatting sqref="N113:O113">
    <cfRule type="cellIs" dxfId="2295" priority="188" operator="equal">
      <formula>0</formula>
    </cfRule>
  </conditionalFormatting>
  <conditionalFormatting sqref="E138:F138 T138:U138 R138">
    <cfRule type="cellIs" dxfId="2294" priority="169" operator="equal">
      <formula>0</formula>
    </cfRule>
  </conditionalFormatting>
  <conditionalFormatting sqref="S138">
    <cfRule type="cellIs" dxfId="2293" priority="168" operator="equal">
      <formula>0</formula>
    </cfRule>
  </conditionalFormatting>
  <conditionalFormatting sqref="C138 C141 C143:C154">
    <cfRule type="cellIs" dxfId="2292" priority="161" operator="equal">
      <formula>0</formula>
    </cfRule>
  </conditionalFormatting>
  <conditionalFormatting sqref="T116:U118 C116:R116 T120:U121 R117:R118 C117:F118 C120:R121">
    <cfRule type="cellIs" dxfId="2291" priority="187" operator="equal">
      <formula>0</formula>
    </cfRule>
  </conditionalFormatting>
  <conditionalFormatting sqref="S116:S118 S120:S121">
    <cfRule type="cellIs" dxfId="2290" priority="186" operator="equal">
      <formula>0</formula>
    </cfRule>
  </conditionalFormatting>
  <conditionalFormatting sqref="N116:O116 N120:O121">
    <cfRule type="cellIs" dxfId="2289" priority="185" operator="equal">
      <formula>0</formula>
    </cfRule>
  </conditionalFormatting>
  <conditionalFormatting sqref="T146:U146 C146:R146">
    <cfRule type="cellIs" dxfId="2288" priority="178" operator="equal">
      <formula>0</formula>
    </cfRule>
  </conditionalFormatting>
  <conditionalFormatting sqref="N122:O122">
    <cfRule type="cellIs" dxfId="2287" priority="173" operator="equal">
      <formula>0</formula>
    </cfRule>
  </conditionalFormatting>
  <conditionalFormatting sqref="N146:O146">
    <cfRule type="cellIs" dxfId="2286" priority="176" operator="equal">
      <formula>0</formula>
    </cfRule>
  </conditionalFormatting>
  <conditionalFormatting sqref="N143:O149 N152:O154">
    <cfRule type="cellIs" dxfId="2285" priority="165" operator="equal">
      <formula>0</formula>
    </cfRule>
  </conditionalFormatting>
  <conditionalFormatting sqref="T107:U107 C107:R107">
    <cfRule type="cellIs" dxfId="2284" priority="164" operator="equal">
      <formula>0</formula>
    </cfRule>
  </conditionalFormatting>
  <conditionalFormatting sqref="E141:F141 T141:U141 T143:U154 R141 E150:F151 R150:R151 D146:R149 E143:R145 E153:R154 D152:R152">
    <cfRule type="cellIs" dxfId="2283" priority="167" operator="equal">
      <formula>0</formula>
    </cfRule>
  </conditionalFormatting>
  <conditionalFormatting sqref="T122:U122 C122:R122">
    <cfRule type="cellIs" dxfId="2282" priority="175" operator="equal">
      <formula>0</formula>
    </cfRule>
  </conditionalFormatting>
  <conditionalFormatting sqref="S122">
    <cfRule type="cellIs" dxfId="2281" priority="174" operator="equal">
      <formula>0</formula>
    </cfRule>
  </conditionalFormatting>
  <conditionalFormatting sqref="T123:U123 T155:U155 C155:R155 C137:R137 T137:U137 C123:R123">
    <cfRule type="cellIs" dxfId="2280" priority="172" operator="equal">
      <formula>0</formula>
    </cfRule>
  </conditionalFormatting>
  <conditionalFormatting sqref="S123 S155 S137">
    <cfRule type="cellIs" dxfId="2279" priority="171" operator="equal">
      <formula>0</formula>
    </cfRule>
  </conditionalFormatting>
  <conditionalFormatting sqref="N123:O123 N155:O155 N137:O137">
    <cfRule type="cellIs" dxfId="2278" priority="170" operator="equal">
      <formula>0</formula>
    </cfRule>
  </conditionalFormatting>
  <conditionalFormatting sqref="S107">
    <cfRule type="cellIs" dxfId="2277" priority="163" operator="equal">
      <formula>0</formula>
    </cfRule>
  </conditionalFormatting>
  <conditionalFormatting sqref="S141 S143:S154">
    <cfRule type="cellIs" dxfId="2276" priority="166" operator="equal">
      <formula>0</formula>
    </cfRule>
  </conditionalFormatting>
  <conditionalFormatting sqref="S152">
    <cfRule type="cellIs" dxfId="2275" priority="139" operator="equal">
      <formula>0</formula>
    </cfRule>
  </conditionalFormatting>
  <conditionalFormatting sqref="N107:O107">
    <cfRule type="cellIs" dxfId="2274" priority="162" operator="equal">
      <formula>0</formula>
    </cfRule>
  </conditionalFormatting>
  <conditionalFormatting sqref="C124">
    <cfRule type="cellIs" dxfId="2273" priority="158" operator="equal">
      <formula>0</formula>
    </cfRule>
  </conditionalFormatting>
  <conditionalFormatting sqref="E124:F124 T124:U124 R124">
    <cfRule type="cellIs" dxfId="2272" priority="160" operator="equal">
      <formula>0</formula>
    </cfRule>
  </conditionalFormatting>
  <conditionalFormatting sqref="E125:F125 T125:U125 T136:U136 E136:F136 T127:U134 E127:F134 R125 R127:R134 R136">
    <cfRule type="cellIs" dxfId="2271" priority="157" operator="equal">
      <formula>0</formula>
    </cfRule>
  </conditionalFormatting>
  <conditionalFormatting sqref="S124">
    <cfRule type="cellIs" dxfId="2270" priority="159" operator="equal">
      <formula>0</formula>
    </cfRule>
  </conditionalFormatting>
  <conditionalFormatting sqref="E139:F140 T139:U140 R139:R140">
    <cfRule type="cellIs" dxfId="2269" priority="146" operator="equal">
      <formula>0</formula>
    </cfRule>
  </conditionalFormatting>
  <conditionalFormatting sqref="S125 S136 S127:S134">
    <cfRule type="cellIs" dxfId="2268" priority="156" operator="equal">
      <formula>0</formula>
    </cfRule>
  </conditionalFormatting>
  <conditionalFormatting sqref="S139:S140">
    <cfRule type="cellIs" dxfId="2267" priority="145" operator="equal">
      <formula>0</formula>
    </cfRule>
  </conditionalFormatting>
  <conditionalFormatting sqref="S135">
    <cfRule type="cellIs" dxfId="2266" priority="153" operator="equal">
      <formula>0</formula>
    </cfRule>
  </conditionalFormatting>
  <conditionalFormatting sqref="C125 C136 C127:C134">
    <cfRule type="cellIs" dxfId="2265" priority="155" operator="equal">
      <formula>0</formula>
    </cfRule>
  </conditionalFormatting>
  <conditionalFormatting sqref="S164">
    <cfRule type="cellIs" dxfId="2264" priority="142" operator="equal">
      <formula>0</formula>
    </cfRule>
  </conditionalFormatting>
  <conditionalFormatting sqref="C135">
    <cfRule type="cellIs" dxfId="2263" priority="152" operator="equal">
      <formula>0</formula>
    </cfRule>
  </conditionalFormatting>
  <conditionalFormatting sqref="D126:R126">
    <cfRule type="cellIs" dxfId="2262" priority="151" operator="equal">
      <formula>0</formula>
    </cfRule>
  </conditionalFormatting>
  <conditionalFormatting sqref="S126">
    <cfRule type="cellIs" dxfId="2261" priority="147" operator="equal">
      <formula>0</formula>
    </cfRule>
  </conditionalFormatting>
  <conditionalFormatting sqref="T135:U135 E135:F135 R135">
    <cfRule type="cellIs" dxfId="2260" priority="154" operator="equal">
      <formula>0</formula>
    </cfRule>
  </conditionalFormatting>
  <conditionalFormatting sqref="N126:O126">
    <cfRule type="cellIs" dxfId="2259" priority="150" operator="equal">
      <formula>0</formula>
    </cfRule>
  </conditionalFormatting>
  <conditionalFormatting sqref="C126">
    <cfRule type="cellIs" dxfId="2258" priority="149" operator="equal">
      <formula>0</formula>
    </cfRule>
  </conditionalFormatting>
  <conditionalFormatting sqref="T126:U126">
    <cfRule type="cellIs" dxfId="2257" priority="148" operator="equal">
      <formula>0</formula>
    </cfRule>
  </conditionalFormatting>
  <conditionalFormatting sqref="N192:O192">
    <cfRule type="cellIs" dxfId="2256" priority="135" operator="equal">
      <formula>0</formula>
    </cfRule>
  </conditionalFormatting>
  <conditionalFormatting sqref="T152:U152 C152:R152">
    <cfRule type="cellIs" dxfId="2255" priority="140" operator="equal">
      <formula>0</formula>
    </cfRule>
  </conditionalFormatting>
  <conditionalFormatting sqref="C139:C140">
    <cfRule type="cellIs" dxfId="2254" priority="144" operator="equal">
      <formula>0</formula>
    </cfRule>
  </conditionalFormatting>
  <conditionalFormatting sqref="T164:U164 C164:R164">
    <cfRule type="cellIs" dxfId="2253" priority="143" operator="equal">
      <formula>0</formula>
    </cfRule>
  </conditionalFormatting>
  <conditionalFormatting sqref="N181:O181">
    <cfRule type="cellIs" dxfId="2252" priority="115" operator="equal">
      <formula>0</formula>
    </cfRule>
  </conditionalFormatting>
  <conditionalFormatting sqref="N164:O164">
    <cfRule type="cellIs" dxfId="2251" priority="141" operator="equal">
      <formula>0</formula>
    </cfRule>
  </conditionalFormatting>
  <conditionalFormatting sqref="S186">
    <cfRule type="cellIs" dxfId="2250" priority="120" operator="equal">
      <formula>0</formula>
    </cfRule>
  </conditionalFormatting>
  <conditionalFormatting sqref="N186:O186">
    <cfRule type="cellIs" dxfId="2249" priority="119" operator="equal">
      <formula>0</formula>
    </cfRule>
  </conditionalFormatting>
  <conditionalFormatting sqref="N152:O152">
    <cfRule type="cellIs" dxfId="2248" priority="138" operator="equal">
      <formula>0</formula>
    </cfRule>
  </conditionalFormatting>
  <conditionalFormatting sqref="C192">
    <cfRule type="cellIs" dxfId="2247" priority="134" operator="equal">
      <formula>0</formula>
    </cfRule>
  </conditionalFormatting>
  <conditionalFormatting sqref="E192:R192 T192:U192">
    <cfRule type="cellIs" dxfId="2246" priority="137" operator="equal">
      <formula>0</formula>
    </cfRule>
  </conditionalFormatting>
  <conditionalFormatting sqref="E189:R189 T189:U189 T192:U193 E192:R193">
    <cfRule type="cellIs" dxfId="2245" priority="133" operator="equal">
      <formula>0</formula>
    </cfRule>
  </conditionalFormatting>
  <conditionalFormatting sqref="S192">
    <cfRule type="cellIs" dxfId="2244" priority="136" operator="equal">
      <formula>0</formula>
    </cfRule>
  </conditionalFormatting>
  <conditionalFormatting sqref="S188">
    <cfRule type="cellIs" dxfId="2243" priority="128" operator="equal">
      <formula>0</formula>
    </cfRule>
  </conditionalFormatting>
  <conditionalFormatting sqref="S189 S192:S193">
    <cfRule type="cellIs" dxfId="2242" priority="132" operator="equal">
      <formula>0</formula>
    </cfRule>
  </conditionalFormatting>
  <conditionalFormatting sqref="N189:O189 N192:O193">
    <cfRule type="cellIs" dxfId="2241" priority="131" operator="equal">
      <formula>0</formula>
    </cfRule>
  </conditionalFormatting>
  <conditionalFormatting sqref="C189 C192:C193">
    <cfRule type="cellIs" dxfId="2240" priority="130" operator="equal">
      <formula>0</formula>
    </cfRule>
  </conditionalFormatting>
  <conditionalFormatting sqref="T188:U188 E188:R188">
    <cfRule type="cellIs" dxfId="2239" priority="129" operator="equal">
      <formula>0</formula>
    </cfRule>
  </conditionalFormatting>
  <conditionalFormatting sqref="T156:U156 C156:R156">
    <cfRule type="cellIs" dxfId="2238" priority="111" operator="equal">
      <formula>0</formula>
    </cfRule>
  </conditionalFormatting>
  <conditionalFormatting sqref="N188:O188">
    <cfRule type="cellIs" dxfId="2237" priority="127" operator="equal">
      <formula>0</formula>
    </cfRule>
  </conditionalFormatting>
  <conditionalFormatting sqref="C188">
    <cfRule type="cellIs" dxfId="2236" priority="126" operator="equal">
      <formula>0</formula>
    </cfRule>
  </conditionalFormatting>
  <conditionalFormatting sqref="E187:R187 T187:U187">
    <cfRule type="cellIs" dxfId="2235" priority="125" operator="equal">
      <formula>0</formula>
    </cfRule>
  </conditionalFormatting>
  <conditionalFormatting sqref="S187">
    <cfRule type="cellIs" dxfId="2234" priority="124" operator="equal">
      <formula>0</formula>
    </cfRule>
  </conditionalFormatting>
  <conditionalFormatting sqref="N187:O187">
    <cfRule type="cellIs" dxfId="2233" priority="123" operator="equal">
      <formula>0</formula>
    </cfRule>
  </conditionalFormatting>
  <conditionalFormatting sqref="C187">
    <cfRule type="cellIs" dxfId="2232" priority="122" operator="equal">
      <formula>0</formula>
    </cfRule>
  </conditionalFormatting>
  <conditionalFormatting sqref="T186:U186 E186:R186">
    <cfRule type="cellIs" dxfId="2231" priority="121" operator="equal">
      <formula>0</formula>
    </cfRule>
  </conditionalFormatting>
  <conditionalFormatting sqref="S181">
    <cfRule type="cellIs" dxfId="2230" priority="116" operator="equal">
      <formula>0</formula>
    </cfRule>
  </conditionalFormatting>
  <conditionalFormatting sqref="C186">
    <cfRule type="cellIs" dxfId="2229" priority="118" operator="equal">
      <formula>0</formula>
    </cfRule>
  </conditionalFormatting>
  <conditionalFormatting sqref="T181:U181 C181:R181">
    <cfRule type="cellIs" dxfId="2228" priority="117" operator="equal">
      <formula>0</formula>
    </cfRule>
  </conditionalFormatting>
  <conditionalFormatting sqref="T163:U163 C163:R163">
    <cfRule type="cellIs" dxfId="2227" priority="114" operator="equal">
      <formula>0</formula>
    </cfRule>
  </conditionalFormatting>
  <conditionalFormatting sqref="S163">
    <cfRule type="cellIs" dxfId="2226" priority="113" operator="equal">
      <formula>0</formula>
    </cfRule>
  </conditionalFormatting>
  <conditionalFormatting sqref="N163:O163">
    <cfRule type="cellIs" dxfId="2225" priority="112" operator="equal">
      <formula>0</formula>
    </cfRule>
  </conditionalFormatting>
  <conditionalFormatting sqref="S156">
    <cfRule type="cellIs" dxfId="2224" priority="110" operator="equal">
      <formula>0</formula>
    </cfRule>
  </conditionalFormatting>
  <conditionalFormatting sqref="N156:O156">
    <cfRule type="cellIs" dxfId="2223" priority="109" operator="equal">
      <formula>0</formula>
    </cfRule>
  </conditionalFormatting>
  <conditionalFormatting sqref="C157">
    <cfRule type="cellIs" dxfId="2222" priority="105" operator="equal">
      <formula>0</formula>
    </cfRule>
  </conditionalFormatting>
  <conditionalFormatting sqref="E157:R157 T157:U157">
    <cfRule type="cellIs" dxfId="2221" priority="108" operator="equal">
      <formula>0</formula>
    </cfRule>
  </conditionalFormatting>
  <conditionalFormatting sqref="S157">
    <cfRule type="cellIs" dxfId="2220" priority="107" operator="equal">
      <formula>0</formula>
    </cfRule>
  </conditionalFormatting>
  <conditionalFormatting sqref="N157:O157">
    <cfRule type="cellIs" dxfId="2219" priority="106" operator="equal">
      <formula>0</formula>
    </cfRule>
  </conditionalFormatting>
  <conditionalFormatting sqref="E158:R162 T158:U162">
    <cfRule type="cellIs" dxfId="2218" priority="104" operator="equal">
      <formula>0</formula>
    </cfRule>
  </conditionalFormatting>
  <conditionalFormatting sqref="S158:S162">
    <cfRule type="cellIs" dxfId="2217" priority="103" operator="equal">
      <formula>0</formula>
    </cfRule>
  </conditionalFormatting>
  <conditionalFormatting sqref="N158:O162">
    <cfRule type="cellIs" dxfId="2216" priority="102" operator="equal">
      <formula>0</formula>
    </cfRule>
  </conditionalFormatting>
  <conditionalFormatting sqref="C158:C162">
    <cfRule type="cellIs" dxfId="2215" priority="101" operator="equal">
      <formula>0</formula>
    </cfRule>
  </conditionalFormatting>
  <conditionalFormatting sqref="T110:U110 C110:R110">
    <cfRule type="cellIs" dxfId="2214" priority="100" operator="equal">
      <formula>0</formula>
    </cfRule>
  </conditionalFormatting>
  <conditionalFormatting sqref="S110">
    <cfRule type="cellIs" dxfId="2213" priority="99" operator="equal">
      <formula>0</formula>
    </cfRule>
  </conditionalFormatting>
  <conditionalFormatting sqref="N110:O110">
    <cfRule type="cellIs" dxfId="2212" priority="98" operator="equal">
      <formula>0</formula>
    </cfRule>
  </conditionalFormatting>
  <conditionalFormatting sqref="T119:U119 C119:R119">
    <cfRule type="cellIs" dxfId="2211" priority="97" operator="equal">
      <formula>0</formula>
    </cfRule>
  </conditionalFormatting>
  <conditionalFormatting sqref="S119">
    <cfRule type="cellIs" dxfId="2210" priority="96" operator="equal">
      <formula>0</formula>
    </cfRule>
  </conditionalFormatting>
  <conditionalFormatting sqref="N119:O119">
    <cfRule type="cellIs" dxfId="2209" priority="95" operator="equal">
      <formula>0</formula>
    </cfRule>
  </conditionalFormatting>
  <conditionalFormatting sqref="C142 T142:U142 E142:R142">
    <cfRule type="cellIs" dxfId="2208" priority="94" operator="equal">
      <formula>0</formula>
    </cfRule>
  </conditionalFormatting>
  <conditionalFormatting sqref="S142">
    <cfRule type="cellIs" dxfId="2207" priority="93" operator="equal">
      <formula>0</formula>
    </cfRule>
  </conditionalFormatting>
  <conditionalFormatting sqref="N142:O142">
    <cfRule type="cellIs" dxfId="2206" priority="92" operator="equal">
      <formula>0</formula>
    </cfRule>
  </conditionalFormatting>
  <conditionalFormatting sqref="G108:Q109">
    <cfRule type="cellIs" dxfId="2205" priority="91" operator="equal">
      <formula>0</formula>
    </cfRule>
  </conditionalFormatting>
  <conditionalFormatting sqref="G117:Q118">
    <cfRule type="cellIs" dxfId="2204" priority="90" operator="equal">
      <formula>0</formula>
    </cfRule>
  </conditionalFormatting>
  <conditionalFormatting sqref="G117:Q118">
    <cfRule type="cellIs" dxfId="2203" priority="89" operator="equal">
      <formula>0</formula>
    </cfRule>
  </conditionalFormatting>
  <conditionalFormatting sqref="N117:O118">
    <cfRule type="cellIs" dxfId="2202" priority="88" operator="equal">
      <formula>0</formula>
    </cfRule>
  </conditionalFormatting>
  <conditionalFormatting sqref="G120:Q120">
    <cfRule type="cellIs" dxfId="2201" priority="87" operator="equal">
      <formula>0</formula>
    </cfRule>
  </conditionalFormatting>
  <conditionalFormatting sqref="N120:O120">
    <cfRule type="cellIs" dxfId="2200" priority="86" operator="equal">
      <formula>0</formula>
    </cfRule>
  </conditionalFormatting>
  <conditionalFormatting sqref="G124:Q125">
    <cfRule type="cellIs" dxfId="2199" priority="85" operator="equal">
      <formula>0</formula>
    </cfRule>
  </conditionalFormatting>
  <conditionalFormatting sqref="G124:Q125">
    <cfRule type="cellIs" dxfId="2198" priority="84" operator="equal">
      <formula>0</formula>
    </cfRule>
  </conditionalFormatting>
  <conditionalFormatting sqref="N124:O125">
    <cfRule type="cellIs" dxfId="2197" priority="83" operator="equal">
      <formula>0</formula>
    </cfRule>
  </conditionalFormatting>
  <conditionalFormatting sqref="G127:Q136">
    <cfRule type="cellIs" dxfId="2196" priority="82" operator="equal">
      <formula>0</formula>
    </cfRule>
  </conditionalFormatting>
  <conditionalFormatting sqref="G127:Q136">
    <cfRule type="cellIs" dxfId="2195" priority="81" operator="equal">
      <formula>0</formula>
    </cfRule>
  </conditionalFormatting>
  <conditionalFormatting sqref="N127:O136">
    <cfRule type="cellIs" dxfId="2194" priority="80" operator="equal">
      <formula>0</formula>
    </cfRule>
  </conditionalFormatting>
  <conditionalFormatting sqref="G138:Q141">
    <cfRule type="cellIs" dxfId="2193" priority="79" operator="equal">
      <formula>0</formula>
    </cfRule>
  </conditionalFormatting>
  <conditionalFormatting sqref="G138:Q141">
    <cfRule type="cellIs" dxfId="2192" priority="78" operator="equal">
      <formula>0</formula>
    </cfRule>
  </conditionalFormatting>
  <conditionalFormatting sqref="N138:O141">
    <cfRule type="cellIs" dxfId="2191" priority="77" operator="equal">
      <formula>0</formula>
    </cfRule>
  </conditionalFormatting>
  <conditionalFormatting sqref="G143:Q145">
    <cfRule type="cellIs" dxfId="2190" priority="76" operator="equal">
      <formula>0</formula>
    </cfRule>
  </conditionalFormatting>
  <conditionalFormatting sqref="N143:O145">
    <cfRule type="cellIs" dxfId="2189" priority="75" operator="equal">
      <formula>0</formula>
    </cfRule>
  </conditionalFormatting>
  <conditionalFormatting sqref="G150:Q151">
    <cfRule type="cellIs" dxfId="2188" priority="74" operator="equal">
      <formula>0</formula>
    </cfRule>
  </conditionalFormatting>
  <conditionalFormatting sqref="G150:Q151">
    <cfRule type="cellIs" dxfId="2187" priority="73" operator="equal">
      <formula>0</formula>
    </cfRule>
  </conditionalFormatting>
  <conditionalFormatting sqref="N150:O151">
    <cfRule type="cellIs" dxfId="2186" priority="72" operator="equal">
      <formula>0</formula>
    </cfRule>
  </conditionalFormatting>
  <conditionalFormatting sqref="G153:Q154">
    <cfRule type="cellIs" dxfId="2185" priority="71" operator="equal">
      <formula>0</formula>
    </cfRule>
  </conditionalFormatting>
  <conditionalFormatting sqref="N153:O154">
    <cfRule type="cellIs" dxfId="2184" priority="70" operator="equal">
      <formula>0</formula>
    </cfRule>
  </conditionalFormatting>
  <conditionalFormatting sqref="C190:U190">
    <cfRule type="cellIs" dxfId="2183" priority="69" operator="equal">
      <formula>0</formula>
    </cfRule>
  </conditionalFormatting>
  <conditionalFormatting sqref="S191">
    <cfRule type="cellIs" dxfId="2182" priority="67" operator="equal">
      <formula>0</formula>
    </cfRule>
  </conditionalFormatting>
  <conditionalFormatting sqref="T191:U191 C191:R191">
    <cfRule type="cellIs" dxfId="2181" priority="68" operator="equal">
      <formula>0</formula>
    </cfRule>
  </conditionalFormatting>
  <conditionalFormatting sqref="N191:O191">
    <cfRule type="cellIs" dxfId="2180" priority="66" operator="equal">
      <formula>0</formula>
    </cfRule>
  </conditionalFormatting>
  <conditionalFormatting sqref="T190:U190 C190:R190">
    <cfRule type="cellIs" dxfId="2179" priority="65" operator="equal">
      <formula>0</formula>
    </cfRule>
  </conditionalFormatting>
  <conditionalFormatting sqref="S190">
    <cfRule type="cellIs" dxfId="2178" priority="64" operator="equal">
      <formula>0</formula>
    </cfRule>
  </conditionalFormatting>
  <conditionalFormatting sqref="N190:O190">
    <cfRule type="cellIs" dxfId="2177" priority="63" operator="equal">
      <formula>0</formula>
    </cfRule>
  </conditionalFormatting>
  <conditionalFormatting sqref="C166:C168 C178 E178:U178 E166:U168">
    <cfRule type="cellIs" dxfId="2176" priority="62" operator="equal">
      <formula>0</formula>
    </cfRule>
  </conditionalFormatting>
  <conditionalFormatting sqref="E180:R180 T180:U180">
    <cfRule type="cellIs" dxfId="2175" priority="61" operator="equal">
      <formula>0</formula>
    </cfRule>
  </conditionalFormatting>
  <conditionalFormatting sqref="S179">
    <cfRule type="cellIs" dxfId="2174" priority="56" operator="equal">
      <formula>0</formula>
    </cfRule>
  </conditionalFormatting>
  <conditionalFormatting sqref="S180">
    <cfRule type="cellIs" dxfId="2173" priority="60" operator="equal">
      <formula>0</formula>
    </cfRule>
  </conditionalFormatting>
  <conditionalFormatting sqref="N180:O180">
    <cfRule type="cellIs" dxfId="2172" priority="59" operator="equal">
      <formula>0</formula>
    </cfRule>
  </conditionalFormatting>
  <conditionalFormatting sqref="C180">
    <cfRule type="cellIs" dxfId="2171" priority="58" operator="equal">
      <formula>0</formula>
    </cfRule>
  </conditionalFormatting>
  <conditionalFormatting sqref="T179:U179 E179:R179">
    <cfRule type="cellIs" dxfId="2170" priority="57" operator="equal">
      <formula>0</formula>
    </cfRule>
  </conditionalFormatting>
  <conditionalFormatting sqref="N179:O179">
    <cfRule type="cellIs" dxfId="2169" priority="55" operator="equal">
      <formula>0</formula>
    </cfRule>
  </conditionalFormatting>
  <conditionalFormatting sqref="C179">
    <cfRule type="cellIs" dxfId="2168" priority="54" operator="equal">
      <formula>0</formula>
    </cfRule>
  </conditionalFormatting>
  <conditionalFormatting sqref="T165:U165 C165:R165">
    <cfRule type="cellIs" dxfId="2167" priority="53" operator="equal">
      <formula>0</formula>
    </cfRule>
  </conditionalFormatting>
  <conditionalFormatting sqref="S165">
    <cfRule type="cellIs" dxfId="2166" priority="52" operator="equal">
      <formula>0</formula>
    </cfRule>
  </conditionalFormatting>
  <conditionalFormatting sqref="N165:O165">
    <cfRule type="cellIs" dxfId="2165" priority="51" operator="equal">
      <formula>0</formula>
    </cfRule>
  </conditionalFormatting>
  <conditionalFormatting sqref="C198:U198 C197 E197:U197">
    <cfRule type="cellIs" dxfId="2164" priority="50" operator="equal">
      <formula>0</formula>
    </cfRule>
  </conditionalFormatting>
  <conditionalFormatting sqref="N196:O196">
    <cfRule type="cellIs" dxfId="2163" priority="47" operator="equal">
      <formula>0</formula>
    </cfRule>
  </conditionalFormatting>
  <conditionalFormatting sqref="C196">
    <cfRule type="cellIs" dxfId="2162" priority="46" operator="equal">
      <formula>0</formula>
    </cfRule>
  </conditionalFormatting>
  <conditionalFormatting sqref="E196:R196 T196:U196">
    <cfRule type="cellIs" dxfId="2161" priority="49" operator="equal">
      <formula>0</formula>
    </cfRule>
  </conditionalFormatting>
  <conditionalFormatting sqref="T196:U198 D198:R198 E196:R197">
    <cfRule type="cellIs" dxfId="2160" priority="45" operator="equal">
      <formula>0</formula>
    </cfRule>
  </conditionalFormatting>
  <conditionalFormatting sqref="S196">
    <cfRule type="cellIs" dxfId="2159" priority="48" operator="equal">
      <formula>0</formula>
    </cfRule>
  </conditionalFormatting>
  <conditionalFormatting sqref="S196:S198">
    <cfRule type="cellIs" dxfId="2158" priority="44" operator="equal">
      <formula>0</formula>
    </cfRule>
  </conditionalFormatting>
  <conditionalFormatting sqref="N196:O198">
    <cfRule type="cellIs" dxfId="2157" priority="43" operator="equal">
      <formula>0</formula>
    </cfRule>
  </conditionalFormatting>
  <conditionalFormatting sqref="C196:C198">
    <cfRule type="cellIs" dxfId="2156" priority="42" operator="equal">
      <formula>0</formula>
    </cfRule>
  </conditionalFormatting>
  <conditionalFormatting sqref="G195:Q195">
    <cfRule type="cellIs" dxfId="2155" priority="41" operator="equal">
      <formula>0</formula>
    </cfRule>
  </conditionalFormatting>
  <conditionalFormatting sqref="N195:O195">
    <cfRule type="cellIs" dxfId="2154" priority="40" operator="equal">
      <formula>0</formula>
    </cfRule>
  </conditionalFormatting>
  <conditionalFormatting sqref="C203 E203:U203">
    <cfRule type="cellIs" dxfId="2153" priority="39" operator="equal">
      <formula>0</formula>
    </cfRule>
  </conditionalFormatting>
  <conditionalFormatting sqref="N202:O202">
    <cfRule type="cellIs" dxfId="2152" priority="36" operator="equal">
      <formula>0</formula>
    </cfRule>
  </conditionalFormatting>
  <conditionalFormatting sqref="C202">
    <cfRule type="cellIs" dxfId="2151" priority="35" operator="equal">
      <formula>0</formula>
    </cfRule>
  </conditionalFormatting>
  <conditionalFormatting sqref="E202:R202 T202:U202">
    <cfRule type="cellIs" dxfId="2150" priority="38" operator="equal">
      <formula>0</formula>
    </cfRule>
  </conditionalFormatting>
  <conditionalFormatting sqref="T202:U203 E202:R203">
    <cfRule type="cellIs" dxfId="2149" priority="34" operator="equal">
      <formula>0</formula>
    </cfRule>
  </conditionalFormatting>
  <conditionalFormatting sqref="S202">
    <cfRule type="cellIs" dxfId="2148" priority="37" operator="equal">
      <formula>0</formula>
    </cfRule>
  </conditionalFormatting>
  <conditionalFormatting sqref="S202:S203">
    <cfRule type="cellIs" dxfId="2147" priority="33" operator="equal">
      <formula>0</formula>
    </cfRule>
  </conditionalFormatting>
  <conditionalFormatting sqref="N202:O203">
    <cfRule type="cellIs" dxfId="2146" priority="32" operator="equal">
      <formula>0</formula>
    </cfRule>
  </conditionalFormatting>
  <conditionalFormatting sqref="C202:C203">
    <cfRule type="cellIs" dxfId="2145" priority="31" operator="equal">
      <formula>0</formula>
    </cfRule>
  </conditionalFormatting>
  <conditionalFormatting sqref="S201">
    <cfRule type="cellIs" dxfId="2144" priority="29" operator="equal">
      <formula>0</formula>
    </cfRule>
  </conditionalFormatting>
  <conditionalFormatting sqref="T201:U201 C201:R201">
    <cfRule type="cellIs" dxfId="2143" priority="30" operator="equal">
      <formula>0</formula>
    </cfRule>
  </conditionalFormatting>
  <conditionalFormatting sqref="N201:O201">
    <cfRule type="cellIs" dxfId="2142" priority="28" operator="equal">
      <formula>0</formula>
    </cfRule>
  </conditionalFormatting>
  <conditionalFormatting sqref="S53:U53">
    <cfRule type="cellIs" dxfId="2141" priority="27" operator="equal">
      <formula>0</formula>
    </cfRule>
  </conditionalFormatting>
  <conditionalFormatting sqref="E53:F53 C53 R53">
    <cfRule type="cellIs" dxfId="2140" priority="26" operator="equal">
      <formula>0</formula>
    </cfRule>
  </conditionalFormatting>
  <conditionalFormatting sqref="G53:Q53">
    <cfRule type="cellIs" dxfId="2139" priority="25" operator="equal">
      <formula>0</formula>
    </cfRule>
  </conditionalFormatting>
  <conditionalFormatting sqref="N53:O53">
    <cfRule type="cellIs" dxfId="2138" priority="24" operator="equal">
      <formula>0</formula>
    </cfRule>
  </conditionalFormatting>
  <conditionalFormatting sqref="D53">
    <cfRule type="cellIs" dxfId="2137" priority="23" operator="equal">
      <formula>0</formula>
    </cfRule>
  </conditionalFormatting>
  <conditionalFormatting sqref="S51:U51">
    <cfRule type="cellIs" dxfId="2136" priority="22" operator="equal">
      <formula>0</formula>
    </cfRule>
  </conditionalFormatting>
  <conditionalFormatting sqref="R51 C51 F51">
    <cfRule type="cellIs" dxfId="2135" priority="21" operator="equal">
      <formula>0</formula>
    </cfRule>
  </conditionalFormatting>
  <conditionalFormatting sqref="D127:D136">
    <cfRule type="cellIs" dxfId="2134" priority="20" operator="equal">
      <formula>0</formula>
    </cfRule>
  </conditionalFormatting>
  <conditionalFormatting sqref="D143:D145">
    <cfRule type="cellIs" dxfId="2133" priority="18" operator="equal">
      <formula>0</formula>
    </cfRule>
  </conditionalFormatting>
  <conditionalFormatting sqref="D138:D141">
    <cfRule type="cellIs" dxfId="2132" priority="19" operator="equal">
      <formula>0</formula>
    </cfRule>
  </conditionalFormatting>
  <conditionalFormatting sqref="D150:D151">
    <cfRule type="cellIs" dxfId="2131" priority="17" operator="equal">
      <formula>0</formula>
    </cfRule>
  </conditionalFormatting>
  <conditionalFormatting sqref="D153:D154">
    <cfRule type="cellIs" dxfId="2130" priority="16" operator="equal">
      <formula>0</formula>
    </cfRule>
  </conditionalFormatting>
  <conditionalFormatting sqref="D157:D162">
    <cfRule type="cellIs" dxfId="2129" priority="15" operator="equal">
      <formula>0</formula>
    </cfRule>
  </conditionalFormatting>
  <conditionalFormatting sqref="D166:D180">
    <cfRule type="cellIs" dxfId="2128" priority="14" operator="equal">
      <formula>0</formula>
    </cfRule>
  </conditionalFormatting>
  <conditionalFormatting sqref="D182:D189">
    <cfRule type="cellIs" dxfId="2127" priority="13" operator="equal">
      <formula>0</formula>
    </cfRule>
  </conditionalFormatting>
  <conditionalFormatting sqref="D192:D193">
    <cfRule type="cellIs" dxfId="2126" priority="12" operator="equal">
      <formula>0</formula>
    </cfRule>
  </conditionalFormatting>
  <conditionalFormatting sqref="D196:D197">
    <cfRule type="cellIs" dxfId="2125" priority="11" operator="equal">
      <formula>0</formula>
    </cfRule>
  </conditionalFormatting>
  <conditionalFormatting sqref="D202:D203">
    <cfRule type="cellIs" dxfId="2124" priority="10" operator="equal">
      <formula>0</formula>
    </cfRule>
  </conditionalFormatting>
  <conditionalFormatting sqref="D108:D109">
    <cfRule type="cellIs" dxfId="2123" priority="9" operator="equal">
      <formula>0</formula>
    </cfRule>
  </conditionalFormatting>
  <conditionalFormatting sqref="D111:D112">
    <cfRule type="cellIs" dxfId="2122" priority="8" operator="equal">
      <formula>0</formula>
    </cfRule>
  </conditionalFormatting>
  <conditionalFormatting sqref="D142">
    <cfRule type="cellIs" dxfId="2121" priority="7" operator="equal">
      <formula>0</formula>
    </cfRule>
  </conditionalFormatting>
  <conditionalFormatting sqref="D124:D125">
    <cfRule type="cellIs" dxfId="2120" priority="6" operator="equal">
      <formula>0</formula>
    </cfRule>
  </conditionalFormatting>
  <conditionalFormatting sqref="D152">
    <cfRule type="cellIs" dxfId="2119" priority="5" operator="equal">
      <formula>0</formula>
    </cfRule>
  </conditionalFormatting>
  <conditionalFormatting sqref="D199">
    <cfRule type="cellIs" dxfId="2118" priority="4" operator="equal">
      <formula>0</formula>
    </cfRule>
  </conditionalFormatting>
  <conditionalFormatting sqref="C98:U98">
    <cfRule type="cellIs" dxfId="2117" priority="3" operator="equal">
      <formula>0</formula>
    </cfRule>
  </conditionalFormatting>
  <conditionalFormatting sqref="E50:E51">
    <cfRule type="cellIs" dxfId="2116" priority="2" operator="equal">
      <formula>0</formula>
    </cfRule>
  </conditionalFormatting>
  <conditionalFormatting sqref="D50:D51">
    <cfRule type="cellIs" dxfId="211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2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43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43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16</v>
      </c>
      <c r="E7" s="27">
        <v>0.37209302325581395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39</v>
      </c>
      <c r="E8" s="27">
        <v>0.90697674418604646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4</v>
      </c>
      <c r="E9" s="27">
        <v>9.3023255813953487E-2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0</v>
      </c>
      <c r="E10" s="27">
        <v>0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5</v>
      </c>
      <c r="E16" s="27">
        <v>0.11627906976744186</v>
      </c>
      <c r="F16" s="28"/>
      <c r="G16" s="38">
        <v>1.8735000000000002E-2</v>
      </c>
      <c r="H16" s="38">
        <v>2.5597000000000002E-2</v>
      </c>
      <c r="I16" s="38">
        <v>3.4914000000000001E-2</v>
      </c>
      <c r="J16" s="38">
        <v>4.1468999999999999E-2</v>
      </c>
      <c r="K16" s="38">
        <v>3.4706000000000001E-2</v>
      </c>
      <c r="L16" s="38">
        <v>3.4113999999999998E-2</v>
      </c>
      <c r="M16" s="38">
        <v>3.4854000000000003E-2</v>
      </c>
      <c r="N16" s="38">
        <v>3.2731000000000003E-2</v>
      </c>
      <c r="O16" s="38">
        <v>3.2666000000000001E-2</v>
      </c>
      <c r="P16" s="38">
        <v>3.0613000000000001E-2</v>
      </c>
      <c r="Q16" s="38">
        <v>2.9569999999999999E-2</v>
      </c>
      <c r="R16" s="28"/>
      <c r="S16" s="39">
        <v>0.34996899999999997</v>
      </c>
      <c r="T16" s="40">
        <v>0.57832933013077104</v>
      </c>
      <c r="U16" s="40">
        <v>5.8704364325213421E-2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17</v>
      </c>
      <c r="E17" s="27">
        <v>0.39534883720930231</v>
      </c>
      <c r="F17" s="28"/>
      <c r="G17" s="38">
        <v>0</v>
      </c>
      <c r="H17" s="38">
        <v>4.62E-3</v>
      </c>
      <c r="I17" s="38">
        <v>1.9879999999999998E-2</v>
      </c>
      <c r="J17" s="38">
        <v>4.0400000000000001E-4</v>
      </c>
      <c r="K17" s="38">
        <v>1.6884E-2</v>
      </c>
      <c r="L17" s="38">
        <v>2.1704999999999999E-2</v>
      </c>
      <c r="M17" s="38">
        <v>2.1718999999999999E-2</v>
      </c>
      <c r="N17" s="38">
        <v>1.3856E-2</v>
      </c>
      <c r="O17" s="38">
        <v>1.6434000000000001E-2</v>
      </c>
      <c r="P17" s="38">
        <v>1.7399000000000001E-2</v>
      </c>
      <c r="Q17" s="38">
        <v>1.5844E-2</v>
      </c>
      <c r="R17" s="28"/>
      <c r="S17" s="39">
        <v>0.14874499999999999</v>
      </c>
      <c r="T17" s="40" t="s">
        <v>191</v>
      </c>
      <c r="U17" s="40" t="s">
        <v>191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0</v>
      </c>
      <c r="E18" s="27">
        <v>0</v>
      </c>
      <c r="F18" s="28"/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28"/>
      <c r="S18" s="39">
        <v>0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21</v>
      </c>
      <c r="E19" s="27">
        <v>0.48837209302325579</v>
      </c>
      <c r="F19" s="28"/>
      <c r="G19" s="38">
        <v>0</v>
      </c>
      <c r="H19" s="38">
        <v>7.4899999999999999E-4</v>
      </c>
      <c r="I19" s="38">
        <v>1.1410000000000001E-3</v>
      </c>
      <c r="J19" s="38">
        <v>9.1179999999999994E-3</v>
      </c>
      <c r="K19" s="38">
        <v>1.2744E-2</v>
      </c>
      <c r="L19" s="38">
        <v>7.5069999999999998E-3</v>
      </c>
      <c r="M19" s="38">
        <v>2.2841E-2</v>
      </c>
      <c r="N19" s="38">
        <v>1.3698E-2</v>
      </c>
      <c r="O19" s="38">
        <v>1.0985E-2</v>
      </c>
      <c r="P19" s="38">
        <v>5.6741E-2</v>
      </c>
      <c r="Q19" s="38">
        <v>4.6144999999999999E-2</v>
      </c>
      <c r="R19" s="28"/>
      <c r="S19" s="39">
        <v>0.18166899999999997</v>
      </c>
      <c r="T19" s="40" t="s">
        <v>191</v>
      </c>
      <c r="U19" s="40" t="s">
        <v>191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0</v>
      </c>
      <c r="E20" s="27">
        <v>0</v>
      </c>
      <c r="F20" s="28"/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28"/>
      <c r="S20" s="39">
        <v>0</v>
      </c>
      <c r="T20" s="40" t="s">
        <v>191</v>
      </c>
      <c r="U20" s="40" t="s">
        <v>191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43</v>
      </c>
      <c r="E22" s="41">
        <v>1</v>
      </c>
      <c r="F22" s="42"/>
      <c r="G22" s="43">
        <v>1.8735000000000002E-2</v>
      </c>
      <c r="H22" s="43">
        <v>3.0966E-2</v>
      </c>
      <c r="I22" s="43">
        <v>5.5934999999999999E-2</v>
      </c>
      <c r="J22" s="43">
        <v>5.0991000000000002E-2</v>
      </c>
      <c r="K22" s="43">
        <v>6.4334000000000002E-2</v>
      </c>
      <c r="L22" s="43">
        <v>6.3325999999999993E-2</v>
      </c>
      <c r="M22" s="43">
        <v>7.9413999999999998E-2</v>
      </c>
      <c r="N22" s="43">
        <v>6.0285000000000005E-2</v>
      </c>
      <c r="O22" s="43">
        <v>6.0085000000000006E-2</v>
      </c>
      <c r="P22" s="43">
        <v>0.104753</v>
      </c>
      <c r="Q22" s="43">
        <v>9.1559000000000001E-2</v>
      </c>
      <c r="R22" s="42"/>
      <c r="S22" s="44">
        <v>0.68038299999999996</v>
      </c>
      <c r="T22" s="45">
        <v>3.887056311716039</v>
      </c>
      <c r="U22" s="45">
        <v>0.21935711827372972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5</v>
      </c>
      <c r="E50" s="27">
        <v>0.11627906976744186</v>
      </c>
      <c r="F50" s="28"/>
      <c r="G50" s="38">
        <v>1.5332E-2</v>
      </c>
      <c r="H50" s="38">
        <v>2.0378E-2</v>
      </c>
      <c r="I50" s="38">
        <v>3.0256000000000002E-2</v>
      </c>
      <c r="J50" s="38">
        <v>3.0823E-2</v>
      </c>
      <c r="K50" s="38">
        <v>2.8655E-2</v>
      </c>
      <c r="L50" s="38">
        <v>2.7855999999999999E-2</v>
      </c>
      <c r="M50" s="38">
        <v>2.6662999999999999E-2</v>
      </c>
      <c r="N50" s="38">
        <v>2.7161999999999999E-2</v>
      </c>
      <c r="O50" s="38">
        <v>2.7174E-2</v>
      </c>
      <c r="P50" s="38">
        <v>3.0155999999999999E-2</v>
      </c>
      <c r="Q50" s="38">
        <v>2.9360000000000001E-2</v>
      </c>
      <c r="R50" s="28"/>
      <c r="S50" s="39">
        <v>0.29381499999999999</v>
      </c>
      <c r="T50" s="40">
        <v>0.91494912601095746</v>
      </c>
      <c r="U50" s="40">
        <v>8.4600137314357449E-2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37</v>
      </c>
      <c r="E52" s="27">
        <v>0.86046511627906974</v>
      </c>
      <c r="F52" s="28"/>
      <c r="G52" s="38">
        <v>3.4030000000000002E-3</v>
      </c>
      <c r="H52" s="38">
        <v>1.0588E-2</v>
      </c>
      <c r="I52" s="38">
        <v>2.5679E-2</v>
      </c>
      <c r="J52" s="38">
        <v>2.0167999999999998E-2</v>
      </c>
      <c r="K52" s="38">
        <v>3.4971000000000002E-2</v>
      </c>
      <c r="L52" s="38">
        <v>3.4913E-2</v>
      </c>
      <c r="M52" s="38">
        <v>4.7306000000000001E-2</v>
      </c>
      <c r="N52" s="38">
        <v>2.5700000000000001E-2</v>
      </c>
      <c r="O52" s="38">
        <v>2.3573E-2</v>
      </c>
      <c r="P52" s="38">
        <v>6.2577999999999995E-2</v>
      </c>
      <c r="Q52" s="38">
        <v>4.4652999999999998E-2</v>
      </c>
      <c r="R52" s="28"/>
      <c r="S52" s="39">
        <v>0.333532</v>
      </c>
      <c r="T52" s="40">
        <v>12.121657361151923</v>
      </c>
      <c r="U52" s="40">
        <v>0.37958539048446327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1</v>
      </c>
      <c r="E53" s="27">
        <v>2.3255813953488372E-2</v>
      </c>
      <c r="F53" s="28"/>
      <c r="G53" s="38">
        <v>0</v>
      </c>
      <c r="H53" s="38">
        <v>0</v>
      </c>
      <c r="I53" s="38">
        <v>0</v>
      </c>
      <c r="J53" s="38">
        <v>0</v>
      </c>
      <c r="K53" s="38">
        <v>7.0799999999999997E-4</v>
      </c>
      <c r="L53" s="38">
        <v>5.5699999999999999E-4</v>
      </c>
      <c r="M53" s="38">
        <v>5.4450000000000002E-3</v>
      </c>
      <c r="N53" s="38">
        <v>7.4229999999999999E-3</v>
      </c>
      <c r="O53" s="38">
        <v>9.3380000000000008E-3</v>
      </c>
      <c r="P53" s="38">
        <v>1.2019E-2</v>
      </c>
      <c r="Q53" s="38">
        <v>1.7545999999999999E-2</v>
      </c>
      <c r="R53" s="28"/>
      <c r="S53" s="39">
        <v>5.3036E-2</v>
      </c>
      <c r="T53" s="40" t="s">
        <v>191</v>
      </c>
      <c r="U53" s="40" t="s">
        <v>191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0</v>
      </c>
      <c r="E54" s="27">
        <v>0</v>
      </c>
      <c r="F54" s="28"/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28"/>
      <c r="S54" s="39">
        <v>0</v>
      </c>
      <c r="T54" s="40" t="s">
        <v>191</v>
      </c>
      <c r="U54" s="40" t="s">
        <v>191</v>
      </c>
    </row>
    <row r="55" spans="1:21" s="18" customFormat="1" x14ac:dyDescent="0.3">
      <c r="A55" s="106"/>
      <c r="B55" s="16"/>
      <c r="C55" s="26" t="s">
        <v>373</v>
      </c>
      <c r="D55" s="142">
        <v>43</v>
      </c>
      <c r="E55" s="41">
        <v>1</v>
      </c>
      <c r="F55" s="42"/>
      <c r="G55" s="43">
        <v>1.8735000000000002E-2</v>
      </c>
      <c r="H55" s="43">
        <v>3.0966E-2</v>
      </c>
      <c r="I55" s="43">
        <v>5.5934999999999999E-2</v>
      </c>
      <c r="J55" s="43">
        <v>5.0990999999999995E-2</v>
      </c>
      <c r="K55" s="43">
        <v>6.4334000000000002E-2</v>
      </c>
      <c r="L55" s="43">
        <v>6.3325999999999993E-2</v>
      </c>
      <c r="M55" s="43">
        <v>7.9414000000000012E-2</v>
      </c>
      <c r="N55" s="43">
        <v>6.0284999999999998E-2</v>
      </c>
      <c r="O55" s="43">
        <v>6.0085E-2</v>
      </c>
      <c r="P55" s="43">
        <v>0.104753</v>
      </c>
      <c r="Q55" s="43">
        <v>9.1559000000000001E-2</v>
      </c>
      <c r="R55" s="42"/>
      <c r="S55" s="44">
        <v>0.68038299999999996</v>
      </c>
      <c r="T55" s="45">
        <v>3.887056311716039</v>
      </c>
      <c r="U55" s="45">
        <v>0.21935711827372972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11</v>
      </c>
      <c r="E83" s="27">
        <v>0.2558139534883721</v>
      </c>
      <c r="F83" s="28"/>
      <c r="G83" s="67">
        <v>0</v>
      </c>
      <c r="H83" s="67">
        <v>4.4970000000000001E-3</v>
      </c>
      <c r="I83" s="67">
        <v>1.5139E-2</v>
      </c>
      <c r="J83" s="67">
        <v>4.0400000000000001E-4</v>
      </c>
      <c r="K83" s="67">
        <v>3.97E-4</v>
      </c>
      <c r="L83" s="67">
        <v>1.0920000000000001E-3</v>
      </c>
      <c r="M83" s="67">
        <v>1.735E-3</v>
      </c>
      <c r="N83" s="67">
        <v>6.3900000000000003E-4</v>
      </c>
      <c r="O83" s="67">
        <v>2.1289999999999998E-3</v>
      </c>
      <c r="P83" s="67">
        <v>2.7529999999999998E-3</v>
      </c>
      <c r="Q83" s="67">
        <v>3.068E-3</v>
      </c>
      <c r="R83" s="28"/>
      <c r="S83" s="39">
        <v>3.1852999999999999E-2</v>
      </c>
      <c r="T83" s="40" t="s">
        <v>191</v>
      </c>
      <c r="U83" s="40" t="s">
        <v>191</v>
      </c>
    </row>
    <row r="84" spans="1:21" s="18" customFormat="1" x14ac:dyDescent="0.3">
      <c r="A84" s="106"/>
      <c r="B84" s="16"/>
      <c r="C84" s="29" t="s">
        <v>257</v>
      </c>
      <c r="D84" s="30">
        <v>2</v>
      </c>
      <c r="E84" s="27">
        <v>4.6511627906976744E-2</v>
      </c>
      <c r="F84" s="28"/>
      <c r="G84" s="38">
        <v>2.5270000000000002E-3</v>
      </c>
      <c r="H84" s="38">
        <v>3.692E-3</v>
      </c>
      <c r="I84" s="38">
        <v>7.1110000000000001E-3</v>
      </c>
      <c r="J84" s="38">
        <v>8.1119999999999994E-3</v>
      </c>
      <c r="K84" s="38">
        <v>5.6810000000000003E-3</v>
      </c>
      <c r="L84" s="38">
        <v>5.5710000000000004E-3</v>
      </c>
      <c r="M84" s="38">
        <v>6.5339999999999999E-3</v>
      </c>
      <c r="N84" s="38">
        <v>7.4219999999999998E-3</v>
      </c>
      <c r="O84" s="38">
        <v>7.2940000000000001E-3</v>
      </c>
      <c r="P84" s="38">
        <v>7.1219999999999999E-3</v>
      </c>
      <c r="Q84" s="38">
        <v>7.0000000000000001E-3</v>
      </c>
      <c r="R84" s="28"/>
      <c r="S84" s="39">
        <v>6.8066000000000002E-2</v>
      </c>
      <c r="T84" s="40">
        <v>1.7700831024930745</v>
      </c>
      <c r="U84" s="40">
        <v>0.13582546108232729</v>
      </c>
    </row>
    <row r="85" spans="1:21" s="55" customFormat="1" x14ac:dyDescent="0.3">
      <c r="A85" s="108"/>
      <c r="B85" s="16"/>
      <c r="C85" s="51" t="s">
        <v>173</v>
      </c>
      <c r="D85" s="52">
        <v>0</v>
      </c>
      <c r="E85" s="27">
        <v>0</v>
      </c>
      <c r="F85" s="28"/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28"/>
      <c r="S85" s="53">
        <v>0</v>
      </c>
      <c r="T85" s="54" t="s">
        <v>191</v>
      </c>
      <c r="U85" s="54" t="s">
        <v>191</v>
      </c>
    </row>
    <row r="86" spans="1:21" s="55" customFormat="1" x14ac:dyDescent="0.3">
      <c r="A86" s="108"/>
      <c r="B86" s="16"/>
      <c r="C86" s="51" t="s">
        <v>388</v>
      </c>
      <c r="D86" s="52">
        <v>0</v>
      </c>
      <c r="E86" s="27">
        <v>0</v>
      </c>
      <c r="F86" s="28"/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28"/>
      <c r="S86" s="53">
        <v>0</v>
      </c>
      <c r="T86" s="54" t="s">
        <v>191</v>
      </c>
      <c r="U86" s="54" t="s">
        <v>191</v>
      </c>
    </row>
    <row r="87" spans="1:21" s="55" customFormat="1" x14ac:dyDescent="0.3">
      <c r="A87" s="108"/>
      <c r="B87" s="16"/>
      <c r="C87" s="51" t="s">
        <v>150</v>
      </c>
      <c r="D87" s="52">
        <v>2</v>
      </c>
      <c r="E87" s="27">
        <v>4.6511627906976744E-2</v>
      </c>
      <c r="F87" s="28"/>
      <c r="G87" s="67">
        <v>2.5270000000000002E-3</v>
      </c>
      <c r="H87" s="67">
        <v>3.692E-3</v>
      </c>
      <c r="I87" s="67">
        <v>7.1110000000000001E-3</v>
      </c>
      <c r="J87" s="67">
        <v>8.1119999999999994E-3</v>
      </c>
      <c r="K87" s="67">
        <v>5.6810000000000003E-3</v>
      </c>
      <c r="L87" s="67">
        <v>5.5710000000000004E-3</v>
      </c>
      <c r="M87" s="67">
        <v>6.5339999999999999E-3</v>
      </c>
      <c r="N87" s="67">
        <v>7.4219999999999998E-3</v>
      </c>
      <c r="O87" s="67">
        <v>7.2940000000000001E-3</v>
      </c>
      <c r="P87" s="67">
        <v>7.1219999999999999E-3</v>
      </c>
      <c r="Q87" s="67">
        <v>7.0000000000000001E-3</v>
      </c>
      <c r="R87" s="28"/>
      <c r="S87" s="53">
        <v>6.8066000000000002E-2</v>
      </c>
      <c r="T87" s="54">
        <v>1.7700831024930745</v>
      </c>
      <c r="U87" s="54">
        <v>0.13582546108232729</v>
      </c>
    </row>
    <row r="88" spans="1:21" s="18" customFormat="1" x14ac:dyDescent="0.3">
      <c r="A88" s="106"/>
      <c r="B88" s="16"/>
      <c r="C88" s="29" t="s">
        <v>389</v>
      </c>
      <c r="D88" s="30">
        <v>4</v>
      </c>
      <c r="E88" s="27">
        <v>9.3023255813953487E-2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2.1999999999999999E-5</v>
      </c>
      <c r="R88" s="28"/>
      <c r="S88" s="39">
        <v>2.1999999999999999E-5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0</v>
      </c>
      <c r="E89" s="27">
        <v>0</v>
      </c>
      <c r="F89" s="28"/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28"/>
      <c r="S89" s="39">
        <v>0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8</v>
      </c>
      <c r="E90" s="27">
        <v>0.18604651162790697</v>
      </c>
      <c r="F90" s="28"/>
      <c r="G90" s="38">
        <v>1.6208E-2</v>
      </c>
      <c r="H90" s="38">
        <v>2.1781999999999999E-2</v>
      </c>
      <c r="I90" s="38">
        <v>3.2171999999999999E-2</v>
      </c>
      <c r="J90" s="38">
        <v>3.2403000000000001E-2</v>
      </c>
      <c r="K90" s="38">
        <v>4.5279E-2</v>
      </c>
      <c r="L90" s="38">
        <v>4.8487000000000002E-2</v>
      </c>
      <c r="M90" s="38">
        <v>4.7869000000000002E-2</v>
      </c>
      <c r="N90" s="38">
        <v>3.7929000000000004E-2</v>
      </c>
      <c r="O90" s="38">
        <v>3.9054999999999999E-2</v>
      </c>
      <c r="P90" s="38">
        <v>3.7569999999999999E-2</v>
      </c>
      <c r="Q90" s="38">
        <v>3.4953999999999999E-2</v>
      </c>
      <c r="R90" s="28"/>
      <c r="S90" s="39">
        <v>0.393708</v>
      </c>
      <c r="T90" s="40">
        <v>1.1565893385982231</v>
      </c>
      <c r="U90" s="40">
        <v>0.10083171151365211</v>
      </c>
    </row>
    <row r="91" spans="1:21" s="18" customFormat="1" x14ac:dyDescent="0.3">
      <c r="A91" s="106"/>
      <c r="B91" s="16"/>
      <c r="C91" s="29" t="s">
        <v>164</v>
      </c>
      <c r="D91" s="30">
        <v>0</v>
      </c>
      <c r="E91" s="27">
        <v>0</v>
      </c>
      <c r="F91" s="28"/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28"/>
      <c r="S91" s="39">
        <v>0</v>
      </c>
      <c r="T91" s="40" t="s">
        <v>191</v>
      </c>
      <c r="U91" s="40" t="s">
        <v>191</v>
      </c>
    </row>
    <row r="92" spans="1:21" s="18" customFormat="1" x14ac:dyDescent="0.3">
      <c r="A92" s="106"/>
      <c r="B92" s="16"/>
      <c r="C92" s="29" t="s">
        <v>0</v>
      </c>
      <c r="D92" s="30">
        <v>18</v>
      </c>
      <c r="E92" s="27">
        <v>0.41860465116279072</v>
      </c>
      <c r="F92" s="28"/>
      <c r="G92" s="38">
        <v>0</v>
      </c>
      <c r="H92" s="38">
        <v>9.9500000000000001E-4</v>
      </c>
      <c r="I92" s="38">
        <v>1.513E-3</v>
      </c>
      <c r="J92" s="38">
        <v>1.0071999999999999E-2</v>
      </c>
      <c r="K92" s="38">
        <v>1.2977000000000001E-2</v>
      </c>
      <c r="L92" s="38">
        <v>8.176000000000001E-3</v>
      </c>
      <c r="M92" s="38">
        <v>2.3276000000000002E-2</v>
      </c>
      <c r="N92" s="38">
        <v>1.4295E-2</v>
      </c>
      <c r="O92" s="38">
        <v>1.1606999999999999E-2</v>
      </c>
      <c r="P92" s="38">
        <v>5.7307999999999998E-2</v>
      </c>
      <c r="Q92" s="38">
        <v>4.6515000000000001E-2</v>
      </c>
      <c r="R92" s="28"/>
      <c r="S92" s="39">
        <v>0.18673400000000001</v>
      </c>
      <c r="T92" s="40" t="s">
        <v>191</v>
      </c>
      <c r="U92" s="40" t="s">
        <v>191</v>
      </c>
    </row>
    <row r="93" spans="1:21" s="55" customFormat="1" x14ac:dyDescent="0.3">
      <c r="A93" s="108"/>
      <c r="B93" s="16"/>
      <c r="C93" s="51" t="s">
        <v>231</v>
      </c>
      <c r="D93" s="52">
        <v>0</v>
      </c>
      <c r="E93" s="27">
        <v>0</v>
      </c>
      <c r="F93" s="28"/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28"/>
      <c r="S93" s="53">
        <v>0</v>
      </c>
      <c r="T93" s="54" t="s">
        <v>191</v>
      </c>
      <c r="U93" s="54" t="s">
        <v>191</v>
      </c>
    </row>
    <row r="94" spans="1:21" s="55" customFormat="1" x14ac:dyDescent="0.3">
      <c r="A94" s="108"/>
      <c r="B94" s="16"/>
      <c r="C94" s="51" t="s">
        <v>390</v>
      </c>
      <c r="D94" s="52">
        <v>0</v>
      </c>
      <c r="E94" s="27">
        <v>0</v>
      </c>
      <c r="F94" s="28"/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28"/>
      <c r="S94" s="53">
        <v>0</v>
      </c>
      <c r="T94" s="54" t="s">
        <v>191</v>
      </c>
      <c r="U94" s="54" t="s">
        <v>191</v>
      </c>
    </row>
    <row r="95" spans="1:21" s="55" customFormat="1" x14ac:dyDescent="0.3">
      <c r="A95" s="108"/>
      <c r="B95" s="50"/>
      <c r="C95" s="51" t="s">
        <v>371</v>
      </c>
      <c r="D95" s="52">
        <v>17</v>
      </c>
      <c r="E95" s="27">
        <v>0.39534883720930231</v>
      </c>
      <c r="F95" s="28"/>
      <c r="G95" s="67">
        <v>0</v>
      </c>
      <c r="H95" s="67">
        <v>7.4899999999999999E-4</v>
      </c>
      <c r="I95" s="67">
        <v>1.1410000000000001E-3</v>
      </c>
      <c r="J95" s="67">
        <v>9.1179999999999994E-3</v>
      </c>
      <c r="K95" s="67">
        <v>1.2744E-2</v>
      </c>
      <c r="L95" s="67">
        <v>7.5070000000000007E-3</v>
      </c>
      <c r="M95" s="67">
        <v>2.2841E-2</v>
      </c>
      <c r="N95" s="67">
        <v>1.3698E-2</v>
      </c>
      <c r="O95" s="67">
        <v>1.0985E-2</v>
      </c>
      <c r="P95" s="67">
        <v>5.6741E-2</v>
      </c>
      <c r="Q95" s="67">
        <v>4.6123000000000004E-2</v>
      </c>
      <c r="R95" s="28"/>
      <c r="S95" s="53">
        <v>0.18164699999999998</v>
      </c>
      <c r="T95" s="54" t="s">
        <v>191</v>
      </c>
      <c r="U95" s="54" t="s">
        <v>191</v>
      </c>
    </row>
    <row r="96" spans="1:21" s="55" customFormat="1" x14ac:dyDescent="0.3">
      <c r="A96" s="108"/>
      <c r="B96" s="50"/>
      <c r="C96" s="51" t="s">
        <v>391</v>
      </c>
      <c r="D96" s="52">
        <v>0</v>
      </c>
      <c r="E96" s="27">
        <v>0</v>
      </c>
      <c r="F96" s="28"/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28"/>
      <c r="S96" s="53">
        <v>0</v>
      </c>
      <c r="T96" s="54" t="s">
        <v>191</v>
      </c>
      <c r="U96" s="54" t="s">
        <v>191</v>
      </c>
    </row>
    <row r="97" spans="1:22" s="55" customFormat="1" x14ac:dyDescent="0.3">
      <c r="A97" s="108"/>
      <c r="B97" s="50"/>
      <c r="C97" s="51" t="s">
        <v>392</v>
      </c>
      <c r="D97" s="52">
        <v>1</v>
      </c>
      <c r="E97" s="27">
        <v>2.3255813953488372E-2</v>
      </c>
      <c r="F97" s="28"/>
      <c r="G97" s="67">
        <v>0</v>
      </c>
      <c r="H97" s="67">
        <v>2.4600000000000002E-4</v>
      </c>
      <c r="I97" s="67">
        <v>3.7199999999999993E-4</v>
      </c>
      <c r="J97" s="67">
        <v>9.5399999999999999E-4</v>
      </c>
      <c r="K97" s="67">
        <v>2.3300000000000057E-4</v>
      </c>
      <c r="L97" s="67">
        <v>6.6900000000000032E-4</v>
      </c>
      <c r="M97" s="67">
        <v>4.3500000000000136E-4</v>
      </c>
      <c r="N97" s="67">
        <v>5.9700000000000031E-4</v>
      </c>
      <c r="O97" s="67">
        <v>6.2199999999999929E-4</v>
      </c>
      <c r="P97" s="67">
        <v>5.6699999999999806E-4</v>
      </c>
      <c r="Q97" s="67">
        <v>3.9199999999999652E-4</v>
      </c>
      <c r="R97" s="28"/>
      <c r="S97" s="53">
        <v>5.086999999999996E-3</v>
      </c>
      <c r="T97" s="54" t="s">
        <v>191</v>
      </c>
      <c r="U97" s="54" t="s">
        <v>191</v>
      </c>
    </row>
    <row r="98" spans="1:22" s="18" customFormat="1" x14ac:dyDescent="0.3">
      <c r="A98" s="106"/>
      <c r="B98" s="16"/>
      <c r="C98" s="29" t="s">
        <v>209</v>
      </c>
      <c r="D98" s="30">
        <v>0</v>
      </c>
      <c r="E98" s="27">
        <v>0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43</v>
      </c>
      <c r="E99" s="41">
        <v>1</v>
      </c>
      <c r="F99" s="42"/>
      <c r="G99" s="43">
        <v>1.8735000000000002E-2</v>
      </c>
      <c r="H99" s="43">
        <v>3.0966E-2</v>
      </c>
      <c r="I99" s="43">
        <v>5.5934999999999999E-2</v>
      </c>
      <c r="J99" s="43">
        <v>5.0991000000000002E-2</v>
      </c>
      <c r="K99" s="43">
        <v>6.4334000000000002E-2</v>
      </c>
      <c r="L99" s="43">
        <v>6.3326000000000007E-2</v>
      </c>
      <c r="M99" s="43">
        <v>7.9413999999999998E-2</v>
      </c>
      <c r="N99" s="43">
        <v>6.0285000000000005E-2</v>
      </c>
      <c r="O99" s="43">
        <v>6.0085E-2</v>
      </c>
      <c r="P99" s="43">
        <v>0.104753</v>
      </c>
      <c r="Q99" s="43">
        <v>9.1559000000000015E-2</v>
      </c>
      <c r="R99" s="42"/>
      <c r="S99" s="44">
        <v>0.68038300000000007</v>
      </c>
      <c r="T99" s="45">
        <v>3.8870563117160399</v>
      </c>
      <c r="U99" s="45">
        <v>0.21935711827372972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11</v>
      </c>
      <c r="E103" s="90">
        <v>0.2558139534883721</v>
      </c>
      <c r="F103" s="95"/>
      <c r="G103" s="97">
        <v>0</v>
      </c>
      <c r="H103" s="97">
        <v>4.4970000000000001E-3</v>
      </c>
      <c r="I103" s="97">
        <v>1.5139E-2</v>
      </c>
      <c r="J103" s="97">
        <v>4.0400000000000001E-4</v>
      </c>
      <c r="K103" s="97">
        <v>3.97E-4</v>
      </c>
      <c r="L103" s="97">
        <v>1.0920000000000001E-3</v>
      </c>
      <c r="M103" s="97">
        <v>1.735E-3</v>
      </c>
      <c r="N103" s="97">
        <v>6.3900000000000003E-4</v>
      </c>
      <c r="O103" s="97">
        <v>2.1289999999999998E-3</v>
      </c>
      <c r="P103" s="97">
        <v>2.7529999999999998E-3</v>
      </c>
      <c r="Q103" s="138">
        <v>3.068E-3</v>
      </c>
      <c r="R103" s="95"/>
      <c r="S103" s="93">
        <v>3.1852999999999999E-2</v>
      </c>
      <c r="T103" s="94" t="s">
        <v>191</v>
      </c>
      <c r="U103" s="94" t="s">
        <v>191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0</v>
      </c>
      <c r="E105" s="90">
        <v>0</v>
      </c>
      <c r="F105" s="95"/>
      <c r="G105" s="92">
        <v>0</v>
      </c>
      <c r="H105" s="92">
        <v>0</v>
      </c>
      <c r="I105" s="92">
        <v>0</v>
      </c>
      <c r="J105" s="92">
        <v>0</v>
      </c>
      <c r="K105" s="92">
        <v>0</v>
      </c>
      <c r="L105" s="92">
        <v>0</v>
      </c>
      <c r="M105" s="92">
        <v>0</v>
      </c>
      <c r="N105" s="92">
        <v>0</v>
      </c>
      <c r="O105" s="92">
        <v>0</v>
      </c>
      <c r="P105" s="92">
        <v>0</v>
      </c>
      <c r="Q105" s="92">
        <v>0</v>
      </c>
      <c r="R105" s="95"/>
      <c r="S105" s="93">
        <v>0</v>
      </c>
      <c r="T105" s="94" t="s">
        <v>191</v>
      </c>
      <c r="U105" s="94" t="s">
        <v>191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0</v>
      </c>
      <c r="E106" s="90">
        <v>0</v>
      </c>
      <c r="F106" s="77"/>
      <c r="G106" s="82">
        <v>0</v>
      </c>
      <c r="H106" s="82">
        <v>0</v>
      </c>
      <c r="I106" s="82">
        <v>0</v>
      </c>
      <c r="J106" s="82">
        <v>0</v>
      </c>
      <c r="K106" s="82">
        <v>0</v>
      </c>
      <c r="L106" s="82">
        <v>0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77"/>
      <c r="S106" s="79">
        <v>0</v>
      </c>
      <c r="T106" s="80" t="s">
        <v>191</v>
      </c>
      <c r="U106" s="80" t="s">
        <v>191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0</v>
      </c>
      <c r="E114" s="90">
        <v>0</v>
      </c>
      <c r="F114" s="95"/>
      <c r="G114" s="92">
        <v>0</v>
      </c>
      <c r="H114" s="92">
        <v>0</v>
      </c>
      <c r="I114" s="92">
        <v>0</v>
      </c>
      <c r="J114" s="92">
        <v>0</v>
      </c>
      <c r="K114" s="92">
        <v>0</v>
      </c>
      <c r="L114" s="92">
        <v>0</v>
      </c>
      <c r="M114" s="92">
        <v>0</v>
      </c>
      <c r="N114" s="92">
        <v>0</v>
      </c>
      <c r="O114" s="92">
        <v>0</v>
      </c>
      <c r="P114" s="92">
        <v>0</v>
      </c>
      <c r="Q114" s="92">
        <v>0</v>
      </c>
      <c r="R114" s="95"/>
      <c r="S114" s="93">
        <v>0</v>
      </c>
      <c r="T114" s="94" t="s">
        <v>191</v>
      </c>
      <c r="U114" s="94" t="s">
        <v>191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0</v>
      </c>
      <c r="E115" s="76">
        <v>0</v>
      </c>
      <c r="F115" s="77"/>
      <c r="G115" s="82">
        <v>0</v>
      </c>
      <c r="H115" s="82">
        <v>0</v>
      </c>
      <c r="I115" s="82">
        <v>0</v>
      </c>
      <c r="J115" s="82">
        <v>0</v>
      </c>
      <c r="K115" s="82">
        <v>0</v>
      </c>
      <c r="L115" s="82">
        <v>0</v>
      </c>
      <c r="M115" s="82">
        <v>0</v>
      </c>
      <c r="N115" s="82">
        <v>0</v>
      </c>
      <c r="O115" s="82">
        <v>0</v>
      </c>
      <c r="P115" s="82">
        <v>0</v>
      </c>
      <c r="Q115" s="140">
        <v>0</v>
      </c>
      <c r="R115" s="77"/>
      <c r="S115" s="79">
        <v>0</v>
      </c>
      <c r="T115" s="80" t="s">
        <v>191</v>
      </c>
      <c r="U115" s="80" t="s">
        <v>191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0</v>
      </c>
      <c r="E116" s="90">
        <v>0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2</v>
      </c>
      <c r="E122" s="90">
        <v>4.6511627906976744E-2</v>
      </c>
      <c r="F122" s="95"/>
      <c r="G122" s="92">
        <v>2.5270000000000002E-3</v>
      </c>
      <c r="H122" s="92">
        <v>3.692E-3</v>
      </c>
      <c r="I122" s="92">
        <v>7.1110000000000001E-3</v>
      </c>
      <c r="J122" s="92">
        <v>8.1119999999999994E-3</v>
      </c>
      <c r="K122" s="92">
        <v>5.6810000000000003E-3</v>
      </c>
      <c r="L122" s="92">
        <v>5.5710000000000004E-3</v>
      </c>
      <c r="M122" s="92">
        <v>6.5339999999999999E-3</v>
      </c>
      <c r="N122" s="92">
        <v>7.4219999999999998E-3</v>
      </c>
      <c r="O122" s="92">
        <v>7.2940000000000001E-3</v>
      </c>
      <c r="P122" s="92">
        <v>7.1219999999999999E-3</v>
      </c>
      <c r="Q122" s="92">
        <v>7.0000000000000001E-3</v>
      </c>
      <c r="R122" s="95"/>
      <c r="S122" s="93">
        <v>6.8066000000000002E-2</v>
      </c>
      <c r="T122" s="94">
        <v>1.7700831024930745</v>
      </c>
      <c r="U122" s="94">
        <v>0.13582546108232729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2</v>
      </c>
      <c r="E123" s="90">
        <v>4.6511627906976744E-2</v>
      </c>
      <c r="F123" s="77"/>
      <c r="G123" s="78">
        <v>2.5270000000000002E-3</v>
      </c>
      <c r="H123" s="78">
        <v>3.692E-3</v>
      </c>
      <c r="I123" s="78">
        <v>7.1110000000000001E-3</v>
      </c>
      <c r="J123" s="78">
        <v>8.1119999999999994E-3</v>
      </c>
      <c r="K123" s="78">
        <v>5.6810000000000003E-3</v>
      </c>
      <c r="L123" s="78">
        <v>5.5710000000000004E-3</v>
      </c>
      <c r="M123" s="78">
        <v>6.5339999999999999E-3</v>
      </c>
      <c r="N123" s="78">
        <v>7.4219999999999998E-3</v>
      </c>
      <c r="O123" s="78">
        <v>7.2940000000000001E-3</v>
      </c>
      <c r="P123" s="78">
        <v>7.1219999999999999E-3</v>
      </c>
      <c r="Q123" s="78">
        <v>7.0000000000000001E-3</v>
      </c>
      <c r="R123" s="77"/>
      <c r="S123" s="85">
        <v>6.8066000000000002E-2</v>
      </c>
      <c r="T123" s="86">
        <v>1.7700831024930745</v>
      </c>
      <c r="U123" s="86">
        <v>0.13582546108232729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0</v>
      </c>
      <c r="E125" s="76">
        <v>0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0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2</v>
      </c>
      <c r="E126" s="90">
        <v>4.6511627906976744E-2</v>
      </c>
      <c r="F126" s="77"/>
      <c r="G126" s="78">
        <v>2.5270000000000002E-3</v>
      </c>
      <c r="H126" s="78">
        <v>3.692E-3</v>
      </c>
      <c r="I126" s="78">
        <v>7.1110000000000001E-3</v>
      </c>
      <c r="J126" s="78">
        <v>8.1119999999999994E-3</v>
      </c>
      <c r="K126" s="78">
        <v>5.6810000000000003E-3</v>
      </c>
      <c r="L126" s="78">
        <v>5.5710000000000004E-3</v>
      </c>
      <c r="M126" s="78">
        <v>6.5339999999999999E-3</v>
      </c>
      <c r="N126" s="78">
        <v>7.4219999999999998E-3</v>
      </c>
      <c r="O126" s="78">
        <v>7.2940000000000001E-3</v>
      </c>
      <c r="P126" s="78">
        <v>7.1219999999999999E-3</v>
      </c>
      <c r="Q126" s="78">
        <v>7.0000000000000001E-3</v>
      </c>
      <c r="R126" s="77"/>
      <c r="S126" s="85">
        <v>6.8066000000000002E-2</v>
      </c>
      <c r="T126" s="86">
        <v>1.7700831024930745</v>
      </c>
      <c r="U126" s="86">
        <v>0.13582546108232729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1</v>
      </c>
      <c r="E127" s="76">
        <v>2.3255813953488372E-2</v>
      </c>
      <c r="F127" s="77"/>
      <c r="G127" s="78">
        <v>2.5270000000000002E-3</v>
      </c>
      <c r="H127" s="78">
        <v>3.692E-3</v>
      </c>
      <c r="I127" s="78">
        <v>7.1110000000000001E-3</v>
      </c>
      <c r="J127" s="78">
        <v>8.1119999999999994E-3</v>
      </c>
      <c r="K127" s="78">
        <v>5.6810000000000003E-3</v>
      </c>
      <c r="L127" s="78">
        <v>5.5710000000000004E-3</v>
      </c>
      <c r="M127" s="78">
        <v>6.5339999999999999E-3</v>
      </c>
      <c r="N127" s="78">
        <v>6.3619999999999996E-3</v>
      </c>
      <c r="O127" s="78">
        <v>6.2519999999999997E-3</v>
      </c>
      <c r="P127" s="78">
        <v>7.1219999999999999E-3</v>
      </c>
      <c r="Q127" s="136">
        <v>7.0000000000000001E-3</v>
      </c>
      <c r="R127" s="77"/>
      <c r="S127" s="85">
        <v>6.5964000000000009E-2</v>
      </c>
      <c r="T127" s="86">
        <v>1.7700831024930745</v>
      </c>
      <c r="U127" s="86">
        <v>0.13582546108232729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0</v>
      </c>
      <c r="E131" s="76">
        <v>0</v>
      </c>
      <c r="F131" s="77"/>
      <c r="G131" s="78">
        <v>0</v>
      </c>
      <c r="H131" s="78">
        <v>0</v>
      </c>
      <c r="I131" s="78">
        <v>0</v>
      </c>
      <c r="J131" s="78">
        <v>0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136">
        <v>0</v>
      </c>
      <c r="R131" s="77"/>
      <c r="S131" s="85">
        <v>0</v>
      </c>
      <c r="T131" s="86" t="s">
        <v>191</v>
      </c>
      <c r="U131" s="86" t="s">
        <v>191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2.3255813953488372E-2</v>
      </c>
      <c r="F133" s="77"/>
      <c r="G133" s="78">
        <v>0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1.06E-3</v>
      </c>
      <c r="O133" s="78">
        <v>1.042E-3</v>
      </c>
      <c r="P133" s="78">
        <v>0</v>
      </c>
      <c r="Q133" s="78">
        <v>0</v>
      </c>
      <c r="R133" s="77"/>
      <c r="S133" s="85">
        <v>2.1019999999999997E-3</v>
      </c>
      <c r="T133" s="86" t="s">
        <v>191</v>
      </c>
      <c r="U133" s="86" t="s">
        <v>191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0</v>
      </c>
      <c r="E147" s="90">
        <v>0</v>
      </c>
      <c r="F147" s="95"/>
      <c r="G147" s="92">
        <v>0</v>
      </c>
      <c r="H147" s="92">
        <v>0</v>
      </c>
      <c r="I147" s="92">
        <v>0</v>
      </c>
      <c r="J147" s="92">
        <v>0</v>
      </c>
      <c r="K147" s="92">
        <v>0</v>
      </c>
      <c r="L147" s="92">
        <v>0</v>
      </c>
      <c r="M147" s="92">
        <v>0</v>
      </c>
      <c r="N147" s="92">
        <v>0</v>
      </c>
      <c r="O147" s="92">
        <v>0</v>
      </c>
      <c r="P147" s="92">
        <v>0</v>
      </c>
      <c r="Q147" s="92">
        <v>0</v>
      </c>
      <c r="R147" s="95"/>
      <c r="S147" s="93">
        <v>0</v>
      </c>
      <c r="T147" s="94" t="s">
        <v>191</v>
      </c>
      <c r="U147" s="94" t="s">
        <v>191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0</v>
      </c>
      <c r="E148" s="76">
        <v>0</v>
      </c>
      <c r="F148" s="77"/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0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0</v>
      </c>
      <c r="E149" s="90">
        <v>0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136">
        <v>0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0</v>
      </c>
      <c r="E156" s="90">
        <v>0</v>
      </c>
      <c r="F156" s="95"/>
      <c r="G156" s="92">
        <v>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2">
        <v>0</v>
      </c>
      <c r="N156" s="92">
        <v>0</v>
      </c>
      <c r="O156" s="92">
        <v>0</v>
      </c>
      <c r="P156" s="92">
        <v>0</v>
      </c>
      <c r="Q156" s="92">
        <v>0</v>
      </c>
      <c r="R156" s="95"/>
      <c r="S156" s="93">
        <v>0</v>
      </c>
      <c r="T156" s="94" t="s">
        <v>191</v>
      </c>
      <c r="U156" s="94" t="s">
        <v>191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0</v>
      </c>
      <c r="E157" s="76">
        <v>0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0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0</v>
      </c>
      <c r="E158" s="76">
        <v>0</v>
      </c>
      <c r="F158" s="77"/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136">
        <v>0</v>
      </c>
      <c r="R158" s="77"/>
      <c r="S158" s="85">
        <v>0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0</v>
      </c>
      <c r="E159" s="76">
        <v>0</v>
      </c>
      <c r="F159" s="77"/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136">
        <v>0</v>
      </c>
      <c r="R159" s="77"/>
      <c r="S159" s="85">
        <v>0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0</v>
      </c>
      <c r="E160" s="76">
        <v>0</v>
      </c>
      <c r="F160" s="77"/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0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18</v>
      </c>
      <c r="E164" s="90">
        <v>0.41860465116279072</v>
      </c>
      <c r="F164" s="95"/>
      <c r="G164" s="92">
        <v>0</v>
      </c>
      <c r="H164" s="92">
        <v>9.9500000000000001E-4</v>
      </c>
      <c r="I164" s="92">
        <v>1.513E-3</v>
      </c>
      <c r="J164" s="92">
        <v>1.0071999999999999E-2</v>
      </c>
      <c r="K164" s="92">
        <v>1.2977000000000001E-2</v>
      </c>
      <c r="L164" s="92">
        <v>8.176000000000001E-3</v>
      </c>
      <c r="M164" s="92">
        <v>2.3276000000000002E-2</v>
      </c>
      <c r="N164" s="92">
        <v>1.4295E-2</v>
      </c>
      <c r="O164" s="92">
        <v>1.1606999999999999E-2</v>
      </c>
      <c r="P164" s="92">
        <v>5.7307999999999998E-2</v>
      </c>
      <c r="Q164" s="92">
        <v>4.6515000000000001E-2</v>
      </c>
      <c r="R164" s="95"/>
      <c r="S164" s="93">
        <v>0.18673400000000001</v>
      </c>
      <c r="T164" s="94" t="s">
        <v>191</v>
      </c>
      <c r="U164" s="94" t="s">
        <v>191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12</v>
      </c>
      <c r="E165" s="90">
        <v>0.27906976744186046</v>
      </c>
      <c r="F165" s="77"/>
      <c r="G165" s="78">
        <v>0</v>
      </c>
      <c r="H165" s="78">
        <v>2.4600000000000002E-4</v>
      </c>
      <c r="I165" s="78">
        <v>5.0799999999999999E-4</v>
      </c>
      <c r="J165" s="78">
        <v>9.4889999999999992E-3</v>
      </c>
      <c r="K165" s="78">
        <v>1.2613000000000001E-2</v>
      </c>
      <c r="L165" s="78">
        <v>7.9900000000000006E-3</v>
      </c>
      <c r="M165" s="78">
        <v>2.3025E-2</v>
      </c>
      <c r="N165" s="78">
        <v>1.4143000000000001E-2</v>
      </c>
      <c r="O165" s="78">
        <v>1.1479999999999999E-2</v>
      </c>
      <c r="P165" s="78">
        <v>5.7307999999999998E-2</v>
      </c>
      <c r="Q165" s="78">
        <v>4.6332999999999999E-2</v>
      </c>
      <c r="R165" s="77"/>
      <c r="S165" s="85">
        <v>0.18313499999999999</v>
      </c>
      <c r="T165" s="86" t="s">
        <v>191</v>
      </c>
      <c r="U165" s="86" t="s">
        <v>191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0</v>
      </c>
      <c r="E166" s="76">
        <v>0</v>
      </c>
      <c r="F166" s="77"/>
      <c r="G166" s="78">
        <v>0</v>
      </c>
      <c r="H166" s="78">
        <v>0</v>
      </c>
      <c r="I166" s="78">
        <v>0</v>
      </c>
      <c r="J166" s="78">
        <v>0</v>
      </c>
      <c r="K166" s="78">
        <v>0</v>
      </c>
      <c r="L166" s="78">
        <v>0</v>
      </c>
      <c r="M166" s="78">
        <v>0</v>
      </c>
      <c r="N166" s="78">
        <v>0</v>
      </c>
      <c r="O166" s="78">
        <v>0</v>
      </c>
      <c r="P166" s="78">
        <v>0</v>
      </c>
      <c r="Q166" s="136">
        <v>0</v>
      </c>
      <c r="R166" s="77"/>
      <c r="S166" s="85">
        <v>0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0</v>
      </c>
      <c r="E167" s="76">
        <v>0</v>
      </c>
      <c r="F167" s="77"/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7"/>
      <c r="S167" s="85">
        <v>0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0</v>
      </c>
      <c r="E169" s="76">
        <v>0</v>
      </c>
      <c r="F169" s="77"/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7"/>
      <c r="S169" s="85">
        <v>0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0</v>
      </c>
      <c r="E171" s="76">
        <v>0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0</v>
      </c>
      <c r="E173" s="76">
        <v>0</v>
      </c>
      <c r="F173" s="77"/>
      <c r="G173" s="78">
        <v>0</v>
      </c>
      <c r="H173" s="78">
        <v>0</v>
      </c>
      <c r="I173" s="78">
        <v>0</v>
      </c>
      <c r="J173" s="78">
        <v>0</v>
      </c>
      <c r="K173" s="78">
        <v>0</v>
      </c>
      <c r="L173" s="78">
        <v>0</v>
      </c>
      <c r="M173" s="78">
        <v>0</v>
      </c>
      <c r="N173" s="78">
        <v>0</v>
      </c>
      <c r="O173" s="78">
        <v>0</v>
      </c>
      <c r="P173" s="78">
        <v>0</v>
      </c>
      <c r="Q173" s="136">
        <v>0</v>
      </c>
      <c r="R173" s="77"/>
      <c r="S173" s="85">
        <v>0</v>
      </c>
      <c r="T173" s="86" t="s">
        <v>191</v>
      </c>
      <c r="U173" s="86" t="s">
        <v>191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0</v>
      </c>
      <c r="E175" s="76">
        <v>0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1</v>
      </c>
      <c r="E176" s="76">
        <v>2.3255813953488372E-2</v>
      </c>
      <c r="F176" s="77"/>
      <c r="G176" s="78">
        <v>0</v>
      </c>
      <c r="H176" s="78">
        <v>2.4600000000000002E-4</v>
      </c>
      <c r="I176" s="78">
        <v>3.7199999999999999E-4</v>
      </c>
      <c r="J176" s="78">
        <v>9.5399999999999999E-4</v>
      </c>
      <c r="K176" s="78">
        <v>2.33E-4</v>
      </c>
      <c r="L176" s="78">
        <v>6.69E-4</v>
      </c>
      <c r="M176" s="78">
        <v>4.35E-4</v>
      </c>
      <c r="N176" s="78">
        <v>5.9699999999999998E-4</v>
      </c>
      <c r="O176" s="78">
        <v>6.2200000000000005E-4</v>
      </c>
      <c r="P176" s="78">
        <v>5.6700000000000001E-4</v>
      </c>
      <c r="Q176" s="78">
        <v>3.9199999999999999E-4</v>
      </c>
      <c r="R176" s="77"/>
      <c r="S176" s="85">
        <v>5.0869999999999995E-3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11</v>
      </c>
      <c r="E177" s="76">
        <v>0.2558139534883721</v>
      </c>
      <c r="F177" s="77"/>
      <c r="G177" s="78">
        <v>0</v>
      </c>
      <c r="H177" s="78">
        <v>0</v>
      </c>
      <c r="I177" s="78">
        <v>1.36E-4</v>
      </c>
      <c r="J177" s="78">
        <v>8.5349999999999992E-3</v>
      </c>
      <c r="K177" s="78">
        <v>1.238E-2</v>
      </c>
      <c r="L177" s="78">
        <v>7.3210000000000003E-3</v>
      </c>
      <c r="M177" s="78">
        <v>2.2589999999999999E-2</v>
      </c>
      <c r="N177" s="78">
        <v>1.3546000000000001E-2</v>
      </c>
      <c r="O177" s="78">
        <v>1.0858E-2</v>
      </c>
      <c r="P177" s="78">
        <v>5.6741E-2</v>
      </c>
      <c r="Q177" s="136">
        <v>4.5941000000000003E-2</v>
      </c>
      <c r="R177" s="77"/>
      <c r="S177" s="85">
        <v>0.17804799999999998</v>
      </c>
      <c r="T177" s="86" t="s">
        <v>191</v>
      </c>
      <c r="U177" s="86" t="s">
        <v>191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0</v>
      </c>
      <c r="E180" s="76">
        <v>0</v>
      </c>
      <c r="F180" s="77"/>
      <c r="G180" s="78">
        <v>0</v>
      </c>
      <c r="H180" s="78">
        <v>0</v>
      </c>
      <c r="I180" s="78">
        <v>0</v>
      </c>
      <c r="J180" s="78">
        <v>0</v>
      </c>
      <c r="K180" s="78">
        <v>0</v>
      </c>
      <c r="L180" s="78">
        <v>0</v>
      </c>
      <c r="M180" s="78">
        <v>0</v>
      </c>
      <c r="N180" s="78">
        <v>0</v>
      </c>
      <c r="O180" s="78">
        <v>0</v>
      </c>
      <c r="P180" s="78">
        <v>0</v>
      </c>
      <c r="Q180" s="136">
        <v>0</v>
      </c>
      <c r="R180" s="77"/>
      <c r="S180" s="85">
        <v>0</v>
      </c>
      <c r="T180" s="86" t="s">
        <v>191</v>
      </c>
      <c r="U180" s="86" t="s">
        <v>191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6</v>
      </c>
      <c r="E181" s="90">
        <v>0.13953488372093023</v>
      </c>
      <c r="F181" s="77"/>
      <c r="G181" s="78">
        <v>0</v>
      </c>
      <c r="H181" s="78">
        <v>7.4899999999999999E-4</v>
      </c>
      <c r="I181" s="78">
        <v>1.005E-3</v>
      </c>
      <c r="J181" s="78">
        <v>5.8299999999999997E-4</v>
      </c>
      <c r="K181" s="78">
        <v>3.6400000000000001E-4</v>
      </c>
      <c r="L181" s="78">
        <v>1.8599999999999999E-4</v>
      </c>
      <c r="M181" s="78">
        <v>2.5099999999999998E-4</v>
      </c>
      <c r="N181" s="78">
        <v>1.5200000000000001E-4</v>
      </c>
      <c r="O181" s="78">
        <v>1.27E-4</v>
      </c>
      <c r="P181" s="78">
        <v>0</v>
      </c>
      <c r="Q181" s="78">
        <v>1.8200000000000001E-4</v>
      </c>
      <c r="R181" s="77"/>
      <c r="S181" s="85">
        <v>3.5989999999999993E-3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6</v>
      </c>
      <c r="E189" s="76">
        <v>0.13953488372093023</v>
      </c>
      <c r="F189" s="77"/>
      <c r="G189" s="78">
        <v>0</v>
      </c>
      <c r="H189" s="78">
        <v>7.4899999999999999E-4</v>
      </c>
      <c r="I189" s="78">
        <v>1.005E-3</v>
      </c>
      <c r="J189" s="78">
        <v>5.8299999999999997E-4</v>
      </c>
      <c r="K189" s="78">
        <v>3.6400000000000001E-4</v>
      </c>
      <c r="L189" s="78">
        <v>1.8599999999999999E-4</v>
      </c>
      <c r="M189" s="78">
        <v>2.5099999999999998E-4</v>
      </c>
      <c r="N189" s="78">
        <v>1.5200000000000001E-4</v>
      </c>
      <c r="O189" s="78">
        <v>1.27E-4</v>
      </c>
      <c r="P189" s="78">
        <v>0</v>
      </c>
      <c r="Q189" s="78">
        <v>1.8200000000000001E-4</v>
      </c>
      <c r="R189" s="77"/>
      <c r="S189" s="85">
        <v>3.5989999999999993E-3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4</v>
      </c>
      <c r="E191" s="90">
        <v>9.3023255813953487E-2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2.1999999999999999E-5</v>
      </c>
      <c r="R191" s="95"/>
      <c r="S191" s="93">
        <v>2.1999999999999999E-5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0</v>
      </c>
      <c r="E192" s="76">
        <v>0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7"/>
      <c r="S192" s="85">
        <v>0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4</v>
      </c>
      <c r="E193" s="76">
        <v>9.3023255813953487E-2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2.1999999999999999E-5</v>
      </c>
      <c r="R193" s="77"/>
      <c r="S193" s="85">
        <v>2.1999999999999999E-5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8</v>
      </c>
      <c r="E195" s="90">
        <v>0.18604651162790697</v>
      </c>
      <c r="F195" s="77"/>
      <c r="G195" s="92">
        <v>1.6208E-2</v>
      </c>
      <c r="H195" s="92">
        <v>2.1781999999999999E-2</v>
      </c>
      <c r="I195" s="92">
        <v>3.2171999999999999E-2</v>
      </c>
      <c r="J195" s="92">
        <v>3.2403000000000001E-2</v>
      </c>
      <c r="K195" s="92">
        <v>4.5279E-2</v>
      </c>
      <c r="L195" s="92">
        <v>4.8487000000000002E-2</v>
      </c>
      <c r="M195" s="92">
        <v>4.7869000000000002E-2</v>
      </c>
      <c r="N195" s="92">
        <v>3.7929000000000004E-2</v>
      </c>
      <c r="O195" s="92">
        <v>3.9054999999999999E-2</v>
      </c>
      <c r="P195" s="92">
        <v>3.7569999999999999E-2</v>
      </c>
      <c r="Q195" s="92">
        <v>3.4953999999999999E-2</v>
      </c>
      <c r="R195" s="77"/>
      <c r="S195" s="79">
        <v>0.393708</v>
      </c>
      <c r="T195" s="80">
        <v>1.1565893385982231</v>
      </c>
      <c r="U195" s="80">
        <v>0.10083171151365211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6</v>
      </c>
      <c r="E196" s="76">
        <v>0.13953488372093023</v>
      </c>
      <c r="F196" s="77"/>
      <c r="G196" s="78">
        <v>3.4030000000000002E-3</v>
      </c>
      <c r="H196" s="78">
        <v>5.0959999999999998E-3</v>
      </c>
      <c r="I196" s="78">
        <v>9.0270000000000003E-3</v>
      </c>
      <c r="J196" s="78">
        <v>9.6919999999999992E-3</v>
      </c>
      <c r="K196" s="78">
        <v>2.2304999999999998E-2</v>
      </c>
      <c r="L196" s="78">
        <v>2.6202E-2</v>
      </c>
      <c r="M196" s="78">
        <v>2.7768000000000001E-2</v>
      </c>
      <c r="N196" s="78">
        <v>1.8208999999999999E-2</v>
      </c>
      <c r="O196" s="78">
        <v>1.9205E-2</v>
      </c>
      <c r="P196" s="78">
        <v>1.4645999999999999E-2</v>
      </c>
      <c r="Q196" s="136">
        <v>1.2775999999999999E-2</v>
      </c>
      <c r="R196" s="77"/>
      <c r="S196" s="85">
        <v>0.16832900000000001</v>
      </c>
      <c r="T196" s="86">
        <v>2.7543344108139873</v>
      </c>
      <c r="U196" s="86">
        <v>0.17982235074097974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2</v>
      </c>
      <c r="E197" s="76">
        <v>4.6511627906976744E-2</v>
      </c>
      <c r="F197" s="77"/>
      <c r="G197" s="78">
        <v>1.2805E-2</v>
      </c>
      <c r="H197" s="78">
        <v>1.6685999999999999E-2</v>
      </c>
      <c r="I197" s="78">
        <v>2.3144999999999999E-2</v>
      </c>
      <c r="J197" s="78">
        <v>2.2710999999999999E-2</v>
      </c>
      <c r="K197" s="78">
        <v>2.2974000000000001E-2</v>
      </c>
      <c r="L197" s="78">
        <v>2.2284999999999999E-2</v>
      </c>
      <c r="M197" s="78">
        <v>2.0101000000000001E-2</v>
      </c>
      <c r="N197" s="78">
        <v>1.9720000000000001E-2</v>
      </c>
      <c r="O197" s="78">
        <v>1.985E-2</v>
      </c>
      <c r="P197" s="78">
        <v>2.2924E-2</v>
      </c>
      <c r="Q197" s="136">
        <v>2.2178E-2</v>
      </c>
      <c r="R197" s="77"/>
      <c r="S197" s="85">
        <v>0.225379</v>
      </c>
      <c r="T197" s="86">
        <v>0.7319796954314719</v>
      </c>
      <c r="U197" s="86">
        <v>7.1069986132903384E-2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0</v>
      </c>
      <c r="E199" s="76">
        <v>0</v>
      </c>
      <c r="F199" s="77"/>
      <c r="G199" s="82">
        <v>0</v>
      </c>
      <c r="H199" s="82">
        <v>0</v>
      </c>
      <c r="I199" s="82">
        <v>0</v>
      </c>
      <c r="J199" s="82">
        <v>0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137">
        <v>0</v>
      </c>
      <c r="R199" s="77"/>
      <c r="S199" s="79">
        <v>0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0</v>
      </c>
      <c r="E201" s="90">
        <v>0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0</v>
      </c>
      <c r="E202" s="76">
        <v>0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0</v>
      </c>
      <c r="E203" s="76">
        <v>0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43</v>
      </c>
      <c r="E204" s="90">
        <v>1</v>
      </c>
      <c r="F204" s="91"/>
      <c r="G204" s="92">
        <v>1.8735000000000002E-2</v>
      </c>
      <c r="H204" s="92">
        <v>3.0966E-2</v>
      </c>
      <c r="I204" s="92">
        <v>5.5934999999999999E-2</v>
      </c>
      <c r="J204" s="92">
        <v>5.0991000000000002E-2</v>
      </c>
      <c r="K204" s="92">
        <v>6.4334000000000002E-2</v>
      </c>
      <c r="L204" s="92">
        <v>6.3326000000000007E-2</v>
      </c>
      <c r="M204" s="92">
        <v>7.9414000000000012E-2</v>
      </c>
      <c r="N204" s="92">
        <v>6.0285000000000005E-2</v>
      </c>
      <c r="O204" s="92">
        <v>6.0085E-2</v>
      </c>
      <c r="P204" s="92">
        <v>0.10475299999999999</v>
      </c>
      <c r="Q204" s="92">
        <v>9.1559000000000001E-2</v>
      </c>
      <c r="R204" s="91"/>
      <c r="S204" s="93">
        <v>0.68038299999999996</v>
      </c>
      <c r="T204" s="94">
        <v>3.887056311716039</v>
      </c>
      <c r="U204" s="94">
        <v>0.21935711827372972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4</v>
      </c>
      <c r="E247" s="27">
        <v>9.3023255813953487E-2</v>
      </c>
      <c r="F247" s="28"/>
      <c r="G247" s="38">
        <v>0</v>
      </c>
      <c r="H247" s="38">
        <v>2.4600000000000002E-4</v>
      </c>
      <c r="I247" s="38">
        <v>3.7199999999999999E-4</v>
      </c>
      <c r="J247" s="38">
        <v>9.5399999999999999E-4</v>
      </c>
      <c r="K247" s="38">
        <v>9.7199999999999999E-4</v>
      </c>
      <c r="L247" s="38">
        <v>1.2959999999999998E-3</v>
      </c>
      <c r="M247" s="38">
        <v>5.9809999999999993E-3</v>
      </c>
      <c r="N247" s="38">
        <v>8.1139999999999997E-3</v>
      </c>
      <c r="O247" s="38">
        <v>1.0036E-2</v>
      </c>
      <c r="P247" s="38">
        <v>1.3467999999999999E-2</v>
      </c>
      <c r="Q247" s="38">
        <v>1.8482999999999999E-2</v>
      </c>
      <c r="R247" s="28"/>
      <c r="S247" s="39">
        <v>5.9921999999999996E-2</v>
      </c>
      <c r="T247" s="40" t="s">
        <v>191</v>
      </c>
      <c r="U247" s="40" t="s">
        <v>191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1</v>
      </c>
      <c r="E248" s="27">
        <v>2.3255813953488372E-2</v>
      </c>
      <c r="F248" s="28"/>
      <c r="G248" s="67">
        <v>0</v>
      </c>
      <c r="H248" s="67">
        <v>2.4600000000000002E-4</v>
      </c>
      <c r="I248" s="67">
        <v>3.7199999999999999E-4</v>
      </c>
      <c r="J248" s="67">
        <v>9.5399999999999999E-4</v>
      </c>
      <c r="K248" s="67">
        <v>2.33E-4</v>
      </c>
      <c r="L248" s="67">
        <v>6.69E-4</v>
      </c>
      <c r="M248" s="67">
        <v>4.35E-4</v>
      </c>
      <c r="N248" s="67">
        <v>5.9699999999999998E-4</v>
      </c>
      <c r="O248" s="67">
        <v>6.2200000000000005E-4</v>
      </c>
      <c r="P248" s="67">
        <v>5.6700000000000001E-4</v>
      </c>
      <c r="Q248" s="67">
        <v>3.9199999999999999E-4</v>
      </c>
      <c r="R248" s="28"/>
      <c r="S248" s="53">
        <v>5.0869999999999995E-3</v>
      </c>
      <c r="T248" s="54" t="s">
        <v>191</v>
      </c>
      <c r="U248" s="54" t="s">
        <v>191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1</v>
      </c>
      <c r="E254" s="27">
        <v>2.3255813953488372E-2</v>
      </c>
      <c r="F254" s="28"/>
      <c r="G254" s="67">
        <v>0</v>
      </c>
      <c r="H254" s="67">
        <v>0</v>
      </c>
      <c r="I254" s="67">
        <v>0</v>
      </c>
      <c r="J254" s="67">
        <v>0</v>
      </c>
      <c r="K254" s="67">
        <v>0</v>
      </c>
      <c r="L254" s="67">
        <v>0</v>
      </c>
      <c r="M254" s="67">
        <v>0</v>
      </c>
      <c r="N254" s="67">
        <v>0</v>
      </c>
      <c r="O254" s="67">
        <v>0</v>
      </c>
      <c r="P254" s="67">
        <v>0</v>
      </c>
      <c r="Q254" s="67">
        <v>0</v>
      </c>
      <c r="R254" s="28"/>
      <c r="S254" s="53">
        <v>0</v>
      </c>
      <c r="T254" s="54" t="s">
        <v>191</v>
      </c>
      <c r="U254" s="54" t="s">
        <v>191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2</v>
      </c>
      <c r="E255" s="27">
        <v>4.6511627906976744E-2</v>
      </c>
      <c r="F255" s="28"/>
      <c r="G255" s="67">
        <v>0</v>
      </c>
      <c r="H255" s="67">
        <v>0</v>
      </c>
      <c r="I255" s="67">
        <v>0</v>
      </c>
      <c r="J255" s="67">
        <v>0</v>
      </c>
      <c r="K255" s="67">
        <v>7.3899999999999997E-4</v>
      </c>
      <c r="L255" s="67">
        <v>6.2699999999999995E-4</v>
      </c>
      <c r="M255" s="67">
        <v>5.5459999999999997E-3</v>
      </c>
      <c r="N255" s="67">
        <v>7.5170000000000002E-3</v>
      </c>
      <c r="O255" s="67">
        <v>9.4140000000000005E-3</v>
      </c>
      <c r="P255" s="67">
        <v>1.2900999999999999E-2</v>
      </c>
      <c r="Q255" s="67">
        <v>1.8090999999999999E-2</v>
      </c>
      <c r="R255" s="28"/>
      <c r="S255" s="53">
        <v>5.4834999999999995E-2</v>
      </c>
      <c r="T255" s="54" t="s">
        <v>191</v>
      </c>
      <c r="U255" s="54" t="s">
        <v>191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0</v>
      </c>
      <c r="E268" s="27">
        <v>0</v>
      </c>
      <c r="F268" s="28"/>
      <c r="G268" s="38">
        <v>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28"/>
      <c r="S268" s="39">
        <v>0</v>
      </c>
      <c r="T268" s="40" t="s">
        <v>191</v>
      </c>
      <c r="U268" s="40" t="s">
        <v>191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0</v>
      </c>
      <c r="E269" s="27">
        <v>0</v>
      </c>
      <c r="F269" s="28"/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28"/>
      <c r="S269" s="53">
        <v>0</v>
      </c>
      <c r="T269" s="54" t="s">
        <v>191</v>
      </c>
      <c r="U269" s="54" t="s">
        <v>191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0</v>
      </c>
      <c r="E275" s="27">
        <v>0</v>
      </c>
      <c r="F275" s="28"/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28"/>
      <c r="S275" s="39">
        <v>0</v>
      </c>
      <c r="T275" s="40" t="s">
        <v>191</v>
      </c>
      <c r="U275" s="40" t="s">
        <v>191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0</v>
      </c>
      <c r="E276" s="27">
        <v>0</v>
      </c>
      <c r="F276" s="28"/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28"/>
      <c r="S276" s="53">
        <v>0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0</v>
      </c>
      <c r="E277" s="27">
        <v>0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28"/>
      <c r="S277" s="53">
        <v>0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2</v>
      </c>
      <c r="E281" s="27">
        <v>4.6511627906976744E-2</v>
      </c>
      <c r="F281" s="28"/>
      <c r="G281" s="38">
        <v>2.5270000000000002E-3</v>
      </c>
      <c r="H281" s="38">
        <v>3.692E-3</v>
      </c>
      <c r="I281" s="38">
        <v>7.1110000000000001E-3</v>
      </c>
      <c r="J281" s="38">
        <v>8.1119999999999994E-3</v>
      </c>
      <c r="K281" s="38">
        <v>5.6810000000000003E-3</v>
      </c>
      <c r="L281" s="38">
        <v>5.5710000000000004E-3</v>
      </c>
      <c r="M281" s="38">
        <v>6.5339999999999999E-3</v>
      </c>
      <c r="N281" s="38">
        <v>7.4219999999999998E-3</v>
      </c>
      <c r="O281" s="38">
        <v>7.2940000000000001E-3</v>
      </c>
      <c r="P281" s="38">
        <v>7.1219999999999999E-3</v>
      </c>
      <c r="Q281" s="38">
        <v>7.0000000000000001E-3</v>
      </c>
      <c r="R281" s="28"/>
      <c r="S281" s="39">
        <v>6.8066000000000002E-2</v>
      </c>
      <c r="T281" s="40">
        <v>1.7700831024930745</v>
      </c>
      <c r="U281" s="40">
        <v>0.13582546108232729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2.3255813953488372E-2</v>
      </c>
      <c r="F283" s="28"/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1.06E-3</v>
      </c>
      <c r="O283" s="67">
        <v>1.042E-3</v>
      </c>
      <c r="P283" s="67">
        <v>0</v>
      </c>
      <c r="Q283" s="67">
        <v>0</v>
      </c>
      <c r="R283" s="28"/>
      <c r="S283" s="53">
        <v>2.1019999999999997E-3</v>
      </c>
      <c r="T283" s="54" t="s">
        <v>191</v>
      </c>
      <c r="U283" s="54" t="s">
        <v>191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0</v>
      </c>
      <c r="E285" s="27">
        <v>0</v>
      </c>
      <c r="F285" s="28"/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28"/>
      <c r="S285" s="53">
        <v>0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2.3255813953488372E-2</v>
      </c>
      <c r="F286" s="28"/>
      <c r="G286" s="67">
        <v>2.5270000000000002E-3</v>
      </c>
      <c r="H286" s="67">
        <v>3.692E-3</v>
      </c>
      <c r="I286" s="67">
        <v>7.1110000000000001E-3</v>
      </c>
      <c r="J286" s="67">
        <v>8.1119999999999994E-3</v>
      </c>
      <c r="K286" s="67">
        <v>5.6810000000000003E-3</v>
      </c>
      <c r="L286" s="67">
        <v>5.5710000000000004E-3</v>
      </c>
      <c r="M286" s="67">
        <v>6.5339999999999999E-3</v>
      </c>
      <c r="N286" s="67">
        <v>6.3619999999999996E-3</v>
      </c>
      <c r="O286" s="67">
        <v>6.2519999999999997E-3</v>
      </c>
      <c r="P286" s="67">
        <v>7.1219999999999999E-3</v>
      </c>
      <c r="Q286" s="67">
        <v>7.0000000000000001E-3</v>
      </c>
      <c r="R286" s="28"/>
      <c r="S286" s="53">
        <v>6.5964000000000009E-2</v>
      </c>
      <c r="T286" s="54">
        <v>1.7700831024930745</v>
      </c>
      <c r="U286" s="54">
        <v>0.13582546108232729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1</v>
      </c>
      <c r="E288" s="27">
        <v>2.3255813953488372E-2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1.042E-3</v>
      </c>
      <c r="P288" s="38">
        <v>7.7800000000000005E-4</v>
      </c>
      <c r="Q288" s="38">
        <v>8.0000000000000004E-4</v>
      </c>
      <c r="R288" s="28"/>
      <c r="S288" s="39">
        <v>2.6199999999999999E-3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0</v>
      </c>
      <c r="E289" s="27">
        <v>0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0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8</v>
      </c>
      <c r="E290" s="27">
        <v>0.18604651162790697</v>
      </c>
      <c r="F290" s="28"/>
      <c r="G290" s="38">
        <v>1.6208E-2</v>
      </c>
      <c r="H290" s="38">
        <v>2.2407999999999997E-2</v>
      </c>
      <c r="I290" s="38">
        <v>2.8436000000000003E-2</v>
      </c>
      <c r="J290" s="38">
        <v>3.2986000000000001E-2</v>
      </c>
      <c r="K290" s="38">
        <v>4.5643000000000003E-2</v>
      </c>
      <c r="L290" s="38">
        <v>4.2544999999999999E-2</v>
      </c>
      <c r="M290" s="38">
        <v>4.2131000000000002E-2</v>
      </c>
      <c r="N290" s="38">
        <v>3.2376000000000002E-2</v>
      </c>
      <c r="O290" s="38">
        <v>3.3502999999999998E-2</v>
      </c>
      <c r="P290" s="38">
        <v>3.0351E-2</v>
      </c>
      <c r="Q290" s="38">
        <v>2.9354000000000002E-2</v>
      </c>
      <c r="R290" s="28"/>
      <c r="S290" s="39">
        <v>0.35594100000000001</v>
      </c>
      <c r="T290" s="40">
        <v>0.81108094768015793</v>
      </c>
      <c r="U290" s="40">
        <v>7.7065791939584072E-2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7</v>
      </c>
      <c r="E291" s="27">
        <v>0.16279069767441862</v>
      </c>
      <c r="F291" s="28"/>
      <c r="G291" s="67">
        <v>1.2805E-2</v>
      </c>
      <c r="H291" s="67">
        <v>1.7434999999999999E-2</v>
      </c>
      <c r="I291" s="67">
        <v>2.4150000000000001E-2</v>
      </c>
      <c r="J291" s="67">
        <v>2.3293999999999999E-2</v>
      </c>
      <c r="K291" s="67">
        <v>3.9824999999999999E-2</v>
      </c>
      <c r="L291" s="67">
        <v>3.6956000000000003E-2</v>
      </c>
      <c r="M291" s="67">
        <v>3.4347000000000003E-2</v>
      </c>
      <c r="N291" s="67">
        <v>2.7383999999999999E-2</v>
      </c>
      <c r="O291" s="67">
        <v>2.8603E-2</v>
      </c>
      <c r="P291" s="67">
        <v>3.0351E-2</v>
      </c>
      <c r="Q291" s="67">
        <v>2.9354000000000002E-2</v>
      </c>
      <c r="R291" s="28"/>
      <c r="S291" s="53">
        <v>0.304504</v>
      </c>
      <c r="T291" s="54">
        <v>1.2923857868020305</v>
      </c>
      <c r="U291" s="54">
        <v>0.10926666845372823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1</v>
      </c>
      <c r="E292" s="27">
        <v>2.3255813953488372E-2</v>
      </c>
      <c r="F292" s="28"/>
      <c r="G292" s="67">
        <v>3.4030000000000002E-3</v>
      </c>
      <c r="H292" s="67">
        <v>4.973E-3</v>
      </c>
      <c r="I292" s="67">
        <v>4.2859999999999999E-3</v>
      </c>
      <c r="J292" s="67">
        <v>9.6919999999999992E-3</v>
      </c>
      <c r="K292" s="67">
        <v>5.8180000000000003E-3</v>
      </c>
      <c r="L292" s="67">
        <v>5.5890000000000002E-3</v>
      </c>
      <c r="M292" s="67">
        <v>7.7840000000000001E-3</v>
      </c>
      <c r="N292" s="67">
        <v>4.9919999999999999E-3</v>
      </c>
      <c r="O292" s="67">
        <v>4.8999999999999998E-3</v>
      </c>
      <c r="P292" s="67">
        <v>0</v>
      </c>
      <c r="Q292" s="67">
        <v>0</v>
      </c>
      <c r="R292" s="28"/>
      <c r="S292" s="53">
        <v>5.1436999999999997E-2</v>
      </c>
      <c r="T292" s="54">
        <v>-1</v>
      </c>
      <c r="U292" s="54">
        <v>-1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3</v>
      </c>
      <c r="E293" s="27">
        <v>6.9767441860465115E-2</v>
      </c>
      <c r="F293" s="28"/>
      <c r="G293" s="38">
        <v>0</v>
      </c>
      <c r="H293" s="38">
        <v>1.2300000000000001E-4</v>
      </c>
      <c r="I293" s="38">
        <v>4.7410000000000004E-3</v>
      </c>
      <c r="J293" s="38">
        <v>0</v>
      </c>
      <c r="K293" s="38">
        <v>0</v>
      </c>
      <c r="L293" s="38">
        <v>6.1279999999999998E-3</v>
      </c>
      <c r="M293" s="38">
        <v>5.9890000000000004E-3</v>
      </c>
      <c r="N293" s="38">
        <v>5.705E-3</v>
      </c>
      <c r="O293" s="38">
        <v>5.679E-3</v>
      </c>
      <c r="P293" s="38">
        <v>7.2189999999999997E-3</v>
      </c>
      <c r="Q293" s="38">
        <v>5.5999999999999999E-3</v>
      </c>
      <c r="R293" s="28"/>
      <c r="S293" s="39">
        <v>4.1183999999999998E-2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25</v>
      </c>
      <c r="E294" s="27">
        <v>0.58139534883720934</v>
      </c>
      <c r="F294" s="28"/>
      <c r="G294" s="38">
        <v>0</v>
      </c>
      <c r="H294" s="38">
        <v>4.4970000000000001E-3</v>
      </c>
      <c r="I294" s="38">
        <v>1.5275E-2</v>
      </c>
      <c r="J294" s="38">
        <v>8.9390000000000008E-3</v>
      </c>
      <c r="K294" s="38">
        <v>1.2038E-2</v>
      </c>
      <c r="L294" s="38">
        <v>7.7860000000000004E-3</v>
      </c>
      <c r="M294" s="38">
        <v>1.8779000000000001E-2</v>
      </c>
      <c r="N294" s="38">
        <v>6.6680000000000003E-3</v>
      </c>
      <c r="O294" s="38">
        <v>2.5309999999999998E-3</v>
      </c>
      <c r="P294" s="38">
        <v>4.5815000000000002E-2</v>
      </c>
      <c r="Q294" s="38">
        <v>3.0322000000000002E-2</v>
      </c>
      <c r="R294" s="28"/>
      <c r="S294" s="39">
        <v>0.15265000000000001</v>
      </c>
      <c r="T294" s="40" t="s">
        <v>191</v>
      </c>
      <c r="U294" s="40" t="s">
        <v>191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25</v>
      </c>
      <c r="E296" s="27">
        <v>0.58139534883720934</v>
      </c>
      <c r="F296" s="28"/>
      <c r="G296" s="59">
        <v>0</v>
      </c>
      <c r="H296" s="59">
        <v>4.4970000000000001E-3</v>
      </c>
      <c r="I296" s="59">
        <v>1.5275E-2</v>
      </c>
      <c r="J296" s="59">
        <v>8.9390000000000008E-3</v>
      </c>
      <c r="K296" s="59">
        <v>1.2038E-2</v>
      </c>
      <c r="L296" s="59">
        <v>7.7860000000000004E-3</v>
      </c>
      <c r="M296" s="59">
        <v>1.8779000000000001E-2</v>
      </c>
      <c r="N296" s="59">
        <v>6.6680000000000003E-3</v>
      </c>
      <c r="O296" s="59">
        <v>2.5309999999999998E-3</v>
      </c>
      <c r="P296" s="59">
        <v>4.5815000000000002E-2</v>
      </c>
      <c r="Q296" s="59">
        <v>3.0322000000000002E-2</v>
      </c>
      <c r="R296" s="28"/>
      <c r="S296" s="53">
        <v>0.15265000000000001</v>
      </c>
      <c r="T296" s="54" t="s">
        <v>191</v>
      </c>
      <c r="U296" s="54" t="s">
        <v>191</v>
      </c>
    </row>
    <row r="297" spans="1:21" s="18" customFormat="1" collapsed="1" x14ac:dyDescent="0.3">
      <c r="A297" s="106"/>
      <c r="B297" s="16"/>
      <c r="C297" s="26" t="s">
        <v>373</v>
      </c>
      <c r="D297" s="142">
        <v>82</v>
      </c>
      <c r="E297" s="41">
        <v>1.9069767441860468</v>
      </c>
      <c r="F297" s="42"/>
      <c r="G297" s="43">
        <v>1.8735000000000002E-2</v>
      </c>
      <c r="H297" s="43">
        <v>3.0966E-2</v>
      </c>
      <c r="I297" s="43">
        <v>5.5934999999999999E-2</v>
      </c>
      <c r="J297" s="43">
        <v>5.0991000000000009E-2</v>
      </c>
      <c r="K297" s="43">
        <v>6.4334000000000002E-2</v>
      </c>
      <c r="L297" s="43">
        <v>6.3325999999999993E-2</v>
      </c>
      <c r="M297" s="43">
        <v>7.9413999999999998E-2</v>
      </c>
      <c r="N297" s="43">
        <v>6.0285000000000005E-2</v>
      </c>
      <c r="O297" s="43">
        <v>6.0085E-2</v>
      </c>
      <c r="P297" s="43">
        <v>0.104753</v>
      </c>
      <c r="Q297" s="43">
        <v>9.1559000000000001E-2</v>
      </c>
      <c r="R297" s="42"/>
      <c r="S297" s="44">
        <v>0.68038299999999996</v>
      </c>
      <c r="T297" s="45">
        <v>3.887056311716039</v>
      </c>
      <c r="U297" s="45">
        <v>0.21935711827372972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1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1.042E-3</v>
      </c>
      <c r="P337" s="43">
        <v>7.7800000000000005E-4</v>
      </c>
      <c r="Q337" s="43">
        <v>8.0000000000000004E-4</v>
      </c>
      <c r="R337" s="42"/>
      <c r="S337" s="44">
        <v>2.6199999999999999E-3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2114" priority="235" operator="equal">
      <formula>0</formula>
    </cfRule>
  </conditionalFormatting>
  <conditionalFormatting sqref="R50 C50 C83:F83 F50 E54:F54 C54 R54 E52:F52 C52 R52">
    <cfRule type="cellIs" dxfId="2113" priority="234" operator="equal">
      <formula>0</formula>
    </cfRule>
  </conditionalFormatting>
  <conditionalFormatting sqref="S16:S19 S21">
    <cfRule type="cellIs" dxfId="2112" priority="233" operator="equal">
      <formula>0</formula>
    </cfRule>
  </conditionalFormatting>
  <conditionalFormatting sqref="G54:Q54 G50:Q52">
    <cfRule type="cellIs" dxfId="2111" priority="232" operator="equal">
      <formula>0</formula>
    </cfRule>
  </conditionalFormatting>
  <conditionalFormatting sqref="T96:U96 C96:R96">
    <cfRule type="cellIs" dxfId="2110" priority="231" operator="equal">
      <formula>0</formula>
    </cfRule>
  </conditionalFormatting>
  <conditionalFormatting sqref="S96">
    <cfRule type="cellIs" dxfId="2109" priority="230" operator="equal">
      <formula>0</formula>
    </cfRule>
  </conditionalFormatting>
  <conditionalFormatting sqref="N54:O54 N50:O52">
    <cfRule type="cellIs" dxfId="2108" priority="228" operator="equal">
      <formula>0</formula>
    </cfRule>
  </conditionalFormatting>
  <conditionalFormatting sqref="N325:O337 N55:O55 N16:O19 N21:O21">
    <cfRule type="cellIs" dxfId="2107" priority="229" operator="equal">
      <formula>0</formula>
    </cfRule>
  </conditionalFormatting>
  <conditionalFormatting sqref="N20:O20">
    <cfRule type="cellIs" dxfId="2106" priority="225" operator="equal">
      <formula>0</formula>
    </cfRule>
  </conditionalFormatting>
  <conditionalFormatting sqref="P20:R20 T20:U20 C20:F20 H20:M20">
    <cfRule type="cellIs" dxfId="2105" priority="227" operator="equal">
      <formula>0</formula>
    </cfRule>
  </conditionalFormatting>
  <conditionalFormatting sqref="S20">
    <cfRule type="cellIs" dxfId="2104" priority="226" operator="equal">
      <formula>0</formula>
    </cfRule>
  </conditionalFormatting>
  <conditionalFormatting sqref="C269:U269">
    <cfRule type="cellIs" dxfId="2103" priority="224" operator="equal">
      <formula>0</formula>
    </cfRule>
  </conditionalFormatting>
  <conditionalFormatting sqref="C282:F282 H282:U282">
    <cfRule type="cellIs" dxfId="2102" priority="223" operator="equal">
      <formula>0</formula>
    </cfRule>
  </conditionalFormatting>
  <conditionalFormatting sqref="C276:F276 H276:U276">
    <cfRule type="cellIs" dxfId="2101" priority="222" operator="equal">
      <formula>0</formula>
    </cfRule>
  </conditionalFormatting>
  <conditionalFormatting sqref="C248 H248:U248 E248:F248">
    <cfRule type="cellIs" dxfId="2100" priority="221" operator="equal">
      <formula>0</formula>
    </cfRule>
  </conditionalFormatting>
  <conditionalFormatting sqref="G248:Q248">
    <cfRule type="cellIs" dxfId="2099" priority="220" operator="equal">
      <formula>0</formula>
    </cfRule>
  </conditionalFormatting>
  <conditionalFormatting sqref="G276:Q280">
    <cfRule type="cellIs" dxfId="2098" priority="219" operator="equal">
      <formula>0</formula>
    </cfRule>
  </conditionalFormatting>
  <conditionalFormatting sqref="G282:Q289">
    <cfRule type="cellIs" dxfId="2097" priority="218" operator="equal">
      <formula>0</formula>
    </cfRule>
  </conditionalFormatting>
  <conditionalFormatting sqref="G83:Q83">
    <cfRule type="cellIs" dxfId="2096" priority="215" operator="equal">
      <formula>0</formula>
    </cfRule>
  </conditionalFormatting>
  <conditionalFormatting sqref="D248">
    <cfRule type="cellIs" dxfId="2095" priority="212" operator="equal">
      <formula>0</formula>
    </cfRule>
  </conditionalFormatting>
  <conditionalFormatting sqref="T97:U97 C97:R97">
    <cfRule type="cellIs" dxfId="2094" priority="217" operator="equal">
      <formula>0</formula>
    </cfRule>
  </conditionalFormatting>
  <conditionalFormatting sqref="S97">
    <cfRule type="cellIs" dxfId="2093" priority="216" operator="equal">
      <formula>0</formula>
    </cfRule>
  </conditionalFormatting>
  <conditionalFormatting sqref="D7:D9">
    <cfRule type="cellIs" dxfId="2092" priority="214" operator="equal">
      <formula>0</formula>
    </cfRule>
  </conditionalFormatting>
  <conditionalFormatting sqref="D54 D52">
    <cfRule type="cellIs" dxfId="2091" priority="213" operator="equal">
      <formula>0</formula>
    </cfRule>
  </conditionalFormatting>
  <conditionalFormatting sqref="T103:U103 P103:R103 C103:F103 H103:M103 T147:U147 C147:R147">
    <cfRule type="cellIs" dxfId="2090" priority="211" operator="equal">
      <formula>0</formula>
    </cfRule>
  </conditionalFormatting>
  <conditionalFormatting sqref="S103 S147">
    <cfRule type="cellIs" dxfId="2089" priority="210" operator="equal">
      <formula>0</formula>
    </cfRule>
  </conditionalFormatting>
  <conditionalFormatting sqref="N103:O103 N147:O147">
    <cfRule type="cellIs" dxfId="2088" priority="209" operator="equal">
      <formula>0</formula>
    </cfRule>
  </conditionalFormatting>
  <conditionalFormatting sqref="S151:S154">
    <cfRule type="cellIs" dxfId="2087" priority="201" operator="equal">
      <formula>0</formula>
    </cfRule>
  </conditionalFormatting>
  <conditionalFormatting sqref="G103:Q103">
    <cfRule type="cellIs" dxfId="2086" priority="208" operator="equal">
      <formula>0</formula>
    </cfRule>
  </conditionalFormatting>
  <conditionalFormatting sqref="N148:O149 N104:O104">
    <cfRule type="cellIs" dxfId="2085" priority="205" operator="equal">
      <formula>0</formula>
    </cfRule>
  </conditionalFormatting>
  <conditionalFormatting sqref="C150 T150:U150 R150 E150:F150">
    <cfRule type="cellIs" dxfId="2084" priority="204" operator="equal">
      <formula>0</formula>
    </cfRule>
  </conditionalFormatting>
  <conditionalFormatting sqref="S150">
    <cfRule type="cellIs" dxfId="2083" priority="203" operator="equal">
      <formula>0</formula>
    </cfRule>
  </conditionalFormatting>
  <conditionalFormatting sqref="T151:U154 C151 R151 C152:R152 E151:F151 C153:C154 E153:R154">
    <cfRule type="cellIs" dxfId="2082" priority="202" operator="equal">
      <formula>0</formula>
    </cfRule>
  </conditionalFormatting>
  <conditionalFormatting sqref="N152:O154">
    <cfRule type="cellIs" dxfId="2081" priority="200" operator="equal">
      <formula>0</formula>
    </cfRule>
  </conditionalFormatting>
  <conditionalFormatting sqref="T148:U149 T104:U104 C104:R104 C148:R149">
    <cfRule type="cellIs" dxfId="2080" priority="207" operator="equal">
      <formula>0</formula>
    </cfRule>
  </conditionalFormatting>
  <conditionalFormatting sqref="S148:S149 S104">
    <cfRule type="cellIs" dxfId="2079" priority="206" operator="equal">
      <formula>0</formula>
    </cfRule>
  </conditionalFormatting>
  <conditionalFormatting sqref="S146">
    <cfRule type="cellIs" dxfId="2078" priority="177" operator="equal">
      <formula>0</formula>
    </cfRule>
  </conditionalFormatting>
  <conditionalFormatting sqref="T105:U105 C105:R105">
    <cfRule type="cellIs" dxfId="2077" priority="196" operator="equal">
      <formula>0</formula>
    </cfRule>
  </conditionalFormatting>
  <conditionalFormatting sqref="S105">
    <cfRule type="cellIs" dxfId="2076" priority="195" operator="equal">
      <formula>0</formula>
    </cfRule>
  </conditionalFormatting>
  <conditionalFormatting sqref="N105:O105">
    <cfRule type="cellIs" dxfId="2075" priority="194" operator="equal">
      <formula>0</formula>
    </cfRule>
  </conditionalFormatting>
  <conditionalFormatting sqref="T108:U109 T111:U112 C108:C109 C111:C112 E108:R109 E111:R112">
    <cfRule type="cellIs" dxfId="2074" priority="199" operator="equal">
      <formula>0</formula>
    </cfRule>
  </conditionalFormatting>
  <conditionalFormatting sqref="S108:S109 S111:S112">
    <cfRule type="cellIs" dxfId="2073" priority="198" operator="equal">
      <formula>0</formula>
    </cfRule>
  </conditionalFormatting>
  <conditionalFormatting sqref="N108:O109 N111:O112">
    <cfRule type="cellIs" dxfId="2072" priority="197" operator="equal">
      <formula>0</formula>
    </cfRule>
  </conditionalFormatting>
  <conditionalFormatting sqref="T106:U106 C106:R106">
    <cfRule type="cellIs" dxfId="2071" priority="193" operator="equal">
      <formula>0</formula>
    </cfRule>
  </conditionalFormatting>
  <conditionalFormatting sqref="S106">
    <cfRule type="cellIs" dxfId="2070" priority="192" operator="equal">
      <formula>0</formula>
    </cfRule>
  </conditionalFormatting>
  <conditionalFormatting sqref="N106:O106">
    <cfRule type="cellIs" dxfId="2069" priority="191" operator="equal">
      <formula>0</formula>
    </cfRule>
  </conditionalFormatting>
  <conditionalFormatting sqref="T114:U114 C114:R114">
    <cfRule type="cellIs" dxfId="2068" priority="184" operator="equal">
      <formula>0</formula>
    </cfRule>
  </conditionalFormatting>
  <conditionalFormatting sqref="S114">
    <cfRule type="cellIs" dxfId="2067" priority="183" operator="equal">
      <formula>0</formula>
    </cfRule>
  </conditionalFormatting>
  <conditionalFormatting sqref="N114:O114">
    <cfRule type="cellIs" dxfId="2066" priority="182" operator="equal">
      <formula>0</formula>
    </cfRule>
  </conditionalFormatting>
  <conditionalFormatting sqref="T115:U115 C115:R115">
    <cfRule type="cellIs" dxfId="2065" priority="181" operator="equal">
      <formula>0</formula>
    </cfRule>
  </conditionalFormatting>
  <conditionalFormatting sqref="S115">
    <cfRule type="cellIs" dxfId="2064" priority="180" operator="equal">
      <formula>0</formula>
    </cfRule>
  </conditionalFormatting>
  <conditionalFormatting sqref="N115:O115">
    <cfRule type="cellIs" dxfId="2063" priority="179" operator="equal">
      <formula>0</formula>
    </cfRule>
  </conditionalFormatting>
  <conditionalFormatting sqref="T113:U113 C113:R113">
    <cfRule type="cellIs" dxfId="2062" priority="190" operator="equal">
      <formula>0</formula>
    </cfRule>
  </conditionalFormatting>
  <conditionalFormatting sqref="S113">
    <cfRule type="cellIs" dxfId="2061" priority="189" operator="equal">
      <formula>0</formula>
    </cfRule>
  </conditionalFormatting>
  <conditionalFormatting sqref="N113:O113">
    <cfRule type="cellIs" dxfId="2060" priority="188" operator="equal">
      <formula>0</formula>
    </cfRule>
  </conditionalFormatting>
  <conditionalFormatting sqref="E138:F138 T138:U138 R138">
    <cfRule type="cellIs" dxfId="2059" priority="169" operator="equal">
      <formula>0</formula>
    </cfRule>
  </conditionalFormatting>
  <conditionalFormatting sqref="S138">
    <cfRule type="cellIs" dxfId="2058" priority="168" operator="equal">
      <formula>0</formula>
    </cfRule>
  </conditionalFormatting>
  <conditionalFormatting sqref="C138 C141 C143:C154">
    <cfRule type="cellIs" dxfId="2057" priority="161" operator="equal">
      <formula>0</formula>
    </cfRule>
  </conditionalFormatting>
  <conditionalFormatting sqref="T116:U118 C116:R116 T120:U121 R117:R118 C117:F118 C120:R121">
    <cfRule type="cellIs" dxfId="2056" priority="187" operator="equal">
      <formula>0</formula>
    </cfRule>
  </conditionalFormatting>
  <conditionalFormatting sqref="S116:S118 S120:S121">
    <cfRule type="cellIs" dxfId="2055" priority="186" operator="equal">
      <formula>0</formula>
    </cfRule>
  </conditionalFormatting>
  <conditionalFormatting sqref="N116:O116 N120:O121">
    <cfRule type="cellIs" dxfId="2054" priority="185" operator="equal">
      <formula>0</formula>
    </cfRule>
  </conditionalFormatting>
  <conditionalFormatting sqref="T146:U146 C146:R146">
    <cfRule type="cellIs" dxfId="2053" priority="178" operator="equal">
      <formula>0</formula>
    </cfRule>
  </conditionalFormatting>
  <conditionalFormatting sqref="N122:O122">
    <cfRule type="cellIs" dxfId="2052" priority="173" operator="equal">
      <formula>0</formula>
    </cfRule>
  </conditionalFormatting>
  <conditionalFormatting sqref="N146:O146">
    <cfRule type="cellIs" dxfId="2051" priority="176" operator="equal">
      <formula>0</formula>
    </cfRule>
  </conditionalFormatting>
  <conditionalFormatting sqref="N143:O149 N152:O154">
    <cfRule type="cellIs" dxfId="2050" priority="165" operator="equal">
      <formula>0</formula>
    </cfRule>
  </conditionalFormatting>
  <conditionalFormatting sqref="T107:U107 C107:R107">
    <cfRule type="cellIs" dxfId="2049" priority="164" operator="equal">
      <formula>0</formula>
    </cfRule>
  </conditionalFormatting>
  <conditionalFormatting sqref="E141:F141 T141:U141 T143:U154 R141 E150:F151 R150:R151 D146:R149 E143:R145 E153:R154 D152:R152">
    <cfRule type="cellIs" dxfId="2048" priority="167" operator="equal">
      <formula>0</formula>
    </cfRule>
  </conditionalFormatting>
  <conditionalFormatting sqref="T122:U122 C122:R122">
    <cfRule type="cellIs" dxfId="2047" priority="175" operator="equal">
      <formula>0</formula>
    </cfRule>
  </conditionalFormatting>
  <conditionalFormatting sqref="S122">
    <cfRule type="cellIs" dxfId="2046" priority="174" operator="equal">
      <formula>0</formula>
    </cfRule>
  </conditionalFormatting>
  <conditionalFormatting sqref="T123:U123 T155:U155 C155:R155 C137:R137 T137:U137 C123:R123">
    <cfRule type="cellIs" dxfId="2045" priority="172" operator="equal">
      <formula>0</formula>
    </cfRule>
  </conditionalFormatting>
  <conditionalFormatting sqref="S123 S155 S137">
    <cfRule type="cellIs" dxfId="2044" priority="171" operator="equal">
      <formula>0</formula>
    </cfRule>
  </conditionalFormatting>
  <conditionalFormatting sqref="N123:O123 N155:O155 N137:O137">
    <cfRule type="cellIs" dxfId="2043" priority="170" operator="equal">
      <formula>0</formula>
    </cfRule>
  </conditionalFormatting>
  <conditionalFormatting sqref="S107">
    <cfRule type="cellIs" dxfId="2042" priority="163" operator="equal">
      <formula>0</formula>
    </cfRule>
  </conditionalFormatting>
  <conditionalFormatting sqref="S141 S143:S154">
    <cfRule type="cellIs" dxfId="2041" priority="166" operator="equal">
      <formula>0</formula>
    </cfRule>
  </conditionalFormatting>
  <conditionalFormatting sqref="S152">
    <cfRule type="cellIs" dxfId="2040" priority="139" operator="equal">
      <formula>0</formula>
    </cfRule>
  </conditionalFormatting>
  <conditionalFormatting sqref="N107:O107">
    <cfRule type="cellIs" dxfId="2039" priority="162" operator="equal">
      <formula>0</formula>
    </cfRule>
  </conditionalFormatting>
  <conditionalFormatting sqref="C124">
    <cfRule type="cellIs" dxfId="2038" priority="158" operator="equal">
      <formula>0</formula>
    </cfRule>
  </conditionalFormatting>
  <conditionalFormatting sqref="E124:F124 T124:U124 R124">
    <cfRule type="cellIs" dxfId="2037" priority="160" operator="equal">
      <formula>0</formula>
    </cfRule>
  </conditionalFormatting>
  <conditionalFormatting sqref="E125:F125 T125:U125 T136:U136 E136:F136 T127:U134 E127:F134 R125 R127:R134 R136">
    <cfRule type="cellIs" dxfId="2036" priority="157" operator="equal">
      <formula>0</formula>
    </cfRule>
  </conditionalFormatting>
  <conditionalFormatting sqref="S124">
    <cfRule type="cellIs" dxfId="2035" priority="159" operator="equal">
      <formula>0</formula>
    </cfRule>
  </conditionalFormatting>
  <conditionalFormatting sqref="E139:F140 T139:U140 R139:R140">
    <cfRule type="cellIs" dxfId="2034" priority="146" operator="equal">
      <formula>0</formula>
    </cfRule>
  </conditionalFormatting>
  <conditionalFormatting sqref="S125 S136 S127:S134">
    <cfRule type="cellIs" dxfId="2033" priority="156" operator="equal">
      <formula>0</formula>
    </cfRule>
  </conditionalFormatting>
  <conditionalFormatting sqref="S139:S140">
    <cfRule type="cellIs" dxfId="2032" priority="145" operator="equal">
      <formula>0</formula>
    </cfRule>
  </conditionalFormatting>
  <conditionalFormatting sqref="S135">
    <cfRule type="cellIs" dxfId="2031" priority="153" operator="equal">
      <formula>0</formula>
    </cfRule>
  </conditionalFormatting>
  <conditionalFormatting sqref="C125 C136 C127:C134">
    <cfRule type="cellIs" dxfId="2030" priority="155" operator="equal">
      <formula>0</formula>
    </cfRule>
  </conditionalFormatting>
  <conditionalFormatting sqref="S164">
    <cfRule type="cellIs" dxfId="2029" priority="142" operator="equal">
      <formula>0</formula>
    </cfRule>
  </conditionalFormatting>
  <conditionalFormatting sqref="C135">
    <cfRule type="cellIs" dxfId="2028" priority="152" operator="equal">
      <formula>0</formula>
    </cfRule>
  </conditionalFormatting>
  <conditionalFormatting sqref="D126:R126">
    <cfRule type="cellIs" dxfId="2027" priority="151" operator="equal">
      <formula>0</formula>
    </cfRule>
  </conditionalFormatting>
  <conditionalFormatting sqref="S126">
    <cfRule type="cellIs" dxfId="2026" priority="147" operator="equal">
      <formula>0</formula>
    </cfRule>
  </conditionalFormatting>
  <conditionalFormatting sqref="T135:U135 E135:F135 R135">
    <cfRule type="cellIs" dxfId="2025" priority="154" operator="equal">
      <formula>0</formula>
    </cfRule>
  </conditionalFormatting>
  <conditionalFormatting sqref="N126:O126">
    <cfRule type="cellIs" dxfId="2024" priority="150" operator="equal">
      <formula>0</formula>
    </cfRule>
  </conditionalFormatting>
  <conditionalFormatting sqref="C126">
    <cfRule type="cellIs" dxfId="2023" priority="149" operator="equal">
      <formula>0</formula>
    </cfRule>
  </conditionalFormatting>
  <conditionalFormatting sqref="T126:U126">
    <cfRule type="cellIs" dxfId="2022" priority="148" operator="equal">
      <formula>0</formula>
    </cfRule>
  </conditionalFormatting>
  <conditionalFormatting sqref="N192:O192">
    <cfRule type="cellIs" dxfId="2021" priority="135" operator="equal">
      <formula>0</formula>
    </cfRule>
  </conditionalFormatting>
  <conditionalFormatting sqref="T152:U152 C152:R152">
    <cfRule type="cellIs" dxfId="2020" priority="140" operator="equal">
      <formula>0</formula>
    </cfRule>
  </conditionalFormatting>
  <conditionalFormatting sqref="C139:C140">
    <cfRule type="cellIs" dxfId="2019" priority="144" operator="equal">
      <formula>0</formula>
    </cfRule>
  </conditionalFormatting>
  <conditionalFormatting sqref="T164:U164 C164:R164">
    <cfRule type="cellIs" dxfId="2018" priority="143" operator="equal">
      <formula>0</formula>
    </cfRule>
  </conditionalFormatting>
  <conditionalFormatting sqref="N181:O181">
    <cfRule type="cellIs" dxfId="2017" priority="115" operator="equal">
      <formula>0</formula>
    </cfRule>
  </conditionalFormatting>
  <conditionalFormatting sqref="N164:O164">
    <cfRule type="cellIs" dxfId="2016" priority="141" operator="equal">
      <formula>0</formula>
    </cfRule>
  </conditionalFormatting>
  <conditionalFormatting sqref="S186">
    <cfRule type="cellIs" dxfId="2015" priority="120" operator="equal">
      <formula>0</formula>
    </cfRule>
  </conditionalFormatting>
  <conditionalFormatting sqref="N186:O186">
    <cfRule type="cellIs" dxfId="2014" priority="119" operator="equal">
      <formula>0</formula>
    </cfRule>
  </conditionalFormatting>
  <conditionalFormatting sqref="N152:O152">
    <cfRule type="cellIs" dxfId="2013" priority="138" operator="equal">
      <formula>0</formula>
    </cfRule>
  </conditionalFormatting>
  <conditionalFormatting sqref="C192">
    <cfRule type="cellIs" dxfId="2012" priority="134" operator="equal">
      <formula>0</formula>
    </cfRule>
  </conditionalFormatting>
  <conditionalFormatting sqref="E192:R192 T192:U192">
    <cfRule type="cellIs" dxfId="2011" priority="137" operator="equal">
      <formula>0</formula>
    </cfRule>
  </conditionalFormatting>
  <conditionalFormatting sqref="E189:R189 T189:U189 T192:U193 E192:R193">
    <cfRule type="cellIs" dxfId="2010" priority="133" operator="equal">
      <formula>0</formula>
    </cfRule>
  </conditionalFormatting>
  <conditionalFormatting sqref="S192">
    <cfRule type="cellIs" dxfId="2009" priority="136" operator="equal">
      <formula>0</formula>
    </cfRule>
  </conditionalFormatting>
  <conditionalFormatting sqref="S188">
    <cfRule type="cellIs" dxfId="2008" priority="128" operator="equal">
      <formula>0</formula>
    </cfRule>
  </conditionalFormatting>
  <conditionalFormatting sqref="S189 S192:S193">
    <cfRule type="cellIs" dxfId="2007" priority="132" operator="equal">
      <formula>0</formula>
    </cfRule>
  </conditionalFormatting>
  <conditionalFormatting sqref="N189:O189 N192:O193">
    <cfRule type="cellIs" dxfId="2006" priority="131" operator="equal">
      <formula>0</formula>
    </cfRule>
  </conditionalFormatting>
  <conditionalFormatting sqref="C189 C192:C193">
    <cfRule type="cellIs" dxfId="2005" priority="130" operator="equal">
      <formula>0</formula>
    </cfRule>
  </conditionalFormatting>
  <conditionalFormatting sqref="T188:U188 E188:R188">
    <cfRule type="cellIs" dxfId="2004" priority="129" operator="equal">
      <formula>0</formula>
    </cfRule>
  </conditionalFormatting>
  <conditionalFormatting sqref="T156:U156 C156:R156">
    <cfRule type="cellIs" dxfId="2003" priority="111" operator="equal">
      <formula>0</formula>
    </cfRule>
  </conditionalFormatting>
  <conditionalFormatting sqref="N188:O188">
    <cfRule type="cellIs" dxfId="2002" priority="127" operator="equal">
      <formula>0</formula>
    </cfRule>
  </conditionalFormatting>
  <conditionalFormatting sqref="C188">
    <cfRule type="cellIs" dxfId="2001" priority="126" operator="equal">
      <formula>0</formula>
    </cfRule>
  </conditionalFormatting>
  <conditionalFormatting sqref="E187:R187 T187:U187">
    <cfRule type="cellIs" dxfId="2000" priority="125" operator="equal">
      <formula>0</formula>
    </cfRule>
  </conditionalFormatting>
  <conditionalFormatting sqref="S187">
    <cfRule type="cellIs" dxfId="1999" priority="124" operator="equal">
      <formula>0</formula>
    </cfRule>
  </conditionalFormatting>
  <conditionalFormatting sqref="N187:O187">
    <cfRule type="cellIs" dxfId="1998" priority="123" operator="equal">
      <formula>0</formula>
    </cfRule>
  </conditionalFormatting>
  <conditionalFormatting sqref="C187">
    <cfRule type="cellIs" dxfId="1997" priority="122" operator="equal">
      <formula>0</formula>
    </cfRule>
  </conditionalFormatting>
  <conditionalFormatting sqref="T186:U186 E186:R186">
    <cfRule type="cellIs" dxfId="1996" priority="121" operator="equal">
      <formula>0</formula>
    </cfRule>
  </conditionalFormatting>
  <conditionalFormatting sqref="S181">
    <cfRule type="cellIs" dxfId="1995" priority="116" operator="equal">
      <formula>0</formula>
    </cfRule>
  </conditionalFormatting>
  <conditionalFormatting sqref="C186">
    <cfRule type="cellIs" dxfId="1994" priority="118" operator="equal">
      <formula>0</formula>
    </cfRule>
  </conditionalFormatting>
  <conditionalFormatting sqref="T181:U181 C181:R181">
    <cfRule type="cellIs" dxfId="1993" priority="117" operator="equal">
      <formula>0</formula>
    </cfRule>
  </conditionalFormatting>
  <conditionalFormatting sqref="T163:U163 C163:R163">
    <cfRule type="cellIs" dxfId="1992" priority="114" operator="equal">
      <formula>0</formula>
    </cfRule>
  </conditionalFormatting>
  <conditionalFormatting sqref="S163">
    <cfRule type="cellIs" dxfId="1991" priority="113" operator="equal">
      <formula>0</formula>
    </cfRule>
  </conditionalFormatting>
  <conditionalFormatting sqref="N163:O163">
    <cfRule type="cellIs" dxfId="1990" priority="112" operator="equal">
      <formula>0</formula>
    </cfRule>
  </conditionalFormatting>
  <conditionalFormatting sqref="S156">
    <cfRule type="cellIs" dxfId="1989" priority="110" operator="equal">
      <formula>0</formula>
    </cfRule>
  </conditionalFormatting>
  <conditionalFormatting sqref="N156:O156">
    <cfRule type="cellIs" dxfId="1988" priority="109" operator="equal">
      <formula>0</formula>
    </cfRule>
  </conditionalFormatting>
  <conditionalFormatting sqref="C157">
    <cfRule type="cellIs" dxfId="1987" priority="105" operator="equal">
      <formula>0</formula>
    </cfRule>
  </conditionalFormatting>
  <conditionalFormatting sqref="E157:R157 T157:U157">
    <cfRule type="cellIs" dxfId="1986" priority="108" operator="equal">
      <formula>0</formula>
    </cfRule>
  </conditionalFormatting>
  <conditionalFormatting sqref="S157">
    <cfRule type="cellIs" dxfId="1985" priority="107" operator="equal">
      <formula>0</formula>
    </cfRule>
  </conditionalFormatting>
  <conditionalFormatting sqref="N157:O157">
    <cfRule type="cellIs" dxfId="1984" priority="106" operator="equal">
      <formula>0</formula>
    </cfRule>
  </conditionalFormatting>
  <conditionalFormatting sqref="E158:R162 T158:U162">
    <cfRule type="cellIs" dxfId="1983" priority="104" operator="equal">
      <formula>0</formula>
    </cfRule>
  </conditionalFormatting>
  <conditionalFormatting sqref="S158:S162">
    <cfRule type="cellIs" dxfId="1982" priority="103" operator="equal">
      <formula>0</formula>
    </cfRule>
  </conditionalFormatting>
  <conditionalFormatting sqref="N158:O162">
    <cfRule type="cellIs" dxfId="1981" priority="102" operator="equal">
      <formula>0</formula>
    </cfRule>
  </conditionalFormatting>
  <conditionalFormatting sqref="C158:C162">
    <cfRule type="cellIs" dxfId="1980" priority="101" operator="equal">
      <formula>0</formula>
    </cfRule>
  </conditionalFormatting>
  <conditionalFormatting sqref="T110:U110 C110:R110">
    <cfRule type="cellIs" dxfId="1979" priority="100" operator="equal">
      <formula>0</formula>
    </cfRule>
  </conditionalFormatting>
  <conditionalFormatting sqref="S110">
    <cfRule type="cellIs" dxfId="1978" priority="99" operator="equal">
      <formula>0</formula>
    </cfRule>
  </conditionalFormatting>
  <conditionalFormatting sqref="N110:O110">
    <cfRule type="cellIs" dxfId="1977" priority="98" operator="equal">
      <formula>0</formula>
    </cfRule>
  </conditionalFormatting>
  <conditionalFormatting sqref="T119:U119 C119:R119">
    <cfRule type="cellIs" dxfId="1976" priority="97" operator="equal">
      <formula>0</formula>
    </cfRule>
  </conditionalFormatting>
  <conditionalFormatting sqref="S119">
    <cfRule type="cellIs" dxfId="1975" priority="96" operator="equal">
      <formula>0</formula>
    </cfRule>
  </conditionalFormatting>
  <conditionalFormatting sqref="N119:O119">
    <cfRule type="cellIs" dxfId="1974" priority="95" operator="equal">
      <formula>0</formula>
    </cfRule>
  </conditionalFormatting>
  <conditionalFormatting sqref="C142 T142:U142 E142:R142">
    <cfRule type="cellIs" dxfId="1973" priority="94" operator="equal">
      <formula>0</formula>
    </cfRule>
  </conditionalFormatting>
  <conditionalFormatting sqref="S142">
    <cfRule type="cellIs" dxfId="1972" priority="93" operator="equal">
      <formula>0</formula>
    </cfRule>
  </conditionalFormatting>
  <conditionalFormatting sqref="N142:O142">
    <cfRule type="cellIs" dxfId="1971" priority="92" operator="equal">
      <formula>0</formula>
    </cfRule>
  </conditionalFormatting>
  <conditionalFormatting sqref="G108:Q109">
    <cfRule type="cellIs" dxfId="1970" priority="91" operator="equal">
      <formula>0</formula>
    </cfRule>
  </conditionalFormatting>
  <conditionalFormatting sqref="G117:Q118">
    <cfRule type="cellIs" dxfId="1969" priority="90" operator="equal">
      <formula>0</formula>
    </cfRule>
  </conditionalFormatting>
  <conditionalFormatting sqref="G117:Q118">
    <cfRule type="cellIs" dxfId="1968" priority="89" operator="equal">
      <formula>0</formula>
    </cfRule>
  </conditionalFormatting>
  <conditionalFormatting sqref="N117:O118">
    <cfRule type="cellIs" dxfId="1967" priority="88" operator="equal">
      <formula>0</formula>
    </cfRule>
  </conditionalFormatting>
  <conditionalFormatting sqref="G120:Q120">
    <cfRule type="cellIs" dxfId="1966" priority="87" operator="equal">
      <formula>0</formula>
    </cfRule>
  </conditionalFormatting>
  <conditionalFormatting sqref="N120:O120">
    <cfRule type="cellIs" dxfId="1965" priority="86" operator="equal">
      <formula>0</formula>
    </cfRule>
  </conditionalFormatting>
  <conditionalFormatting sqref="G124:Q125">
    <cfRule type="cellIs" dxfId="1964" priority="85" operator="equal">
      <formula>0</formula>
    </cfRule>
  </conditionalFormatting>
  <conditionalFormatting sqref="G124:Q125">
    <cfRule type="cellIs" dxfId="1963" priority="84" operator="equal">
      <formula>0</formula>
    </cfRule>
  </conditionalFormatting>
  <conditionalFormatting sqref="N124:O125">
    <cfRule type="cellIs" dxfId="1962" priority="83" operator="equal">
      <formula>0</formula>
    </cfRule>
  </conditionalFormatting>
  <conditionalFormatting sqref="G127:Q136">
    <cfRule type="cellIs" dxfId="1961" priority="82" operator="equal">
      <formula>0</formula>
    </cfRule>
  </conditionalFormatting>
  <conditionalFormatting sqref="G127:Q136">
    <cfRule type="cellIs" dxfId="1960" priority="81" operator="equal">
      <formula>0</formula>
    </cfRule>
  </conditionalFormatting>
  <conditionalFormatting sqref="N127:O136">
    <cfRule type="cellIs" dxfId="1959" priority="80" operator="equal">
      <formula>0</formula>
    </cfRule>
  </conditionalFormatting>
  <conditionalFormatting sqref="G138:Q141">
    <cfRule type="cellIs" dxfId="1958" priority="79" operator="equal">
      <formula>0</formula>
    </cfRule>
  </conditionalFormatting>
  <conditionalFormatting sqref="G138:Q141">
    <cfRule type="cellIs" dxfId="1957" priority="78" operator="equal">
      <formula>0</formula>
    </cfRule>
  </conditionalFormatting>
  <conditionalFormatting sqref="N138:O141">
    <cfRule type="cellIs" dxfId="1956" priority="77" operator="equal">
      <formula>0</formula>
    </cfRule>
  </conditionalFormatting>
  <conditionalFormatting sqref="G143:Q145">
    <cfRule type="cellIs" dxfId="1955" priority="76" operator="equal">
      <formula>0</formula>
    </cfRule>
  </conditionalFormatting>
  <conditionalFormatting sqref="N143:O145">
    <cfRule type="cellIs" dxfId="1954" priority="75" operator="equal">
      <formula>0</formula>
    </cfRule>
  </conditionalFormatting>
  <conditionalFormatting sqref="G150:Q151">
    <cfRule type="cellIs" dxfId="1953" priority="74" operator="equal">
      <formula>0</formula>
    </cfRule>
  </conditionalFormatting>
  <conditionalFormatting sqref="G150:Q151">
    <cfRule type="cellIs" dxfId="1952" priority="73" operator="equal">
      <formula>0</formula>
    </cfRule>
  </conditionalFormatting>
  <conditionalFormatting sqref="N150:O151">
    <cfRule type="cellIs" dxfId="1951" priority="72" operator="equal">
      <formula>0</formula>
    </cfRule>
  </conditionalFormatting>
  <conditionalFormatting sqref="G153:Q154">
    <cfRule type="cellIs" dxfId="1950" priority="71" operator="equal">
      <formula>0</formula>
    </cfRule>
  </conditionalFormatting>
  <conditionalFormatting sqref="N153:O154">
    <cfRule type="cellIs" dxfId="1949" priority="70" operator="equal">
      <formula>0</formula>
    </cfRule>
  </conditionalFormatting>
  <conditionalFormatting sqref="C190:U190">
    <cfRule type="cellIs" dxfId="1948" priority="69" operator="equal">
      <formula>0</formula>
    </cfRule>
  </conditionalFormatting>
  <conditionalFormatting sqref="S191">
    <cfRule type="cellIs" dxfId="1947" priority="67" operator="equal">
      <formula>0</formula>
    </cfRule>
  </conditionalFormatting>
  <conditionalFormatting sqref="T191:U191 C191:R191">
    <cfRule type="cellIs" dxfId="1946" priority="68" operator="equal">
      <formula>0</formula>
    </cfRule>
  </conditionalFormatting>
  <conditionalFormatting sqref="N191:O191">
    <cfRule type="cellIs" dxfId="1945" priority="66" operator="equal">
      <formula>0</formula>
    </cfRule>
  </conditionalFormatting>
  <conditionalFormatting sqref="T190:U190 C190:R190">
    <cfRule type="cellIs" dxfId="1944" priority="65" operator="equal">
      <formula>0</formula>
    </cfRule>
  </conditionalFormatting>
  <conditionalFormatting sqref="S190">
    <cfRule type="cellIs" dxfId="1943" priority="64" operator="equal">
      <formula>0</formula>
    </cfRule>
  </conditionalFormatting>
  <conditionalFormatting sqref="N190:O190">
    <cfRule type="cellIs" dxfId="1942" priority="63" operator="equal">
      <formula>0</formula>
    </cfRule>
  </conditionalFormatting>
  <conditionalFormatting sqref="C166:C168 C178 E178:U178 E166:U168">
    <cfRule type="cellIs" dxfId="1941" priority="62" operator="equal">
      <formula>0</formula>
    </cfRule>
  </conditionalFormatting>
  <conditionalFormatting sqref="E180:R180 T180:U180">
    <cfRule type="cellIs" dxfId="1940" priority="61" operator="equal">
      <formula>0</formula>
    </cfRule>
  </conditionalFormatting>
  <conditionalFormatting sqref="S179">
    <cfRule type="cellIs" dxfId="1939" priority="56" operator="equal">
      <formula>0</formula>
    </cfRule>
  </conditionalFormatting>
  <conditionalFormatting sqref="S180">
    <cfRule type="cellIs" dxfId="1938" priority="60" operator="equal">
      <formula>0</formula>
    </cfRule>
  </conditionalFormatting>
  <conditionalFormatting sqref="N180:O180">
    <cfRule type="cellIs" dxfId="1937" priority="59" operator="equal">
      <formula>0</formula>
    </cfRule>
  </conditionalFormatting>
  <conditionalFormatting sqref="C180">
    <cfRule type="cellIs" dxfId="1936" priority="58" operator="equal">
      <formula>0</formula>
    </cfRule>
  </conditionalFormatting>
  <conditionalFormatting sqref="T179:U179 E179:R179">
    <cfRule type="cellIs" dxfId="1935" priority="57" operator="equal">
      <formula>0</formula>
    </cfRule>
  </conditionalFormatting>
  <conditionalFormatting sqref="N179:O179">
    <cfRule type="cellIs" dxfId="1934" priority="55" operator="equal">
      <formula>0</formula>
    </cfRule>
  </conditionalFormatting>
  <conditionalFormatting sqref="C179">
    <cfRule type="cellIs" dxfId="1933" priority="54" operator="equal">
      <formula>0</formula>
    </cfRule>
  </conditionalFormatting>
  <conditionalFormatting sqref="T165:U165 C165:R165">
    <cfRule type="cellIs" dxfId="1932" priority="53" operator="equal">
      <formula>0</formula>
    </cfRule>
  </conditionalFormatting>
  <conditionalFormatting sqref="S165">
    <cfRule type="cellIs" dxfId="1931" priority="52" operator="equal">
      <formula>0</formula>
    </cfRule>
  </conditionalFormatting>
  <conditionalFormatting sqref="N165:O165">
    <cfRule type="cellIs" dxfId="1930" priority="51" operator="equal">
      <formula>0</formula>
    </cfRule>
  </conditionalFormatting>
  <conditionalFormatting sqref="C198:U198 C197 E197:U197">
    <cfRule type="cellIs" dxfId="1929" priority="50" operator="equal">
      <formula>0</formula>
    </cfRule>
  </conditionalFormatting>
  <conditionalFormatting sqref="N196:O196">
    <cfRule type="cellIs" dxfId="1928" priority="47" operator="equal">
      <formula>0</formula>
    </cfRule>
  </conditionalFormatting>
  <conditionalFormatting sqref="C196">
    <cfRule type="cellIs" dxfId="1927" priority="46" operator="equal">
      <formula>0</formula>
    </cfRule>
  </conditionalFormatting>
  <conditionalFormatting sqref="E196:R196 T196:U196">
    <cfRule type="cellIs" dxfId="1926" priority="49" operator="equal">
      <formula>0</formula>
    </cfRule>
  </conditionalFormatting>
  <conditionalFormatting sqref="T196:U198 D198:R198 E196:R197">
    <cfRule type="cellIs" dxfId="1925" priority="45" operator="equal">
      <formula>0</formula>
    </cfRule>
  </conditionalFormatting>
  <conditionalFormatting sqref="S196">
    <cfRule type="cellIs" dxfId="1924" priority="48" operator="equal">
      <formula>0</formula>
    </cfRule>
  </conditionalFormatting>
  <conditionalFormatting sqref="S196:S198">
    <cfRule type="cellIs" dxfId="1923" priority="44" operator="equal">
      <formula>0</formula>
    </cfRule>
  </conditionalFormatting>
  <conditionalFormatting sqref="N196:O198">
    <cfRule type="cellIs" dxfId="1922" priority="43" operator="equal">
      <formula>0</formula>
    </cfRule>
  </conditionalFormatting>
  <conditionalFormatting sqref="C196:C198">
    <cfRule type="cellIs" dxfId="1921" priority="42" operator="equal">
      <formula>0</formula>
    </cfRule>
  </conditionalFormatting>
  <conditionalFormatting sqref="G195:Q195">
    <cfRule type="cellIs" dxfId="1920" priority="41" operator="equal">
      <formula>0</formula>
    </cfRule>
  </conditionalFormatting>
  <conditionalFormatting sqref="N195:O195">
    <cfRule type="cellIs" dxfId="1919" priority="40" operator="equal">
      <formula>0</formula>
    </cfRule>
  </conditionalFormatting>
  <conditionalFormatting sqref="C203 E203:U203">
    <cfRule type="cellIs" dxfId="1918" priority="39" operator="equal">
      <formula>0</formula>
    </cfRule>
  </conditionalFormatting>
  <conditionalFormatting sqref="N202:O202">
    <cfRule type="cellIs" dxfId="1917" priority="36" operator="equal">
      <formula>0</formula>
    </cfRule>
  </conditionalFormatting>
  <conditionalFormatting sqref="C202">
    <cfRule type="cellIs" dxfId="1916" priority="35" operator="equal">
      <formula>0</formula>
    </cfRule>
  </conditionalFormatting>
  <conditionalFormatting sqref="E202:R202 T202:U202">
    <cfRule type="cellIs" dxfId="1915" priority="38" operator="equal">
      <formula>0</formula>
    </cfRule>
  </conditionalFormatting>
  <conditionalFormatting sqref="T202:U203 E202:R203">
    <cfRule type="cellIs" dxfId="1914" priority="34" operator="equal">
      <formula>0</formula>
    </cfRule>
  </conditionalFormatting>
  <conditionalFormatting sqref="S202">
    <cfRule type="cellIs" dxfId="1913" priority="37" operator="equal">
      <formula>0</formula>
    </cfRule>
  </conditionalFormatting>
  <conditionalFormatting sqref="S202:S203">
    <cfRule type="cellIs" dxfId="1912" priority="33" operator="equal">
      <formula>0</formula>
    </cfRule>
  </conditionalFormatting>
  <conditionalFormatting sqref="N202:O203">
    <cfRule type="cellIs" dxfId="1911" priority="32" operator="equal">
      <formula>0</formula>
    </cfRule>
  </conditionalFormatting>
  <conditionalFormatting sqref="C202:C203">
    <cfRule type="cellIs" dxfId="1910" priority="31" operator="equal">
      <formula>0</formula>
    </cfRule>
  </conditionalFormatting>
  <conditionalFormatting sqref="S201">
    <cfRule type="cellIs" dxfId="1909" priority="29" operator="equal">
      <formula>0</formula>
    </cfRule>
  </conditionalFormatting>
  <conditionalFormatting sqref="T201:U201 C201:R201">
    <cfRule type="cellIs" dxfId="1908" priority="30" operator="equal">
      <formula>0</formula>
    </cfRule>
  </conditionalFormatting>
  <conditionalFormatting sqref="N201:O201">
    <cfRule type="cellIs" dxfId="1907" priority="28" operator="equal">
      <formula>0</formula>
    </cfRule>
  </conditionalFormatting>
  <conditionalFormatting sqref="S53:U53">
    <cfRule type="cellIs" dxfId="1906" priority="27" operator="equal">
      <formula>0</formula>
    </cfRule>
  </conditionalFormatting>
  <conditionalFormatting sqref="E53:F53 C53 R53">
    <cfRule type="cellIs" dxfId="1905" priority="26" operator="equal">
      <formula>0</formula>
    </cfRule>
  </conditionalFormatting>
  <conditionalFormatting sqref="G53:Q53">
    <cfRule type="cellIs" dxfId="1904" priority="25" operator="equal">
      <formula>0</formula>
    </cfRule>
  </conditionalFormatting>
  <conditionalFormatting sqref="N53:O53">
    <cfRule type="cellIs" dxfId="1903" priority="24" operator="equal">
      <formula>0</formula>
    </cfRule>
  </conditionalFormatting>
  <conditionalFormatting sqref="D53">
    <cfRule type="cellIs" dxfId="1902" priority="23" operator="equal">
      <formula>0</formula>
    </cfRule>
  </conditionalFormatting>
  <conditionalFormatting sqref="S51:U51">
    <cfRule type="cellIs" dxfId="1901" priority="22" operator="equal">
      <formula>0</formula>
    </cfRule>
  </conditionalFormatting>
  <conditionalFormatting sqref="R51 C51 F51">
    <cfRule type="cellIs" dxfId="1900" priority="21" operator="equal">
      <formula>0</formula>
    </cfRule>
  </conditionalFormatting>
  <conditionalFormatting sqref="D127:D136">
    <cfRule type="cellIs" dxfId="1899" priority="20" operator="equal">
      <formula>0</formula>
    </cfRule>
  </conditionalFormatting>
  <conditionalFormatting sqref="D143:D145">
    <cfRule type="cellIs" dxfId="1898" priority="18" operator="equal">
      <formula>0</formula>
    </cfRule>
  </conditionalFormatting>
  <conditionalFormatting sqref="D138:D141">
    <cfRule type="cellIs" dxfId="1897" priority="19" operator="equal">
      <formula>0</formula>
    </cfRule>
  </conditionalFormatting>
  <conditionalFormatting sqref="D150:D151">
    <cfRule type="cellIs" dxfId="1896" priority="17" operator="equal">
      <formula>0</formula>
    </cfRule>
  </conditionalFormatting>
  <conditionalFormatting sqref="D153:D154">
    <cfRule type="cellIs" dxfId="1895" priority="16" operator="equal">
      <formula>0</formula>
    </cfRule>
  </conditionalFormatting>
  <conditionalFormatting sqref="D157:D162">
    <cfRule type="cellIs" dxfId="1894" priority="15" operator="equal">
      <formula>0</formula>
    </cfRule>
  </conditionalFormatting>
  <conditionalFormatting sqref="D166:D180">
    <cfRule type="cellIs" dxfId="1893" priority="14" operator="equal">
      <formula>0</formula>
    </cfRule>
  </conditionalFormatting>
  <conditionalFormatting sqref="D182:D189">
    <cfRule type="cellIs" dxfId="1892" priority="13" operator="equal">
      <formula>0</formula>
    </cfRule>
  </conditionalFormatting>
  <conditionalFormatting sqref="D192:D193">
    <cfRule type="cellIs" dxfId="1891" priority="12" operator="equal">
      <formula>0</formula>
    </cfRule>
  </conditionalFormatting>
  <conditionalFormatting sqref="D196:D197">
    <cfRule type="cellIs" dxfId="1890" priority="11" operator="equal">
      <formula>0</formula>
    </cfRule>
  </conditionalFormatting>
  <conditionalFormatting sqref="D202:D203">
    <cfRule type="cellIs" dxfId="1889" priority="10" operator="equal">
      <formula>0</formula>
    </cfRule>
  </conditionalFormatting>
  <conditionalFormatting sqref="D108:D109">
    <cfRule type="cellIs" dxfId="1888" priority="9" operator="equal">
      <formula>0</formula>
    </cfRule>
  </conditionalFormatting>
  <conditionalFormatting sqref="D111:D112">
    <cfRule type="cellIs" dxfId="1887" priority="8" operator="equal">
      <formula>0</formula>
    </cfRule>
  </conditionalFormatting>
  <conditionalFormatting sqref="D142">
    <cfRule type="cellIs" dxfId="1886" priority="7" operator="equal">
      <formula>0</formula>
    </cfRule>
  </conditionalFormatting>
  <conditionalFormatting sqref="D124:D125">
    <cfRule type="cellIs" dxfId="1885" priority="6" operator="equal">
      <formula>0</formula>
    </cfRule>
  </conditionalFormatting>
  <conditionalFormatting sqref="D152">
    <cfRule type="cellIs" dxfId="1884" priority="5" operator="equal">
      <formula>0</formula>
    </cfRule>
  </conditionalFormatting>
  <conditionalFormatting sqref="D199">
    <cfRule type="cellIs" dxfId="1883" priority="4" operator="equal">
      <formula>0</formula>
    </cfRule>
  </conditionalFormatting>
  <conditionalFormatting sqref="C98:U98">
    <cfRule type="cellIs" dxfId="1882" priority="3" operator="equal">
      <formula>0</formula>
    </cfRule>
  </conditionalFormatting>
  <conditionalFormatting sqref="E50:E51">
    <cfRule type="cellIs" dxfId="1881" priority="2" operator="equal">
      <formula>0</formula>
    </cfRule>
  </conditionalFormatting>
  <conditionalFormatting sqref="D50:D51">
    <cfRule type="cellIs" dxfId="188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3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44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73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14</v>
      </c>
      <c r="E7" s="27">
        <v>0.19178082191780821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55</v>
      </c>
      <c r="E8" s="27">
        <v>0.75342465753424659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24</v>
      </c>
      <c r="E9" s="27">
        <v>0.32876712328767121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-6</v>
      </c>
      <c r="E10" s="27">
        <v>-8.2191780821917804E-2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11</v>
      </c>
      <c r="E16" s="27">
        <v>0.15068493150684931</v>
      </c>
      <c r="F16" s="28"/>
      <c r="G16" s="38">
        <v>1.9355119999999999</v>
      </c>
      <c r="H16" s="38">
        <v>1.970898</v>
      </c>
      <c r="I16" s="38">
        <v>2.8473269999999999</v>
      </c>
      <c r="J16" s="38">
        <v>2.8704730000000001</v>
      </c>
      <c r="K16" s="38">
        <v>2.8277990000000002</v>
      </c>
      <c r="L16" s="38">
        <v>2.8257539999999999</v>
      </c>
      <c r="M16" s="38">
        <v>2.9087339999999999</v>
      </c>
      <c r="N16" s="38">
        <v>2.9439139999999999</v>
      </c>
      <c r="O16" s="38">
        <v>3.0361470000000002</v>
      </c>
      <c r="P16" s="38">
        <v>2.9505849999999998</v>
      </c>
      <c r="Q16" s="38">
        <v>2.9209450000000001</v>
      </c>
      <c r="R16" s="28"/>
      <c r="S16" s="39">
        <v>30.038087999999998</v>
      </c>
      <c r="T16" s="40">
        <v>0.50913298393396689</v>
      </c>
      <c r="U16" s="40">
        <v>5.2788031098600863E-2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15</v>
      </c>
      <c r="E17" s="27">
        <v>0.20547945205479451</v>
      </c>
      <c r="F17" s="28"/>
      <c r="G17" s="38">
        <v>0.15506200000000001</v>
      </c>
      <c r="H17" s="38">
        <v>0.12216299999999999</v>
      </c>
      <c r="I17" s="38">
        <v>0.184861</v>
      </c>
      <c r="J17" s="38">
        <v>0.15517</v>
      </c>
      <c r="K17" s="38">
        <v>0.123282</v>
      </c>
      <c r="L17" s="38">
        <v>0.16070999999999999</v>
      </c>
      <c r="M17" s="38">
        <v>0.24958</v>
      </c>
      <c r="N17" s="38">
        <v>0.13622200000000001</v>
      </c>
      <c r="O17" s="38">
        <v>0.23133600000000001</v>
      </c>
      <c r="P17" s="38">
        <v>0.32299699999999998</v>
      </c>
      <c r="Q17" s="38">
        <v>0.454434</v>
      </c>
      <c r="R17" s="28"/>
      <c r="S17" s="39">
        <v>2.295817</v>
      </c>
      <c r="T17" s="40">
        <v>1.9306599940668892</v>
      </c>
      <c r="U17" s="40">
        <v>0.1438542219257728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1</v>
      </c>
      <c r="E18" s="27">
        <v>1.3698630136986301E-2</v>
      </c>
      <c r="F18" s="28"/>
      <c r="G18" s="38">
        <v>0.11309</v>
      </c>
      <c r="H18" s="38">
        <v>0.114852</v>
      </c>
      <c r="I18" s="38">
        <v>9.4195000000000001E-2</v>
      </c>
      <c r="J18" s="38">
        <v>0.110294</v>
      </c>
      <c r="K18" s="38">
        <v>4.6231000000000001E-2</v>
      </c>
      <c r="L18" s="38">
        <v>0.124418</v>
      </c>
      <c r="M18" s="38">
        <v>0.13503000000000001</v>
      </c>
      <c r="N18" s="38">
        <v>0.11407</v>
      </c>
      <c r="O18" s="38">
        <v>6.3833000000000001E-2</v>
      </c>
      <c r="P18" s="38">
        <v>6.8139000000000005E-2</v>
      </c>
      <c r="Q18" s="38">
        <v>5.7783000000000001E-2</v>
      </c>
      <c r="R18" s="28"/>
      <c r="S18" s="39">
        <v>1.0419350000000001</v>
      </c>
      <c r="T18" s="40">
        <v>-0.48905296666371911</v>
      </c>
      <c r="U18" s="40">
        <v>-8.0510053253575076E-2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20</v>
      </c>
      <c r="E19" s="27">
        <v>0.27397260273972601</v>
      </c>
      <c r="F19" s="28"/>
      <c r="G19" s="38">
        <v>0.90909700000000004</v>
      </c>
      <c r="H19" s="38">
        <v>0.91749599999999998</v>
      </c>
      <c r="I19" s="38">
        <v>0.95204999999999995</v>
      </c>
      <c r="J19" s="38">
        <v>0.93997900000000001</v>
      </c>
      <c r="K19" s="38">
        <v>0.98395999999999995</v>
      </c>
      <c r="L19" s="38">
        <v>0.82931100000000002</v>
      </c>
      <c r="M19" s="38">
        <v>0.74696099999999999</v>
      </c>
      <c r="N19" s="38">
        <v>0.84768399999999999</v>
      </c>
      <c r="O19" s="38">
        <v>1.2947200000000001</v>
      </c>
      <c r="P19" s="38">
        <v>1.448334</v>
      </c>
      <c r="Q19" s="38">
        <v>1.569364</v>
      </c>
      <c r="R19" s="28"/>
      <c r="S19" s="39">
        <v>11.438956000000001</v>
      </c>
      <c r="T19" s="40">
        <v>0.72628883386481302</v>
      </c>
      <c r="U19" s="40">
        <v>7.0629443210332488E-2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25</v>
      </c>
      <c r="E20" s="27">
        <v>0.34246575342465752</v>
      </c>
      <c r="F20" s="28"/>
      <c r="G20" s="38">
        <v>0.19328699999999999</v>
      </c>
      <c r="H20" s="38">
        <v>0.26127</v>
      </c>
      <c r="I20" s="38">
        <v>0.44877499999999998</v>
      </c>
      <c r="J20" s="38">
        <v>0.192579</v>
      </c>
      <c r="K20" s="38">
        <v>0.35817300000000002</v>
      </c>
      <c r="L20" s="38">
        <v>0.30744300000000002</v>
      </c>
      <c r="M20" s="38">
        <v>0.268316</v>
      </c>
      <c r="N20" s="38">
        <v>0.35564600000000002</v>
      </c>
      <c r="O20" s="38">
        <v>0.29999399999999998</v>
      </c>
      <c r="P20" s="38">
        <v>0.32178299999999999</v>
      </c>
      <c r="Q20" s="38">
        <v>0.39304600000000001</v>
      </c>
      <c r="R20" s="28"/>
      <c r="S20" s="39">
        <v>3.400312</v>
      </c>
      <c r="T20" s="40">
        <v>1.0334838866555951</v>
      </c>
      <c r="U20" s="40">
        <v>9.2773341976288393E-2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1</v>
      </c>
      <c r="E21" s="27">
        <v>1.3698630136986301E-2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73</v>
      </c>
      <c r="E22" s="41">
        <v>1</v>
      </c>
      <c r="F22" s="42"/>
      <c r="G22" s="43">
        <v>3.3060479999999997</v>
      </c>
      <c r="H22" s="43">
        <v>3.386679</v>
      </c>
      <c r="I22" s="43">
        <v>4.5272080000000008</v>
      </c>
      <c r="J22" s="43">
        <v>4.2684950000000006</v>
      </c>
      <c r="K22" s="43">
        <v>4.3394450000000004</v>
      </c>
      <c r="L22" s="43">
        <v>4.247636</v>
      </c>
      <c r="M22" s="43">
        <v>4.3086210000000005</v>
      </c>
      <c r="N22" s="43">
        <v>4.3975359999999997</v>
      </c>
      <c r="O22" s="43">
        <v>4.9260299999999999</v>
      </c>
      <c r="P22" s="43">
        <v>5.1118379999999997</v>
      </c>
      <c r="Q22" s="43">
        <v>5.3955720000000005</v>
      </c>
      <c r="R22" s="42"/>
      <c r="S22" s="44">
        <v>48.215108000000001</v>
      </c>
      <c r="T22" s="45">
        <v>0.63203075091468763</v>
      </c>
      <c r="U22" s="45">
        <v>6.3141428795931764E-2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16</v>
      </c>
      <c r="E50" s="27">
        <v>0.21917808219178081</v>
      </c>
      <c r="F50" s="28"/>
      <c r="G50" s="38">
        <v>2.3559929999999998</v>
      </c>
      <c r="H50" s="38">
        <v>2.3388879999999999</v>
      </c>
      <c r="I50" s="38">
        <v>3.2171660000000002</v>
      </c>
      <c r="J50" s="38">
        <v>3.2735050000000001</v>
      </c>
      <c r="K50" s="38">
        <v>3.15679</v>
      </c>
      <c r="L50" s="38">
        <v>3.1529280000000002</v>
      </c>
      <c r="M50" s="38">
        <v>3.173997</v>
      </c>
      <c r="N50" s="38">
        <v>3.1843819999999998</v>
      </c>
      <c r="O50" s="38">
        <v>3.4373960000000001</v>
      </c>
      <c r="P50" s="38">
        <v>3.3573219999999999</v>
      </c>
      <c r="Q50" s="38">
        <v>3.3157679999999998</v>
      </c>
      <c r="R50" s="28"/>
      <c r="S50" s="39">
        <v>33.964134999999999</v>
      </c>
      <c r="T50" s="40">
        <v>0.40737599814600478</v>
      </c>
      <c r="U50" s="40">
        <v>4.3641325046096968E-2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28</v>
      </c>
      <c r="E52" s="27">
        <v>0.38356164383561642</v>
      </c>
      <c r="F52" s="28"/>
      <c r="G52" s="38">
        <v>5.5049000000000001E-2</v>
      </c>
      <c r="H52" s="38">
        <v>5.9361999999999998E-2</v>
      </c>
      <c r="I52" s="38">
        <v>0.115823</v>
      </c>
      <c r="J52" s="38">
        <v>3.5298000000000003E-2</v>
      </c>
      <c r="K52" s="38">
        <v>0.127021</v>
      </c>
      <c r="L52" s="38">
        <v>9.8077999999999999E-2</v>
      </c>
      <c r="M52" s="38">
        <v>0.24067</v>
      </c>
      <c r="N52" s="38">
        <v>0.174729</v>
      </c>
      <c r="O52" s="38">
        <v>0.26223299999999999</v>
      </c>
      <c r="P52" s="38">
        <v>0.40676800000000002</v>
      </c>
      <c r="Q52" s="38">
        <v>0.54071400000000003</v>
      </c>
      <c r="R52" s="28"/>
      <c r="S52" s="39">
        <v>2.115745</v>
      </c>
      <c r="T52" s="40">
        <v>8.8224127595414998</v>
      </c>
      <c r="U52" s="40">
        <v>0.33053796955750081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10</v>
      </c>
      <c r="E53" s="27">
        <v>0.13698630136986301</v>
      </c>
      <c r="F53" s="28"/>
      <c r="G53" s="38">
        <v>0.70171899999999998</v>
      </c>
      <c r="H53" s="38">
        <v>0.727159</v>
      </c>
      <c r="I53" s="38">
        <v>0.745444</v>
      </c>
      <c r="J53" s="38">
        <v>0.77154299999999998</v>
      </c>
      <c r="K53" s="38">
        <v>0.77795199999999998</v>
      </c>
      <c r="L53" s="38">
        <v>0.741116</v>
      </c>
      <c r="M53" s="38">
        <v>0.69011800000000001</v>
      </c>
      <c r="N53" s="38">
        <v>0.79768499999999998</v>
      </c>
      <c r="O53" s="38">
        <v>1.039385</v>
      </c>
      <c r="P53" s="38">
        <v>1.1541570000000001</v>
      </c>
      <c r="Q53" s="38">
        <v>1.274421</v>
      </c>
      <c r="R53" s="28"/>
      <c r="S53" s="39">
        <v>9.4206990000000008</v>
      </c>
      <c r="T53" s="40">
        <v>0.81614150393533613</v>
      </c>
      <c r="U53" s="40">
        <v>7.7441527526572296E-2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0.26027397260273971</v>
      </c>
      <c r="F54" s="28"/>
      <c r="G54" s="38">
        <v>0.19328699999999999</v>
      </c>
      <c r="H54" s="38">
        <v>0.26127</v>
      </c>
      <c r="I54" s="38">
        <v>0.44877499999999998</v>
      </c>
      <c r="J54" s="38">
        <v>0.18814900000000001</v>
      </c>
      <c r="K54" s="38">
        <v>0.27768199999999998</v>
      </c>
      <c r="L54" s="38">
        <v>0.25551400000000002</v>
      </c>
      <c r="M54" s="38">
        <v>0.20383599999999999</v>
      </c>
      <c r="N54" s="38">
        <v>0.24074000000000001</v>
      </c>
      <c r="O54" s="38">
        <v>0.18701599999999999</v>
      </c>
      <c r="P54" s="38">
        <v>0.19359100000000001</v>
      </c>
      <c r="Q54" s="38">
        <v>0.26466899999999999</v>
      </c>
      <c r="R54" s="28"/>
      <c r="S54" s="39">
        <v>2.7145289999999997</v>
      </c>
      <c r="T54" s="40">
        <v>0.36930574741187971</v>
      </c>
      <c r="U54" s="40">
        <v>4.0069962172498252E-2</v>
      </c>
    </row>
    <row r="55" spans="1:21" s="18" customFormat="1" x14ac:dyDescent="0.3">
      <c r="A55" s="106"/>
      <c r="B55" s="16"/>
      <c r="C55" s="26" t="s">
        <v>373</v>
      </c>
      <c r="D55" s="142">
        <v>73</v>
      </c>
      <c r="E55" s="41">
        <v>1</v>
      </c>
      <c r="F55" s="42"/>
      <c r="G55" s="43">
        <v>3.3060479999999997</v>
      </c>
      <c r="H55" s="43">
        <v>3.386679</v>
      </c>
      <c r="I55" s="43">
        <v>4.5272080000000008</v>
      </c>
      <c r="J55" s="43">
        <v>4.2684950000000006</v>
      </c>
      <c r="K55" s="43">
        <v>4.3394449999999996</v>
      </c>
      <c r="L55" s="43">
        <v>4.247636</v>
      </c>
      <c r="M55" s="43">
        <v>4.3086209999999996</v>
      </c>
      <c r="N55" s="43">
        <v>4.3975359999999997</v>
      </c>
      <c r="O55" s="43">
        <v>4.9260299999999999</v>
      </c>
      <c r="P55" s="43">
        <v>5.1118379999999997</v>
      </c>
      <c r="Q55" s="43">
        <v>5.3955719999999996</v>
      </c>
      <c r="R55" s="42"/>
      <c r="S55" s="44">
        <v>48.215107999999994</v>
      </c>
      <c r="T55" s="45">
        <v>0.63203075091468741</v>
      </c>
      <c r="U55" s="45">
        <v>6.3141428795931764E-2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18</v>
      </c>
      <c r="E83" s="27">
        <v>0.24657534246575341</v>
      </c>
      <c r="F83" s="28"/>
      <c r="G83" s="67">
        <v>0.33653100000000002</v>
      </c>
      <c r="H83" s="67">
        <v>0.35557800000000001</v>
      </c>
      <c r="I83" s="67">
        <v>0.45038800000000001</v>
      </c>
      <c r="J83" s="67">
        <v>0.34542800000000001</v>
      </c>
      <c r="K83" s="67">
        <v>0.255496</v>
      </c>
      <c r="L83" s="67">
        <v>0.36388599999999999</v>
      </c>
      <c r="M83" s="67">
        <v>0.46505800000000003</v>
      </c>
      <c r="N83" s="67">
        <v>0.312415</v>
      </c>
      <c r="O83" s="67">
        <v>0.37282500000000002</v>
      </c>
      <c r="P83" s="67">
        <v>0.46428199999999997</v>
      </c>
      <c r="Q83" s="67">
        <v>0.61215399999999998</v>
      </c>
      <c r="R83" s="28"/>
      <c r="S83" s="39">
        <v>4.334041</v>
      </c>
      <c r="T83" s="40">
        <v>0.81901221581369898</v>
      </c>
      <c r="U83" s="40">
        <v>7.7654264759742908E-2</v>
      </c>
    </row>
    <row r="84" spans="1:21" s="18" customFormat="1" x14ac:dyDescent="0.3">
      <c r="A84" s="106"/>
      <c r="B84" s="16"/>
      <c r="C84" s="29" t="s">
        <v>257</v>
      </c>
      <c r="D84" s="30">
        <v>17</v>
      </c>
      <c r="E84" s="27">
        <v>0.23287671232876711</v>
      </c>
      <c r="F84" s="28"/>
      <c r="G84" s="38">
        <v>0.56986800000000004</v>
      </c>
      <c r="H84" s="38">
        <v>0.58461599999999991</v>
      </c>
      <c r="I84" s="38">
        <v>0.53234899999999996</v>
      </c>
      <c r="J84" s="38">
        <v>0.50721000000000005</v>
      </c>
      <c r="K84" s="38">
        <v>0.49704300000000007</v>
      </c>
      <c r="L84" s="38">
        <v>0.414157</v>
      </c>
      <c r="M84" s="38">
        <v>0.42162899999999998</v>
      </c>
      <c r="N84" s="38">
        <v>0.45878200000000008</v>
      </c>
      <c r="O84" s="38">
        <v>0.71329199999999993</v>
      </c>
      <c r="P84" s="38">
        <v>0.69616500000000003</v>
      </c>
      <c r="Q84" s="38">
        <v>0.66810199999999997</v>
      </c>
      <c r="R84" s="28"/>
      <c r="S84" s="39">
        <v>6.0632130000000002</v>
      </c>
      <c r="T84" s="40">
        <v>0.17238027051878668</v>
      </c>
      <c r="U84" s="40">
        <v>2.007842610485211E-2</v>
      </c>
    </row>
    <row r="85" spans="1:21" s="55" customFormat="1" x14ac:dyDescent="0.3">
      <c r="A85" s="108"/>
      <c r="B85" s="16"/>
      <c r="C85" s="51" t="s">
        <v>173</v>
      </c>
      <c r="D85" s="52">
        <v>4</v>
      </c>
      <c r="E85" s="27">
        <v>5.4794520547945202E-2</v>
      </c>
      <c r="F85" s="28"/>
      <c r="G85" s="67">
        <v>0.18618000000000001</v>
      </c>
      <c r="H85" s="67">
        <v>0.168682</v>
      </c>
      <c r="I85" s="67">
        <v>0.17042499999999999</v>
      </c>
      <c r="J85" s="67">
        <v>0.168434</v>
      </c>
      <c r="K85" s="67">
        <v>0.18484400000000001</v>
      </c>
      <c r="L85" s="67">
        <v>6.0066000000000001E-2</v>
      </c>
      <c r="M85" s="67">
        <v>6.3924999999999996E-2</v>
      </c>
      <c r="N85" s="67">
        <v>6.6390000000000005E-2</v>
      </c>
      <c r="O85" s="67">
        <v>0.24447099999999999</v>
      </c>
      <c r="P85" s="67">
        <v>0.21571699999999999</v>
      </c>
      <c r="Q85" s="67">
        <v>0.18998500000000001</v>
      </c>
      <c r="R85" s="28"/>
      <c r="S85" s="53">
        <v>1.7191189999999998</v>
      </c>
      <c r="T85" s="54">
        <v>2.0437211300891711E-2</v>
      </c>
      <c r="U85" s="54">
        <v>2.5320971050055707E-3</v>
      </c>
    </row>
    <row r="86" spans="1:21" s="55" customFormat="1" x14ac:dyDescent="0.3">
      <c r="A86" s="108"/>
      <c r="B86" s="16"/>
      <c r="C86" s="51" t="s">
        <v>388</v>
      </c>
      <c r="D86" s="52">
        <v>7</v>
      </c>
      <c r="E86" s="27">
        <v>9.5890410958904104E-2</v>
      </c>
      <c r="F86" s="28"/>
      <c r="G86" s="67">
        <v>0.20899200000000001</v>
      </c>
      <c r="H86" s="67">
        <v>0.21876200000000001</v>
      </c>
      <c r="I86" s="67">
        <v>0.127554</v>
      </c>
      <c r="J86" s="67">
        <v>0.12962799999999999</v>
      </c>
      <c r="K86" s="67">
        <v>0.10881</v>
      </c>
      <c r="L86" s="67">
        <v>0.139958</v>
      </c>
      <c r="M86" s="67">
        <v>0.114125</v>
      </c>
      <c r="N86" s="67">
        <v>0.14111000000000001</v>
      </c>
      <c r="O86" s="67">
        <v>0.235814</v>
      </c>
      <c r="P86" s="67">
        <v>0.235961</v>
      </c>
      <c r="Q86" s="67">
        <v>0.24199999999999999</v>
      </c>
      <c r="R86" s="28"/>
      <c r="S86" s="53">
        <v>1.902714</v>
      </c>
      <c r="T86" s="54">
        <v>0.15793905986832013</v>
      </c>
      <c r="U86" s="54">
        <v>1.8499248723950368E-2</v>
      </c>
    </row>
    <row r="87" spans="1:21" s="55" customFormat="1" x14ac:dyDescent="0.3">
      <c r="A87" s="108"/>
      <c r="B87" s="16"/>
      <c r="C87" s="51" t="s">
        <v>150</v>
      </c>
      <c r="D87" s="52">
        <v>4</v>
      </c>
      <c r="E87" s="27">
        <v>5.4794520547945202E-2</v>
      </c>
      <c r="F87" s="28"/>
      <c r="G87" s="67">
        <v>0.16828199999999999</v>
      </c>
      <c r="H87" s="67">
        <v>0.183529</v>
      </c>
      <c r="I87" s="67">
        <v>0.20367399999999999</v>
      </c>
      <c r="J87" s="67">
        <v>0.20543200000000003</v>
      </c>
      <c r="K87" s="67">
        <v>0.20053699999999999</v>
      </c>
      <c r="L87" s="67">
        <v>0.21199799999999999</v>
      </c>
      <c r="M87" s="67">
        <v>0.187968</v>
      </c>
      <c r="N87" s="67">
        <v>0.21638900000000003</v>
      </c>
      <c r="O87" s="67">
        <v>0.18551600000000001</v>
      </c>
      <c r="P87" s="67">
        <v>0.179396</v>
      </c>
      <c r="Q87" s="67">
        <v>0.18889600000000001</v>
      </c>
      <c r="R87" s="28"/>
      <c r="S87" s="53">
        <v>2.1316169999999999</v>
      </c>
      <c r="T87" s="54">
        <v>0.12249676138862164</v>
      </c>
      <c r="U87" s="54">
        <v>1.454925684251962E-2</v>
      </c>
    </row>
    <row r="88" spans="1:21" s="18" customFormat="1" x14ac:dyDescent="0.3">
      <c r="A88" s="106"/>
      <c r="B88" s="16"/>
      <c r="C88" s="29" t="s">
        <v>389</v>
      </c>
      <c r="D88" s="30">
        <v>1</v>
      </c>
      <c r="E88" s="27">
        <v>1.3698630136986301E-2</v>
      </c>
      <c r="F88" s="28"/>
      <c r="G88" s="38">
        <v>0</v>
      </c>
      <c r="H88" s="38">
        <v>0</v>
      </c>
      <c r="I88" s="38">
        <v>1.6100000000000001E-3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28"/>
      <c r="S88" s="39">
        <v>1.6100000000000001E-3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1.3698630136986301E-2</v>
      </c>
      <c r="F89" s="28"/>
      <c r="G89" s="38">
        <v>1.8263000000000001E-2</v>
      </c>
      <c r="H89" s="38">
        <v>1.3426E-2</v>
      </c>
      <c r="I89" s="38">
        <v>1.9262000000000001E-2</v>
      </c>
      <c r="J89" s="38">
        <v>1.4537E-2</v>
      </c>
      <c r="K89" s="38">
        <v>1.0945999999999999E-2</v>
      </c>
      <c r="L89" s="38">
        <v>8.463E-3</v>
      </c>
      <c r="M89" s="38">
        <v>8.4659999999999996E-3</v>
      </c>
      <c r="N89" s="38">
        <v>7.3790000000000001E-3</v>
      </c>
      <c r="O89" s="38">
        <v>6.4710000000000002E-3</v>
      </c>
      <c r="P89" s="38">
        <v>6.3550000000000004E-3</v>
      </c>
      <c r="Q89" s="38">
        <v>6.4900000000000001E-3</v>
      </c>
      <c r="R89" s="28"/>
      <c r="S89" s="39">
        <v>0.120058</v>
      </c>
      <c r="T89" s="40">
        <v>-0.64463669714723759</v>
      </c>
      <c r="U89" s="40">
        <v>-0.12131326087251104</v>
      </c>
    </row>
    <row r="90" spans="1:21" s="18" customFormat="1" x14ac:dyDescent="0.3">
      <c r="A90" s="106"/>
      <c r="B90" s="16"/>
      <c r="C90" s="29" t="s">
        <v>111</v>
      </c>
      <c r="D90" s="30">
        <v>3</v>
      </c>
      <c r="E90" s="27">
        <v>4.1095890410958902E-2</v>
      </c>
      <c r="F90" s="28"/>
      <c r="G90" s="38">
        <v>1.5766099999999998</v>
      </c>
      <c r="H90" s="38">
        <v>1.5883129999999999</v>
      </c>
      <c r="I90" s="38">
        <v>2.5307649999999997</v>
      </c>
      <c r="J90" s="38">
        <v>2.560073</v>
      </c>
      <c r="K90" s="38">
        <v>2.5498959999999999</v>
      </c>
      <c r="L90" s="38">
        <v>2.5007359999999998</v>
      </c>
      <c r="M90" s="38">
        <v>2.573966</v>
      </c>
      <c r="N90" s="38">
        <v>2.5800809999999998</v>
      </c>
      <c r="O90" s="38">
        <v>2.5781059999999996</v>
      </c>
      <c r="P90" s="38">
        <v>2.4952970000000003</v>
      </c>
      <c r="Q90" s="38">
        <v>2.4761739999999999</v>
      </c>
      <c r="R90" s="28"/>
      <c r="S90" s="39">
        <v>26.010016999999998</v>
      </c>
      <c r="T90" s="40">
        <v>0.57056849823355171</v>
      </c>
      <c r="U90" s="40">
        <v>5.8052238335459139E-2</v>
      </c>
    </row>
    <row r="91" spans="1:21" s="18" customFormat="1" x14ac:dyDescent="0.3">
      <c r="A91" s="106"/>
      <c r="B91" s="16"/>
      <c r="C91" s="29" t="s">
        <v>164</v>
      </c>
      <c r="D91" s="30">
        <v>4</v>
      </c>
      <c r="E91" s="27">
        <v>5.4794520547945202E-2</v>
      </c>
      <c r="F91" s="28"/>
      <c r="G91" s="38">
        <v>5.6312000000000001E-2</v>
      </c>
      <c r="H91" s="38">
        <v>4.8940999999999998E-2</v>
      </c>
      <c r="I91" s="38">
        <v>0.14086300000000002</v>
      </c>
      <c r="J91" s="38">
        <v>1.6105999999999999E-2</v>
      </c>
      <c r="K91" s="38">
        <v>9.9162000000000014E-2</v>
      </c>
      <c r="L91" s="38">
        <v>8.8776999999999995E-2</v>
      </c>
      <c r="M91" s="38">
        <v>5.1076000000000003E-2</v>
      </c>
      <c r="N91" s="38">
        <v>6.4782000000000006E-2</v>
      </c>
      <c r="O91" s="38">
        <v>5.2622000000000002E-2</v>
      </c>
      <c r="P91" s="38">
        <v>4.5797999999999998E-2</v>
      </c>
      <c r="Q91" s="38">
        <v>3.3466000000000003E-2</v>
      </c>
      <c r="R91" s="28"/>
      <c r="S91" s="39">
        <v>0.697905</v>
      </c>
      <c r="T91" s="40">
        <v>-0.40570393521807069</v>
      </c>
      <c r="U91" s="40">
        <v>-6.2976771983828006E-2</v>
      </c>
    </row>
    <row r="92" spans="1:21" s="18" customFormat="1" x14ac:dyDescent="0.3">
      <c r="A92" s="106"/>
      <c r="B92" s="16"/>
      <c r="C92" s="29" t="s">
        <v>0</v>
      </c>
      <c r="D92" s="30">
        <v>26</v>
      </c>
      <c r="E92" s="27">
        <v>0.35616438356164382</v>
      </c>
      <c r="F92" s="28"/>
      <c r="G92" s="38">
        <v>0.74650800000000006</v>
      </c>
      <c r="H92" s="38">
        <v>0.79006699999999996</v>
      </c>
      <c r="I92" s="38">
        <v>0.85052700000000014</v>
      </c>
      <c r="J92" s="38">
        <v>0.8251409999999999</v>
      </c>
      <c r="K92" s="38">
        <v>0.92690199999999989</v>
      </c>
      <c r="L92" s="38">
        <v>0.87011700000000003</v>
      </c>
      <c r="M92" s="38">
        <v>0.78839599999999999</v>
      </c>
      <c r="N92" s="38">
        <v>0.97336099999999992</v>
      </c>
      <c r="O92" s="38">
        <v>1.2025640000000002</v>
      </c>
      <c r="P92" s="38">
        <v>1.400817</v>
      </c>
      <c r="Q92" s="38">
        <v>1.5887099999999998</v>
      </c>
      <c r="R92" s="28"/>
      <c r="S92" s="39">
        <v>10.96311</v>
      </c>
      <c r="T92" s="40">
        <v>1.1281888472729023</v>
      </c>
      <c r="U92" s="40">
        <v>9.9009054174791444E-2</v>
      </c>
    </row>
    <row r="93" spans="1:21" s="55" customFormat="1" x14ac:dyDescent="0.3">
      <c r="A93" s="108"/>
      <c r="B93" s="16"/>
      <c r="C93" s="51" t="s">
        <v>231</v>
      </c>
      <c r="D93" s="52">
        <v>2</v>
      </c>
      <c r="E93" s="27">
        <v>2.7397260273972601E-2</v>
      </c>
      <c r="F93" s="28"/>
      <c r="G93" s="67">
        <v>0.34787000000000001</v>
      </c>
      <c r="H93" s="67">
        <v>0.34786299999999998</v>
      </c>
      <c r="I93" s="67">
        <v>0.40026099999999998</v>
      </c>
      <c r="J93" s="67">
        <v>0.40238099999999999</v>
      </c>
      <c r="K93" s="67">
        <v>0.37061499999999997</v>
      </c>
      <c r="L93" s="67">
        <v>0.32024400000000003</v>
      </c>
      <c r="M93" s="67">
        <v>0.29593000000000003</v>
      </c>
      <c r="N93" s="67">
        <v>0.32120399999999999</v>
      </c>
      <c r="O93" s="67">
        <v>0.35214800000000002</v>
      </c>
      <c r="P93" s="67">
        <v>0.36308599999999996</v>
      </c>
      <c r="Q93" s="67">
        <v>0.36246099999999998</v>
      </c>
      <c r="R93" s="28"/>
      <c r="S93" s="53">
        <v>3.8840630000000003</v>
      </c>
      <c r="T93" s="54">
        <v>4.1943829591513992E-2</v>
      </c>
      <c r="U93" s="54">
        <v>5.1492163218953557E-3</v>
      </c>
    </row>
    <row r="94" spans="1:21" s="55" customFormat="1" x14ac:dyDescent="0.3">
      <c r="A94" s="108"/>
      <c r="B94" s="16"/>
      <c r="C94" s="51" t="s">
        <v>390</v>
      </c>
      <c r="D94" s="52">
        <v>2</v>
      </c>
      <c r="E94" s="27">
        <v>2.7397260273972601E-2</v>
      </c>
      <c r="F94" s="28"/>
      <c r="G94" s="67">
        <v>7.6099999999999996E-3</v>
      </c>
      <c r="H94" s="67">
        <v>7.5119999999999996E-3</v>
      </c>
      <c r="I94" s="67">
        <v>7.8379999999999995E-3</v>
      </c>
      <c r="J94" s="67">
        <v>4.7149999999999996E-3</v>
      </c>
      <c r="K94" s="67">
        <v>7.6519999999999999E-3</v>
      </c>
      <c r="L94" s="67">
        <v>8.2059999999999998E-3</v>
      </c>
      <c r="M94" s="67">
        <v>8.1770000000000002E-3</v>
      </c>
      <c r="N94" s="67">
        <v>5.025E-3</v>
      </c>
      <c r="O94" s="67">
        <v>4.2420000000000001E-3</v>
      </c>
      <c r="P94" s="67">
        <v>8.5000000000000006E-5</v>
      </c>
      <c r="Q94" s="67">
        <v>4.1E-5</v>
      </c>
      <c r="R94" s="28"/>
      <c r="S94" s="53">
        <v>6.1103000000000011E-2</v>
      </c>
      <c r="T94" s="54">
        <v>-0.99461235216819976</v>
      </c>
      <c r="U94" s="54">
        <v>-0.47949500686734015</v>
      </c>
    </row>
    <row r="95" spans="1:21" s="55" customFormat="1" x14ac:dyDescent="0.3">
      <c r="A95" s="108"/>
      <c r="B95" s="50"/>
      <c r="C95" s="51" t="s">
        <v>371</v>
      </c>
      <c r="D95" s="52">
        <v>5</v>
      </c>
      <c r="E95" s="27">
        <v>6.8493150684931503E-2</v>
      </c>
      <c r="F95" s="28"/>
      <c r="G95" s="67">
        <v>1.8807000000000001E-2</v>
      </c>
      <c r="H95" s="67">
        <v>3.4773999999999999E-2</v>
      </c>
      <c r="I95" s="67">
        <v>3.9778000000000001E-2</v>
      </c>
      <c r="J95" s="67">
        <v>4.7210000000000002E-2</v>
      </c>
      <c r="K95" s="67">
        <v>8.1551999999999999E-2</v>
      </c>
      <c r="L95" s="67">
        <v>0.10532999999999999</v>
      </c>
      <c r="M95" s="67">
        <v>9.1978000000000004E-2</v>
      </c>
      <c r="N95" s="67">
        <v>0.154805</v>
      </c>
      <c r="O95" s="67">
        <v>0.14985199999999999</v>
      </c>
      <c r="P95" s="67">
        <v>0.211424</v>
      </c>
      <c r="Q95" s="67">
        <v>0.302898</v>
      </c>
      <c r="R95" s="28"/>
      <c r="S95" s="53">
        <v>1.2384080000000002</v>
      </c>
      <c r="T95" s="54">
        <v>15.105598979103526</v>
      </c>
      <c r="U95" s="54">
        <v>0.41537692225671607</v>
      </c>
    </row>
    <row r="96" spans="1:21" s="55" customFormat="1" x14ac:dyDescent="0.3">
      <c r="A96" s="108"/>
      <c r="B96" s="50"/>
      <c r="C96" s="51" t="s">
        <v>391</v>
      </c>
      <c r="D96" s="52">
        <v>3</v>
      </c>
      <c r="E96" s="27">
        <v>4.1095890410958902E-2</v>
      </c>
      <c r="F96" s="28"/>
      <c r="G96" s="67">
        <v>0.35036999999999996</v>
      </c>
      <c r="H96" s="67">
        <v>0.37739699999999998</v>
      </c>
      <c r="I96" s="67">
        <v>0.362763</v>
      </c>
      <c r="J96" s="67">
        <v>0.36058799999999996</v>
      </c>
      <c r="K96" s="67">
        <v>0.38385399999999997</v>
      </c>
      <c r="L96" s="67">
        <v>0.36838300000000002</v>
      </c>
      <c r="M96" s="67">
        <v>0.30737599999999998</v>
      </c>
      <c r="N96" s="67">
        <v>0.359545</v>
      </c>
      <c r="O96" s="67">
        <v>0.542736</v>
      </c>
      <c r="P96" s="67">
        <v>0.58900700000000006</v>
      </c>
      <c r="Q96" s="67">
        <v>0.63589300000000004</v>
      </c>
      <c r="R96" s="28"/>
      <c r="S96" s="53">
        <v>4.637912</v>
      </c>
      <c r="T96" s="54">
        <v>0.81491851471301802</v>
      </c>
      <c r="U96" s="54">
        <v>7.7350807189871196E-2</v>
      </c>
    </row>
    <row r="97" spans="1:22" s="55" customFormat="1" x14ac:dyDescent="0.3">
      <c r="A97" s="108"/>
      <c r="B97" s="50"/>
      <c r="C97" s="51" t="s">
        <v>392</v>
      </c>
      <c r="D97" s="52">
        <v>14</v>
      </c>
      <c r="E97" s="27">
        <v>0.19178082191780821</v>
      </c>
      <c r="F97" s="28"/>
      <c r="G97" s="67">
        <v>2.1851000000000065E-2</v>
      </c>
      <c r="H97" s="67">
        <v>2.2521000000000013E-2</v>
      </c>
      <c r="I97" s="67">
        <v>3.9887000000000117E-2</v>
      </c>
      <c r="J97" s="67">
        <v>1.0246999999999895E-2</v>
      </c>
      <c r="K97" s="67">
        <v>8.3228999999999997E-2</v>
      </c>
      <c r="L97" s="67">
        <v>6.795400000000007E-2</v>
      </c>
      <c r="M97" s="67">
        <v>8.4934999999999983E-2</v>
      </c>
      <c r="N97" s="67">
        <v>0.13278199999999996</v>
      </c>
      <c r="O97" s="67">
        <v>0.15358600000000022</v>
      </c>
      <c r="P97" s="67">
        <v>0.23721499999999995</v>
      </c>
      <c r="Q97" s="67">
        <v>0.28741699999999981</v>
      </c>
      <c r="R97" s="28"/>
      <c r="S97" s="53">
        <v>1.1416240000000002</v>
      </c>
      <c r="T97" s="54">
        <v>12.153494119262229</v>
      </c>
      <c r="U97" s="54">
        <v>0.38000335382962924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2.7397260273972601E-2</v>
      </c>
      <c r="F98" s="28"/>
      <c r="G98" s="38">
        <v>1.9559999999999998E-3</v>
      </c>
      <c r="H98" s="38">
        <v>5.738E-3</v>
      </c>
      <c r="I98" s="38">
        <v>1.444E-3</v>
      </c>
      <c r="J98" s="38">
        <v>0</v>
      </c>
      <c r="K98" s="38">
        <v>0</v>
      </c>
      <c r="L98" s="38">
        <v>1.5E-3</v>
      </c>
      <c r="M98" s="38">
        <v>3.0000000000000001E-5</v>
      </c>
      <c r="N98" s="38">
        <v>7.36E-4</v>
      </c>
      <c r="O98" s="38">
        <v>1.4999999999999999E-4</v>
      </c>
      <c r="P98" s="38">
        <v>3.124E-3</v>
      </c>
      <c r="Q98" s="38">
        <v>1.0475999999999999E-2</v>
      </c>
      <c r="R98" s="28"/>
      <c r="S98" s="39">
        <v>2.5154000000000003E-2</v>
      </c>
      <c r="T98" s="40">
        <v>4.3558282208588954</v>
      </c>
      <c r="U98" s="40">
        <v>0.23339825573170137</v>
      </c>
    </row>
    <row r="99" spans="1:22" s="18" customFormat="1" x14ac:dyDescent="0.3">
      <c r="A99" s="106"/>
      <c r="B99" s="16"/>
      <c r="C99" s="26" t="s">
        <v>373</v>
      </c>
      <c r="D99" s="142">
        <v>72</v>
      </c>
      <c r="E99" s="41">
        <v>0.98630136986301364</v>
      </c>
      <c r="F99" s="42"/>
      <c r="G99" s="43">
        <v>3.3060479999999997</v>
      </c>
      <c r="H99" s="43">
        <v>3.3866789999999996</v>
      </c>
      <c r="I99" s="43">
        <v>4.5272079999999999</v>
      </c>
      <c r="J99" s="43">
        <v>4.2684949999999997</v>
      </c>
      <c r="K99" s="43">
        <v>4.3394449999999996</v>
      </c>
      <c r="L99" s="43">
        <v>4.247636</v>
      </c>
      <c r="M99" s="43">
        <v>4.3086209999999996</v>
      </c>
      <c r="N99" s="43">
        <v>4.3975359999999997</v>
      </c>
      <c r="O99" s="43">
        <v>4.926029999999999</v>
      </c>
      <c r="P99" s="43">
        <v>5.1118379999999997</v>
      </c>
      <c r="Q99" s="43">
        <v>5.3955719999999996</v>
      </c>
      <c r="R99" s="42"/>
      <c r="S99" s="44">
        <v>48.215107999999994</v>
      </c>
      <c r="T99" s="45">
        <v>0.63203075091468741</v>
      </c>
      <c r="U99" s="45">
        <v>6.3141428795931764E-2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18</v>
      </c>
      <c r="E103" s="90">
        <v>0.25</v>
      </c>
      <c r="F103" s="95"/>
      <c r="G103" s="97">
        <v>0.33653100000000002</v>
      </c>
      <c r="H103" s="97">
        <v>0.35557800000000001</v>
      </c>
      <c r="I103" s="97">
        <v>0.45038800000000001</v>
      </c>
      <c r="J103" s="97">
        <v>0.34542800000000001</v>
      </c>
      <c r="K103" s="97">
        <v>0.255496</v>
      </c>
      <c r="L103" s="97">
        <v>0.36388599999999999</v>
      </c>
      <c r="M103" s="97">
        <v>0.46505800000000003</v>
      </c>
      <c r="N103" s="97">
        <v>0.312415</v>
      </c>
      <c r="O103" s="97">
        <v>0.37282500000000002</v>
      </c>
      <c r="P103" s="97">
        <v>0.46428199999999997</v>
      </c>
      <c r="Q103" s="138">
        <v>0.61215399999999998</v>
      </c>
      <c r="R103" s="95"/>
      <c r="S103" s="93">
        <v>4.334041</v>
      </c>
      <c r="T103" s="94">
        <v>0.81901221581369898</v>
      </c>
      <c r="U103" s="94">
        <v>7.7654264759742908E-2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4</v>
      </c>
      <c r="E105" s="90">
        <v>5.5555555555555552E-2</v>
      </c>
      <c r="F105" s="95"/>
      <c r="G105" s="92">
        <v>0.18618000000000001</v>
      </c>
      <c r="H105" s="92">
        <v>0.168682</v>
      </c>
      <c r="I105" s="92">
        <v>0.17042499999999999</v>
      </c>
      <c r="J105" s="92">
        <v>0.168434</v>
      </c>
      <c r="K105" s="92">
        <v>0.18484400000000001</v>
      </c>
      <c r="L105" s="92">
        <v>6.0066000000000001E-2</v>
      </c>
      <c r="M105" s="92">
        <v>6.3924999999999996E-2</v>
      </c>
      <c r="N105" s="92">
        <v>6.6390000000000005E-2</v>
      </c>
      <c r="O105" s="92">
        <v>0.24447099999999999</v>
      </c>
      <c r="P105" s="92">
        <v>0.21571699999999999</v>
      </c>
      <c r="Q105" s="92">
        <v>0.18998500000000001</v>
      </c>
      <c r="R105" s="95"/>
      <c r="S105" s="93">
        <v>1.7191189999999998</v>
      </c>
      <c r="T105" s="94">
        <v>2.0437211300891711E-2</v>
      </c>
      <c r="U105" s="94">
        <v>2.5320971050055707E-3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3</v>
      </c>
      <c r="E106" s="90">
        <v>4.1666666666666664E-2</v>
      </c>
      <c r="F106" s="77"/>
      <c r="G106" s="82">
        <v>6.6158999999999996E-2</v>
      </c>
      <c r="H106" s="82">
        <v>4.8798000000000001E-2</v>
      </c>
      <c r="I106" s="82">
        <v>5.6943000000000001E-2</v>
      </c>
      <c r="J106" s="82">
        <v>6.1411E-2</v>
      </c>
      <c r="K106" s="82">
        <v>6.0580000000000002E-2</v>
      </c>
      <c r="L106" s="82">
        <v>6.0066000000000001E-2</v>
      </c>
      <c r="M106" s="82">
        <v>6.3924999999999996E-2</v>
      </c>
      <c r="N106" s="82">
        <v>6.6390000000000005E-2</v>
      </c>
      <c r="O106" s="82">
        <v>6.4776E-2</v>
      </c>
      <c r="P106" s="82">
        <v>6.4760999999999999E-2</v>
      </c>
      <c r="Q106" s="82">
        <v>6.2484999999999999E-2</v>
      </c>
      <c r="R106" s="77"/>
      <c r="S106" s="79">
        <v>0.67629399999999995</v>
      </c>
      <c r="T106" s="80">
        <v>-5.55328829033086E-2</v>
      </c>
      <c r="U106" s="80">
        <v>-7.1163589166272079E-3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1</v>
      </c>
      <c r="E107" s="90">
        <v>1.3888888888888888E-2</v>
      </c>
      <c r="F107" s="77"/>
      <c r="G107" s="78">
        <v>0.120021</v>
      </c>
      <c r="H107" s="78">
        <v>0.119884</v>
      </c>
      <c r="I107" s="78">
        <v>0.113482</v>
      </c>
      <c r="J107" s="78">
        <v>0.10702299999999999</v>
      </c>
      <c r="K107" s="78">
        <v>0.124264</v>
      </c>
      <c r="L107" s="78">
        <v>0</v>
      </c>
      <c r="M107" s="78">
        <v>0</v>
      </c>
      <c r="N107" s="78">
        <v>0</v>
      </c>
      <c r="O107" s="78">
        <v>0.17969499999999999</v>
      </c>
      <c r="P107" s="78">
        <v>0.15095600000000001</v>
      </c>
      <c r="Q107" s="78">
        <v>0.1275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1</v>
      </c>
      <c r="E108" s="99">
        <v>1.3888888888888888E-2</v>
      </c>
      <c r="F108" s="100"/>
      <c r="G108" s="78">
        <v>0.120021</v>
      </c>
      <c r="H108" s="78">
        <v>0.119884</v>
      </c>
      <c r="I108" s="78">
        <v>0.113482</v>
      </c>
      <c r="J108" s="78">
        <v>0.10702299999999999</v>
      </c>
      <c r="K108" s="78">
        <v>0.124264</v>
      </c>
      <c r="L108" s="78">
        <v>0</v>
      </c>
      <c r="M108" s="78">
        <v>0</v>
      </c>
      <c r="N108" s="78">
        <v>0</v>
      </c>
      <c r="O108" s="78">
        <v>0.17969499999999999</v>
      </c>
      <c r="P108" s="78">
        <v>0.15095600000000001</v>
      </c>
      <c r="Q108" s="78">
        <v>0.1275</v>
      </c>
      <c r="R108" s="100"/>
      <c r="S108" s="101">
        <v>1.0428250000000001</v>
      </c>
      <c r="T108" s="102">
        <v>6.2314095033369155E-2</v>
      </c>
      <c r="U108" s="102">
        <v>7.5848247963503646E-3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7</v>
      </c>
      <c r="E114" s="90">
        <v>9.7222222222222224E-2</v>
      </c>
      <c r="F114" s="95"/>
      <c r="G114" s="92">
        <v>0.20899200000000001</v>
      </c>
      <c r="H114" s="92">
        <v>0.21876200000000001</v>
      </c>
      <c r="I114" s="92">
        <v>0.127554</v>
      </c>
      <c r="J114" s="92">
        <v>0.12962799999999999</v>
      </c>
      <c r="K114" s="92">
        <v>0.10881</v>
      </c>
      <c r="L114" s="92">
        <v>0.139958</v>
      </c>
      <c r="M114" s="92">
        <v>0.114125</v>
      </c>
      <c r="N114" s="92">
        <v>0.14111000000000001</v>
      </c>
      <c r="O114" s="92">
        <v>0.235814</v>
      </c>
      <c r="P114" s="92">
        <v>0.235961</v>
      </c>
      <c r="Q114" s="92">
        <v>0.24199999999999999</v>
      </c>
      <c r="R114" s="95"/>
      <c r="S114" s="93">
        <v>1.902714</v>
      </c>
      <c r="T114" s="94">
        <v>0.15793905986832013</v>
      </c>
      <c r="U114" s="94">
        <v>1.8499248723950368E-2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6</v>
      </c>
      <c r="E115" s="76">
        <v>8.3333333333333329E-2</v>
      </c>
      <c r="F115" s="77"/>
      <c r="G115" s="82">
        <v>0.20138200000000001</v>
      </c>
      <c r="H115" s="82">
        <v>0.21118300000000001</v>
      </c>
      <c r="I115" s="82">
        <v>0.11230800000000001</v>
      </c>
      <c r="J115" s="82">
        <v>0.122127</v>
      </c>
      <c r="K115" s="82">
        <v>0.10141600000000001</v>
      </c>
      <c r="L115" s="82">
        <v>0.132657</v>
      </c>
      <c r="M115" s="82">
        <v>0.11100400000000001</v>
      </c>
      <c r="N115" s="82">
        <v>0.13594800000000001</v>
      </c>
      <c r="O115" s="82">
        <v>0.23067599999999999</v>
      </c>
      <c r="P115" s="82">
        <v>0.22986500000000001</v>
      </c>
      <c r="Q115" s="140">
        <v>0.23499999999999999</v>
      </c>
      <c r="R115" s="77"/>
      <c r="S115" s="79">
        <v>1.823566</v>
      </c>
      <c r="T115" s="80">
        <v>0.16693646899921522</v>
      </c>
      <c r="U115" s="80">
        <v>1.94851439509518E-2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1</v>
      </c>
      <c r="E116" s="90">
        <v>1.3888888888888888E-2</v>
      </c>
      <c r="F116" s="77"/>
      <c r="G116" s="78">
        <v>7.6099999999999996E-3</v>
      </c>
      <c r="H116" s="78">
        <v>7.5789999999999998E-3</v>
      </c>
      <c r="I116" s="78">
        <v>7.5160000000000001E-3</v>
      </c>
      <c r="J116" s="78">
        <v>7.5009999999999999E-3</v>
      </c>
      <c r="K116" s="78">
        <v>7.3940000000000004E-3</v>
      </c>
      <c r="L116" s="78">
        <v>7.3010000000000002E-3</v>
      </c>
      <c r="M116" s="78">
        <v>3.1210000000000001E-3</v>
      </c>
      <c r="N116" s="78">
        <v>5.1619999999999999E-3</v>
      </c>
      <c r="O116" s="78">
        <v>5.1380000000000002E-3</v>
      </c>
      <c r="P116" s="78">
        <v>6.0959999999999999E-3</v>
      </c>
      <c r="Q116" s="78">
        <v>7.0000000000000001E-3</v>
      </c>
      <c r="R116" s="77"/>
      <c r="S116" s="85">
        <v>7.1418000000000009E-2</v>
      </c>
      <c r="T116" s="86">
        <v>-8.0157687253613608E-2</v>
      </c>
      <c r="U116" s="86">
        <v>-1.0389777328162375E-2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1</v>
      </c>
      <c r="E117" s="99">
        <v>1.3888888888888888E-2</v>
      </c>
      <c r="F117" s="100"/>
      <c r="G117" s="78">
        <v>7.6099999999999996E-3</v>
      </c>
      <c r="H117" s="78">
        <v>7.5789999999999998E-3</v>
      </c>
      <c r="I117" s="78">
        <v>7.5160000000000001E-3</v>
      </c>
      <c r="J117" s="78">
        <v>7.5009999999999999E-3</v>
      </c>
      <c r="K117" s="78">
        <v>7.3940000000000004E-3</v>
      </c>
      <c r="L117" s="78">
        <v>7.3010000000000002E-3</v>
      </c>
      <c r="M117" s="78">
        <v>3.1210000000000001E-3</v>
      </c>
      <c r="N117" s="78">
        <v>5.1619999999999999E-3</v>
      </c>
      <c r="O117" s="78">
        <v>5.1380000000000002E-3</v>
      </c>
      <c r="P117" s="78">
        <v>6.0959999999999999E-3</v>
      </c>
      <c r="Q117" s="139">
        <v>7.0000000000000001E-3</v>
      </c>
      <c r="R117" s="100"/>
      <c r="S117" s="101">
        <v>7.1418000000000009E-2</v>
      </c>
      <c r="T117" s="102">
        <v>-8.0157687253613608E-2</v>
      </c>
      <c r="U117" s="102">
        <v>-1.0389777328162375E-2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1</v>
      </c>
      <c r="E119" s="90">
        <v>1.3888888888888888E-2</v>
      </c>
      <c r="F119" s="77"/>
      <c r="G119" s="78">
        <v>0</v>
      </c>
      <c r="H119" s="78">
        <v>0</v>
      </c>
      <c r="I119" s="78">
        <v>7.7299999999999999E-3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7.7299999999999999E-3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1</v>
      </c>
      <c r="E120" s="76">
        <v>1.3888888888888888E-2</v>
      </c>
      <c r="F120" s="77"/>
      <c r="G120" s="78">
        <v>0</v>
      </c>
      <c r="H120" s="78">
        <v>0</v>
      </c>
      <c r="I120" s="78">
        <v>7.7299999999999999E-3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7.7299999999999999E-3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4</v>
      </c>
      <c r="E122" s="90">
        <v>5.5555555555555552E-2</v>
      </c>
      <c r="F122" s="95"/>
      <c r="G122" s="92">
        <v>0.16828199999999999</v>
      </c>
      <c r="H122" s="92">
        <v>0.183529</v>
      </c>
      <c r="I122" s="92">
        <v>0.20367399999999999</v>
      </c>
      <c r="J122" s="92">
        <v>0.20543200000000003</v>
      </c>
      <c r="K122" s="92">
        <v>0.20053699999999999</v>
      </c>
      <c r="L122" s="92">
        <v>0.21199799999999999</v>
      </c>
      <c r="M122" s="92">
        <v>0.187968</v>
      </c>
      <c r="N122" s="92">
        <v>0.21638900000000003</v>
      </c>
      <c r="O122" s="92">
        <v>0.18551600000000001</v>
      </c>
      <c r="P122" s="92">
        <v>0.179396</v>
      </c>
      <c r="Q122" s="92">
        <v>0.18889600000000001</v>
      </c>
      <c r="R122" s="95"/>
      <c r="S122" s="93">
        <v>2.1316169999999999</v>
      </c>
      <c r="T122" s="94">
        <v>0.12249676138862164</v>
      </c>
      <c r="U122" s="94">
        <v>1.454925684251962E-2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4</v>
      </c>
      <c r="E123" s="90">
        <v>5.5555555555555552E-2</v>
      </c>
      <c r="F123" s="77"/>
      <c r="G123" s="78">
        <v>0.16828199999999999</v>
      </c>
      <c r="H123" s="78">
        <v>0.183529</v>
      </c>
      <c r="I123" s="78">
        <v>0.20367399999999999</v>
      </c>
      <c r="J123" s="78">
        <v>0.20543200000000003</v>
      </c>
      <c r="K123" s="78">
        <v>0.20053699999999999</v>
      </c>
      <c r="L123" s="78">
        <v>0.21199799999999999</v>
      </c>
      <c r="M123" s="78">
        <v>0.187968</v>
      </c>
      <c r="N123" s="78">
        <v>0.21638900000000003</v>
      </c>
      <c r="O123" s="78">
        <v>0.18551600000000001</v>
      </c>
      <c r="P123" s="78">
        <v>0.179396</v>
      </c>
      <c r="Q123" s="78">
        <v>0.18889600000000001</v>
      </c>
      <c r="R123" s="77"/>
      <c r="S123" s="85">
        <v>2.1316169999999999</v>
      </c>
      <c r="T123" s="86">
        <v>0.12249676138862164</v>
      </c>
      <c r="U123" s="86">
        <v>1.454925684251962E-2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1.3888888888888888E-2</v>
      </c>
      <c r="F125" s="77"/>
      <c r="G125" s="78">
        <v>8.4790000000000004E-3</v>
      </c>
      <c r="H125" s="78">
        <v>7.038E-3</v>
      </c>
      <c r="I125" s="78">
        <v>2.8990000000000001E-3</v>
      </c>
      <c r="J125" s="78">
        <v>6.117E-3</v>
      </c>
      <c r="K125" s="78">
        <v>1.1457999999999999E-2</v>
      </c>
      <c r="L125" s="78">
        <v>1.0706E-2</v>
      </c>
      <c r="M125" s="78">
        <v>3.8300000000000001E-3</v>
      </c>
      <c r="N125" s="78">
        <v>1.5081000000000001E-2</v>
      </c>
      <c r="O125" s="78">
        <v>3.617E-3</v>
      </c>
      <c r="P125" s="78">
        <v>5.8299999999999997E-4</v>
      </c>
      <c r="Q125" s="136">
        <v>1.0895999999999999E-2</v>
      </c>
      <c r="R125" s="77"/>
      <c r="S125" s="85">
        <v>8.0703999999999998E-2</v>
      </c>
      <c r="T125" s="86">
        <v>0.28505720014152591</v>
      </c>
      <c r="U125" s="86">
        <v>3.1847003746866998E-2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3</v>
      </c>
      <c r="E126" s="90">
        <v>4.1666666666666664E-2</v>
      </c>
      <c r="F126" s="77"/>
      <c r="G126" s="78">
        <v>0.159803</v>
      </c>
      <c r="H126" s="78">
        <v>0.17649100000000001</v>
      </c>
      <c r="I126" s="78">
        <v>0.20077499999999998</v>
      </c>
      <c r="J126" s="78">
        <v>0.19931500000000002</v>
      </c>
      <c r="K126" s="78">
        <v>0.189079</v>
      </c>
      <c r="L126" s="78">
        <v>0.201292</v>
      </c>
      <c r="M126" s="78">
        <v>0.184138</v>
      </c>
      <c r="N126" s="78">
        <v>0.20130800000000001</v>
      </c>
      <c r="O126" s="78">
        <v>0.18189900000000001</v>
      </c>
      <c r="P126" s="78">
        <v>0.178813</v>
      </c>
      <c r="Q126" s="78">
        <v>0.17800000000000002</v>
      </c>
      <c r="R126" s="77"/>
      <c r="S126" s="85">
        <v>2.050913</v>
      </c>
      <c r="T126" s="86">
        <v>0.11387145422801837</v>
      </c>
      <c r="U126" s="86">
        <v>1.3571485738854916E-2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1</v>
      </c>
      <c r="E127" s="76">
        <v>1.3888888888888888E-2</v>
      </c>
      <c r="F127" s="77"/>
      <c r="G127" s="78">
        <v>0.15328</v>
      </c>
      <c r="H127" s="78">
        <v>0.16999400000000001</v>
      </c>
      <c r="I127" s="78">
        <v>0.19325899999999999</v>
      </c>
      <c r="J127" s="78">
        <v>0.19181400000000001</v>
      </c>
      <c r="K127" s="78">
        <v>0.18062900000000001</v>
      </c>
      <c r="L127" s="78">
        <v>0.193991</v>
      </c>
      <c r="M127" s="78">
        <v>0.177896</v>
      </c>
      <c r="N127" s="78">
        <v>0.19511400000000001</v>
      </c>
      <c r="O127" s="78">
        <v>0.175733</v>
      </c>
      <c r="P127" s="78">
        <v>0.17271700000000001</v>
      </c>
      <c r="Q127" s="136">
        <v>0.17100000000000001</v>
      </c>
      <c r="R127" s="77"/>
      <c r="S127" s="85">
        <v>1.975427</v>
      </c>
      <c r="T127" s="86">
        <v>0.11560542797494788</v>
      </c>
      <c r="U127" s="86">
        <v>1.3768581029327986E-2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0</v>
      </c>
      <c r="E131" s="76">
        <v>0</v>
      </c>
      <c r="F131" s="77"/>
      <c r="G131" s="78">
        <v>0</v>
      </c>
      <c r="H131" s="78">
        <v>0</v>
      </c>
      <c r="I131" s="78">
        <v>0</v>
      </c>
      <c r="J131" s="78">
        <v>0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136">
        <v>0</v>
      </c>
      <c r="R131" s="77"/>
      <c r="S131" s="85">
        <v>0</v>
      </c>
      <c r="T131" s="86" t="s">
        <v>191</v>
      </c>
      <c r="U131" s="86" t="s">
        <v>191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1.3888888888888888E-2</v>
      </c>
      <c r="F133" s="77"/>
      <c r="G133" s="78">
        <v>6.5230000000000002E-3</v>
      </c>
      <c r="H133" s="78">
        <v>6.4970000000000002E-3</v>
      </c>
      <c r="I133" s="78">
        <v>7.5160000000000001E-3</v>
      </c>
      <c r="J133" s="78">
        <v>7.5009999999999999E-3</v>
      </c>
      <c r="K133" s="78">
        <v>8.4499999999999992E-3</v>
      </c>
      <c r="L133" s="78">
        <v>7.3010000000000002E-3</v>
      </c>
      <c r="M133" s="78">
        <v>6.2420000000000002E-3</v>
      </c>
      <c r="N133" s="78">
        <v>6.1939999999999999E-3</v>
      </c>
      <c r="O133" s="78">
        <v>6.1659999999999996E-3</v>
      </c>
      <c r="P133" s="78">
        <v>6.0959999999999999E-3</v>
      </c>
      <c r="Q133" s="78">
        <v>6.0000000000000001E-3</v>
      </c>
      <c r="R133" s="77"/>
      <c r="S133" s="85">
        <v>7.4485999999999997E-2</v>
      </c>
      <c r="T133" s="86">
        <v>-8.0177832285758144E-2</v>
      </c>
      <c r="U133" s="86">
        <v>-1.0392486477394547E-2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1</v>
      </c>
      <c r="E136" s="76">
        <v>1.3888888888888888E-2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1E-3</v>
      </c>
      <c r="R136" s="77"/>
      <c r="S136" s="85">
        <v>1E-3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2</v>
      </c>
      <c r="E147" s="90">
        <v>2.7777777777777776E-2</v>
      </c>
      <c r="F147" s="95"/>
      <c r="G147" s="92">
        <v>6.4140000000000004E-3</v>
      </c>
      <c r="H147" s="92">
        <v>1.3643000000000001E-2</v>
      </c>
      <c r="I147" s="92">
        <v>3.0696000000000001E-2</v>
      </c>
      <c r="J147" s="92">
        <v>3.7160000000000001E-3</v>
      </c>
      <c r="K147" s="92">
        <v>2.8519999999999999E-3</v>
      </c>
      <c r="L147" s="92">
        <v>2.1350000000000002E-3</v>
      </c>
      <c r="M147" s="92">
        <v>5.5611000000000001E-2</v>
      </c>
      <c r="N147" s="92">
        <v>3.4893E-2</v>
      </c>
      <c r="O147" s="92">
        <v>4.7490999999999998E-2</v>
      </c>
      <c r="P147" s="92">
        <v>6.5090999999999996E-2</v>
      </c>
      <c r="Q147" s="92">
        <v>4.7220999999999999E-2</v>
      </c>
      <c r="R147" s="95"/>
      <c r="S147" s="93">
        <v>0.30976300000000001</v>
      </c>
      <c r="T147" s="94">
        <v>6.3621764889304639</v>
      </c>
      <c r="U147" s="94">
        <v>0.28344061334711812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1.3888888888888888E-2</v>
      </c>
      <c r="F148" s="77"/>
      <c r="G148" s="78">
        <v>6.4140000000000004E-3</v>
      </c>
      <c r="H148" s="78">
        <v>1.3643000000000001E-2</v>
      </c>
      <c r="I148" s="78">
        <v>3.0696000000000001E-2</v>
      </c>
      <c r="J148" s="78">
        <v>3.7160000000000001E-3</v>
      </c>
      <c r="K148" s="78">
        <v>2.8519999999999999E-3</v>
      </c>
      <c r="L148" s="78">
        <v>2.1350000000000002E-3</v>
      </c>
      <c r="M148" s="78">
        <v>0</v>
      </c>
      <c r="N148" s="78">
        <v>2.0999999999999999E-3</v>
      </c>
      <c r="O148" s="78">
        <v>1.1559999999999999E-3</v>
      </c>
      <c r="P148" s="78">
        <v>1.0758999999999999E-2</v>
      </c>
      <c r="Q148" s="136">
        <v>1.0318000000000001E-2</v>
      </c>
      <c r="R148" s="77"/>
      <c r="S148" s="85">
        <v>8.3789000000000002E-2</v>
      </c>
      <c r="T148" s="86">
        <v>0.60866853757405681</v>
      </c>
      <c r="U148" s="86">
        <v>6.122707358688162E-2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1</v>
      </c>
      <c r="E149" s="90">
        <v>1.3888888888888888E-2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5.5611000000000001E-2</v>
      </c>
      <c r="N149" s="78">
        <v>3.2793000000000003E-2</v>
      </c>
      <c r="O149" s="78">
        <v>4.6335000000000001E-2</v>
      </c>
      <c r="P149" s="78">
        <v>5.4331999999999998E-2</v>
      </c>
      <c r="Q149" s="136">
        <v>3.6902999999999998E-2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1</v>
      </c>
      <c r="E151" s="99">
        <v>1.3888888888888888E-2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5.5611000000000001E-2</v>
      </c>
      <c r="N151" s="78">
        <v>3.2793000000000003E-2</v>
      </c>
      <c r="O151" s="78">
        <v>4.6335000000000001E-2</v>
      </c>
      <c r="P151" s="78">
        <v>5.4331999999999998E-2</v>
      </c>
      <c r="Q151" s="136">
        <v>3.6902999999999998E-2</v>
      </c>
      <c r="R151" s="100"/>
      <c r="S151" s="101">
        <v>0.22597399999999998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4</v>
      </c>
      <c r="E156" s="90">
        <v>5.5555555555555552E-2</v>
      </c>
      <c r="F156" s="95"/>
      <c r="G156" s="92">
        <v>5.6312000000000001E-2</v>
      </c>
      <c r="H156" s="92">
        <v>4.8940999999999998E-2</v>
      </c>
      <c r="I156" s="92">
        <v>0.14086300000000002</v>
      </c>
      <c r="J156" s="92">
        <v>1.6105999999999999E-2</v>
      </c>
      <c r="K156" s="92">
        <v>9.9162000000000014E-2</v>
      </c>
      <c r="L156" s="92">
        <v>8.8776999999999995E-2</v>
      </c>
      <c r="M156" s="92">
        <v>5.1076000000000003E-2</v>
      </c>
      <c r="N156" s="92">
        <v>6.4782000000000006E-2</v>
      </c>
      <c r="O156" s="92">
        <v>5.2622000000000002E-2</v>
      </c>
      <c r="P156" s="92">
        <v>4.5797999999999998E-2</v>
      </c>
      <c r="Q156" s="92">
        <v>3.3466000000000003E-2</v>
      </c>
      <c r="R156" s="95"/>
      <c r="S156" s="93">
        <v>0.697905</v>
      </c>
      <c r="T156" s="94">
        <v>-0.40570393521807069</v>
      </c>
      <c r="U156" s="94">
        <v>-6.2976771983828006E-2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1.3888888888888888E-2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9.9109999999999997E-3</v>
      </c>
      <c r="L157" s="78">
        <v>1.6168999999999999E-2</v>
      </c>
      <c r="M157" s="78">
        <v>4.4089999999999997E-3</v>
      </c>
      <c r="N157" s="78">
        <v>6.0700000000000001E-4</v>
      </c>
      <c r="O157" s="78">
        <v>0</v>
      </c>
      <c r="P157" s="78">
        <v>0</v>
      </c>
      <c r="Q157" s="78">
        <v>0</v>
      </c>
      <c r="R157" s="77"/>
      <c r="S157" s="85">
        <v>3.1095999999999999E-2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1.3888888888888888E-2</v>
      </c>
      <c r="F158" s="77"/>
      <c r="G158" s="78">
        <v>2.8156E-2</v>
      </c>
      <c r="H158" s="78">
        <v>2.4471E-2</v>
      </c>
      <c r="I158" s="78">
        <v>7.0430999999999994E-2</v>
      </c>
      <c r="J158" s="78">
        <v>8.0529999999999994E-3</v>
      </c>
      <c r="K158" s="78">
        <v>4.9581E-2</v>
      </c>
      <c r="L158" s="78">
        <v>4.4387999999999997E-2</v>
      </c>
      <c r="M158" s="78">
        <v>2.5538000000000002E-2</v>
      </c>
      <c r="N158" s="78">
        <v>3.2391000000000003E-2</v>
      </c>
      <c r="O158" s="78">
        <v>2.6311000000000001E-2</v>
      </c>
      <c r="P158" s="78">
        <v>2.2898999999999999E-2</v>
      </c>
      <c r="Q158" s="136">
        <v>1.6733000000000001E-2</v>
      </c>
      <c r="R158" s="77"/>
      <c r="S158" s="85">
        <v>0.34895200000000004</v>
      </c>
      <c r="T158" s="86">
        <v>-0.40570393521807069</v>
      </c>
      <c r="U158" s="86">
        <v>-6.2976771983828006E-2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1.3888888888888888E-2</v>
      </c>
      <c r="F159" s="77"/>
      <c r="G159" s="78">
        <v>2.6960000000000001E-2</v>
      </c>
      <c r="H159" s="78">
        <v>2.3279000000000001E-2</v>
      </c>
      <c r="I159" s="78">
        <v>6.8237000000000006E-2</v>
      </c>
      <c r="J159" s="78">
        <v>8.0529999999999994E-3</v>
      </c>
      <c r="K159" s="78">
        <v>3.8736E-2</v>
      </c>
      <c r="L159" s="78">
        <v>2.5555999999999999E-2</v>
      </c>
      <c r="M159" s="78">
        <v>1.8747E-2</v>
      </c>
      <c r="N159" s="78">
        <v>3.1578000000000002E-2</v>
      </c>
      <c r="O159" s="78">
        <v>2.6311000000000001E-2</v>
      </c>
      <c r="P159" s="78">
        <v>2.2898999999999999E-2</v>
      </c>
      <c r="Q159" s="136">
        <v>1.6733000000000001E-2</v>
      </c>
      <c r="R159" s="77"/>
      <c r="S159" s="85">
        <v>0.30708899999999995</v>
      </c>
      <c r="T159" s="86">
        <v>-0.379339762611276</v>
      </c>
      <c r="U159" s="86">
        <v>-5.7878878483184293E-2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1</v>
      </c>
      <c r="E160" s="76">
        <v>1.3888888888888888E-2</v>
      </c>
      <c r="F160" s="77"/>
      <c r="G160" s="78">
        <v>1.196E-3</v>
      </c>
      <c r="H160" s="78">
        <v>1.191E-3</v>
      </c>
      <c r="I160" s="78">
        <v>2.1949999999999999E-3</v>
      </c>
      <c r="J160" s="78">
        <v>0</v>
      </c>
      <c r="K160" s="78">
        <v>9.3400000000000004E-4</v>
      </c>
      <c r="L160" s="78">
        <v>2.6640000000000001E-3</v>
      </c>
      <c r="M160" s="78">
        <v>2.382E-3</v>
      </c>
      <c r="N160" s="78">
        <v>2.0599999999999999E-4</v>
      </c>
      <c r="O160" s="78">
        <v>0</v>
      </c>
      <c r="P160" s="78">
        <v>0</v>
      </c>
      <c r="Q160" s="78">
        <v>0</v>
      </c>
      <c r="R160" s="77"/>
      <c r="S160" s="85">
        <v>1.0768E-2</v>
      </c>
      <c r="T160" s="86">
        <v>-1</v>
      </c>
      <c r="U160" s="86">
        <v>-1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26</v>
      </c>
      <c r="E164" s="90">
        <v>0.3611111111111111</v>
      </c>
      <c r="F164" s="95"/>
      <c r="G164" s="92">
        <v>0.74650800000000006</v>
      </c>
      <c r="H164" s="92">
        <v>0.79006699999999996</v>
      </c>
      <c r="I164" s="92">
        <v>0.85052700000000014</v>
      </c>
      <c r="J164" s="92">
        <v>0.8251409999999999</v>
      </c>
      <c r="K164" s="92">
        <v>0.92690199999999989</v>
      </c>
      <c r="L164" s="92">
        <v>0.87011700000000003</v>
      </c>
      <c r="M164" s="92">
        <v>0.78839599999999999</v>
      </c>
      <c r="N164" s="92">
        <v>0.97336099999999992</v>
      </c>
      <c r="O164" s="92">
        <v>1.2025640000000002</v>
      </c>
      <c r="P164" s="92">
        <v>1.400817</v>
      </c>
      <c r="Q164" s="92">
        <v>1.5887099999999998</v>
      </c>
      <c r="R164" s="95"/>
      <c r="S164" s="93">
        <v>10.96311</v>
      </c>
      <c r="T164" s="94">
        <v>1.1281888472729023</v>
      </c>
      <c r="U164" s="94">
        <v>9.9009054174791444E-2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22</v>
      </c>
      <c r="E165" s="90">
        <v>0.30555555555555558</v>
      </c>
      <c r="F165" s="77"/>
      <c r="G165" s="78">
        <v>0.72476600000000002</v>
      </c>
      <c r="H165" s="78">
        <v>0.76841199999999998</v>
      </c>
      <c r="I165" s="78">
        <v>0.82368600000000014</v>
      </c>
      <c r="J165" s="78">
        <v>0.8251409999999999</v>
      </c>
      <c r="K165" s="78">
        <v>0.92690199999999989</v>
      </c>
      <c r="L165" s="78">
        <v>0.87011700000000003</v>
      </c>
      <c r="M165" s="78">
        <v>0.78839000000000004</v>
      </c>
      <c r="N165" s="78">
        <v>0.97333099999999995</v>
      </c>
      <c r="O165" s="78">
        <v>1.1839430000000002</v>
      </c>
      <c r="P165" s="78">
        <v>1.3216919999999999</v>
      </c>
      <c r="Q165" s="78">
        <v>1.4803849999999998</v>
      </c>
      <c r="R165" s="77"/>
      <c r="S165" s="85">
        <v>10.686764999999999</v>
      </c>
      <c r="T165" s="86">
        <v>1.0425696017749173</v>
      </c>
      <c r="U165" s="86">
        <v>9.3382473498525576E-2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7</v>
      </c>
      <c r="E166" s="76">
        <v>9.7222222222222224E-2</v>
      </c>
      <c r="F166" s="77"/>
      <c r="G166" s="78">
        <v>1.0900000000000001E-4</v>
      </c>
      <c r="H166" s="78">
        <v>4.3300000000000001E-4</v>
      </c>
      <c r="I166" s="78">
        <v>1.1032999999999999E-2</v>
      </c>
      <c r="J166" s="78">
        <v>9.3509999999999999E-3</v>
      </c>
      <c r="K166" s="78">
        <v>8.2844000000000001E-2</v>
      </c>
      <c r="L166" s="78">
        <v>6.105E-2</v>
      </c>
      <c r="M166" s="78">
        <v>6.6600000000000006E-2</v>
      </c>
      <c r="N166" s="78">
        <v>0.115291</v>
      </c>
      <c r="O166" s="78">
        <v>0.11358</v>
      </c>
      <c r="P166" s="78">
        <v>0.12934000000000001</v>
      </c>
      <c r="Q166" s="136">
        <v>0.13005900000000001</v>
      </c>
      <c r="R166" s="77"/>
      <c r="S166" s="85">
        <v>0.71969000000000005</v>
      </c>
      <c r="T166" s="86">
        <v>1192.2018348623853</v>
      </c>
      <c r="U166" s="86">
        <v>1.424316063162709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1</v>
      </c>
      <c r="E167" s="76">
        <v>1.3888888888888888E-2</v>
      </c>
      <c r="F167" s="77"/>
      <c r="G167" s="78">
        <v>0</v>
      </c>
      <c r="H167" s="78">
        <v>0</v>
      </c>
      <c r="I167" s="78">
        <v>6.4400000000000004E-4</v>
      </c>
      <c r="J167" s="78">
        <v>4.6080000000000001E-3</v>
      </c>
      <c r="K167" s="78">
        <v>6.8180000000000003E-3</v>
      </c>
      <c r="L167" s="78">
        <v>1.1998E-2</v>
      </c>
      <c r="M167" s="78">
        <v>1.2446E-2</v>
      </c>
      <c r="N167" s="78">
        <v>2.4715999999999998E-2</v>
      </c>
      <c r="O167" s="78">
        <v>2.8205999999999998E-2</v>
      </c>
      <c r="P167" s="78">
        <v>4.1758999999999998E-2</v>
      </c>
      <c r="Q167" s="78">
        <v>4.3825000000000003E-2</v>
      </c>
      <c r="R167" s="77"/>
      <c r="S167" s="85">
        <v>0.17501999999999998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1</v>
      </c>
      <c r="E169" s="76">
        <v>1.3888888888888888E-2</v>
      </c>
      <c r="F169" s="77"/>
      <c r="G169" s="78">
        <v>0.34787000000000001</v>
      </c>
      <c r="H169" s="78">
        <v>0.34786299999999998</v>
      </c>
      <c r="I169" s="78">
        <v>0.399617</v>
      </c>
      <c r="J169" s="78">
        <v>0.39777299999999999</v>
      </c>
      <c r="K169" s="78">
        <v>0.36379699999999998</v>
      </c>
      <c r="L169" s="78">
        <v>0.30824600000000002</v>
      </c>
      <c r="M169" s="78">
        <v>0.28348400000000001</v>
      </c>
      <c r="N169" s="78">
        <v>0.29648799999999997</v>
      </c>
      <c r="O169" s="78">
        <v>0.32394200000000001</v>
      </c>
      <c r="P169" s="78">
        <v>0.32132699999999997</v>
      </c>
      <c r="Q169" s="78">
        <v>0.31863599999999997</v>
      </c>
      <c r="R169" s="77"/>
      <c r="S169" s="85">
        <v>3.7090430000000003</v>
      </c>
      <c r="T169" s="86">
        <v>-8.4037140311035818E-2</v>
      </c>
      <c r="U169" s="86">
        <v>-1.0912455092903173E-2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3</v>
      </c>
      <c r="E171" s="76">
        <v>4.1666666666666664E-2</v>
      </c>
      <c r="F171" s="77"/>
      <c r="G171" s="78">
        <v>0</v>
      </c>
      <c r="H171" s="78">
        <v>1.08E-4</v>
      </c>
      <c r="I171" s="78">
        <v>1.047E-3</v>
      </c>
      <c r="J171" s="78">
        <v>8.9599999999999999E-4</v>
      </c>
      <c r="K171" s="78">
        <v>3.8499999999999998E-4</v>
      </c>
      <c r="L171" s="78">
        <v>6.9040000000000004E-3</v>
      </c>
      <c r="M171" s="78">
        <v>1.566E-2</v>
      </c>
      <c r="N171" s="78">
        <v>1.405E-2</v>
      </c>
      <c r="O171" s="78">
        <v>2.1432E-2</v>
      </c>
      <c r="P171" s="78">
        <v>2.8095999999999999E-2</v>
      </c>
      <c r="Q171" s="136">
        <v>4.9307999999999998E-2</v>
      </c>
      <c r="R171" s="77"/>
      <c r="S171" s="85">
        <v>0.13788600000000001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2</v>
      </c>
      <c r="E173" s="76">
        <v>2.7777777777777776E-2</v>
      </c>
      <c r="F173" s="77"/>
      <c r="G173" s="78">
        <v>7.6099999999999996E-3</v>
      </c>
      <c r="H173" s="78">
        <v>7.5119999999999996E-3</v>
      </c>
      <c r="I173" s="78">
        <v>7.8379999999999995E-3</v>
      </c>
      <c r="J173" s="78">
        <v>4.7149999999999996E-3</v>
      </c>
      <c r="K173" s="78">
        <v>7.6519999999999999E-3</v>
      </c>
      <c r="L173" s="78">
        <v>8.2059999999999998E-3</v>
      </c>
      <c r="M173" s="78">
        <v>8.1770000000000002E-3</v>
      </c>
      <c r="N173" s="78">
        <v>5.025E-3</v>
      </c>
      <c r="O173" s="78">
        <v>4.2420000000000001E-3</v>
      </c>
      <c r="P173" s="78">
        <v>8.5000000000000006E-5</v>
      </c>
      <c r="Q173" s="136">
        <v>4.1E-5</v>
      </c>
      <c r="R173" s="77"/>
      <c r="S173" s="85">
        <v>6.1103000000000011E-2</v>
      </c>
      <c r="T173" s="86">
        <v>-0.99461235216819976</v>
      </c>
      <c r="U173" s="86">
        <v>-0.47949500686734015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1.3888888888888888E-2</v>
      </c>
      <c r="F175" s="77"/>
      <c r="G175" s="78">
        <v>0</v>
      </c>
      <c r="H175" s="78">
        <v>3.2499999999999999E-4</v>
      </c>
      <c r="I175" s="78">
        <v>9.6599999999999995E-4</v>
      </c>
      <c r="J175" s="78">
        <v>0</v>
      </c>
      <c r="K175" s="78">
        <v>0</v>
      </c>
      <c r="L175" s="78">
        <v>0</v>
      </c>
      <c r="M175" s="78">
        <v>2.6749999999999999E-3</v>
      </c>
      <c r="N175" s="78">
        <v>3.441E-3</v>
      </c>
      <c r="O175" s="78">
        <v>5.1E-5</v>
      </c>
      <c r="P175" s="78">
        <v>7.36E-4</v>
      </c>
      <c r="Q175" s="136">
        <v>5.0000000000000002E-5</v>
      </c>
      <c r="R175" s="77"/>
      <c r="S175" s="85">
        <v>8.2439999999999996E-3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4</v>
      </c>
      <c r="E177" s="76">
        <v>5.5555555555555552E-2</v>
      </c>
      <c r="F177" s="77"/>
      <c r="G177" s="78">
        <v>1.8807000000000001E-2</v>
      </c>
      <c r="H177" s="78">
        <v>3.4773999999999999E-2</v>
      </c>
      <c r="I177" s="78">
        <v>3.9778000000000001E-2</v>
      </c>
      <c r="J177" s="78">
        <v>4.7210000000000002E-2</v>
      </c>
      <c r="K177" s="78">
        <v>8.1551999999999999E-2</v>
      </c>
      <c r="L177" s="78">
        <v>0.10532999999999999</v>
      </c>
      <c r="M177" s="78">
        <v>9.1971999999999998E-2</v>
      </c>
      <c r="N177" s="78">
        <v>0.154775</v>
      </c>
      <c r="O177" s="78">
        <v>0.149754</v>
      </c>
      <c r="P177" s="78">
        <v>0.211342</v>
      </c>
      <c r="Q177" s="136">
        <v>0.30257299999999998</v>
      </c>
      <c r="R177" s="77"/>
      <c r="S177" s="85">
        <v>1.2378670000000001</v>
      </c>
      <c r="T177" s="86">
        <v>15.088318179401284</v>
      </c>
      <c r="U177" s="86">
        <v>0.41518700123611674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1</v>
      </c>
      <c r="E179" s="76">
        <v>1.3888888888888888E-2</v>
      </c>
      <c r="F179" s="77"/>
      <c r="G179" s="78">
        <v>7.1748000000000006E-2</v>
      </c>
      <c r="H179" s="78">
        <v>7.4629000000000001E-2</v>
      </c>
      <c r="I179" s="78">
        <v>7.3009000000000004E-2</v>
      </c>
      <c r="J179" s="78">
        <v>7.7476000000000003E-2</v>
      </c>
      <c r="K179" s="78">
        <v>8.2907999999999996E-2</v>
      </c>
      <c r="L179" s="78">
        <v>7.9877000000000004E-2</v>
      </c>
      <c r="M179" s="78">
        <v>7.2928000000000007E-2</v>
      </c>
      <c r="N179" s="78">
        <v>0.111929</v>
      </c>
      <c r="O179" s="78">
        <v>0.31467699999999998</v>
      </c>
      <c r="P179" s="78">
        <v>0.36257200000000001</v>
      </c>
      <c r="Q179" s="78">
        <v>0.368751</v>
      </c>
      <c r="R179" s="77"/>
      <c r="S179" s="85">
        <v>1.690504</v>
      </c>
      <c r="T179" s="86">
        <v>4.1395300217427655</v>
      </c>
      <c r="U179" s="86">
        <v>0.22705894557525119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2</v>
      </c>
      <c r="E180" s="76">
        <v>2.7777777777777776E-2</v>
      </c>
      <c r="F180" s="77"/>
      <c r="G180" s="78">
        <v>0.27862199999999998</v>
      </c>
      <c r="H180" s="78">
        <v>0.30276799999999998</v>
      </c>
      <c r="I180" s="78">
        <v>0.28975400000000001</v>
      </c>
      <c r="J180" s="78">
        <v>0.28311199999999997</v>
      </c>
      <c r="K180" s="78">
        <v>0.30094599999999999</v>
      </c>
      <c r="L180" s="78">
        <v>0.28850599999999998</v>
      </c>
      <c r="M180" s="78">
        <v>0.23444799999999999</v>
      </c>
      <c r="N180" s="78">
        <v>0.247616</v>
      </c>
      <c r="O180" s="78">
        <v>0.22805900000000001</v>
      </c>
      <c r="P180" s="78">
        <v>0.226435</v>
      </c>
      <c r="Q180" s="136">
        <v>0.26714199999999999</v>
      </c>
      <c r="R180" s="77"/>
      <c r="S180" s="85">
        <v>2.9474079999999994</v>
      </c>
      <c r="T180" s="86">
        <v>-4.1202776521595541E-2</v>
      </c>
      <c r="U180" s="86">
        <v>-5.2456522932615712E-3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4</v>
      </c>
      <c r="E181" s="90">
        <v>5.5555555555555552E-2</v>
      </c>
      <c r="F181" s="77"/>
      <c r="G181" s="78">
        <v>2.1742000000000001E-2</v>
      </c>
      <c r="H181" s="78">
        <v>2.1655000000000001E-2</v>
      </c>
      <c r="I181" s="78">
        <v>2.6841E-2</v>
      </c>
      <c r="J181" s="78">
        <v>0</v>
      </c>
      <c r="K181" s="78">
        <v>0</v>
      </c>
      <c r="L181" s="78">
        <v>0</v>
      </c>
      <c r="M181" s="78">
        <v>6.0000000000000002E-6</v>
      </c>
      <c r="N181" s="78">
        <v>3.0000000000000001E-5</v>
      </c>
      <c r="O181" s="78">
        <v>1.8621000000000002E-2</v>
      </c>
      <c r="P181" s="78">
        <v>7.9125000000000001E-2</v>
      </c>
      <c r="Q181" s="78">
        <v>0.108325</v>
      </c>
      <c r="R181" s="77"/>
      <c r="S181" s="85">
        <v>0.27634500000000001</v>
      </c>
      <c r="T181" s="86">
        <v>3.9822923374114616</v>
      </c>
      <c r="U181" s="86">
        <v>0.22230236139963622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1</v>
      </c>
      <c r="E186" s="76">
        <v>1.3888888888888888E-2</v>
      </c>
      <c r="F186" s="77"/>
      <c r="G186" s="78">
        <v>0</v>
      </c>
      <c r="H186" s="78">
        <v>0</v>
      </c>
      <c r="I186" s="78">
        <v>5.3680000000000004E-3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5.3680000000000004E-3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2</v>
      </c>
      <c r="E187" s="76">
        <v>2.7777777777777776E-2</v>
      </c>
      <c r="F187" s="77"/>
      <c r="G187" s="78">
        <v>2.1742000000000001E-2</v>
      </c>
      <c r="H187" s="78">
        <v>2.1655000000000001E-2</v>
      </c>
      <c r="I187" s="78">
        <v>2.1472999999999999E-2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1.8523000000000001E-2</v>
      </c>
      <c r="P187" s="78">
        <v>7.9043000000000002E-2</v>
      </c>
      <c r="Q187" s="78">
        <v>0.108</v>
      </c>
      <c r="R187" s="77"/>
      <c r="S187" s="85">
        <v>0.27043600000000001</v>
      </c>
      <c r="T187" s="86">
        <v>3.9673443105510069</v>
      </c>
      <c r="U187" s="86">
        <v>0.22184335992746584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1</v>
      </c>
      <c r="E189" s="76">
        <v>1.3888888888888888E-2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6.0000000000000002E-6</v>
      </c>
      <c r="N189" s="78">
        <v>3.0000000000000001E-5</v>
      </c>
      <c r="O189" s="78">
        <v>9.7999999999999997E-5</v>
      </c>
      <c r="P189" s="78">
        <v>8.2000000000000001E-5</v>
      </c>
      <c r="Q189" s="78">
        <v>3.2499999999999999E-4</v>
      </c>
      <c r="R189" s="77"/>
      <c r="S189" s="85">
        <v>5.4100000000000003E-4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1</v>
      </c>
      <c r="E191" s="90">
        <v>1.3888888888888888E-2</v>
      </c>
      <c r="F191" s="95"/>
      <c r="G191" s="92">
        <v>0</v>
      </c>
      <c r="H191" s="92">
        <v>0</v>
      </c>
      <c r="I191" s="92">
        <v>1.6100000000000001E-3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5"/>
      <c r="S191" s="93">
        <v>1.6100000000000001E-3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0</v>
      </c>
      <c r="E192" s="76">
        <v>0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7"/>
      <c r="S192" s="85">
        <v>0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1</v>
      </c>
      <c r="E193" s="76">
        <v>1.3888888888888888E-2</v>
      </c>
      <c r="F193" s="77"/>
      <c r="G193" s="78">
        <v>0</v>
      </c>
      <c r="H193" s="78">
        <v>0</v>
      </c>
      <c r="I193" s="78">
        <v>1.6100000000000001E-3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1.6100000000000001E-3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3</v>
      </c>
      <c r="E195" s="90">
        <v>4.1666666666666664E-2</v>
      </c>
      <c r="F195" s="77"/>
      <c r="G195" s="92">
        <v>1.5766099999999998</v>
      </c>
      <c r="H195" s="92">
        <v>1.5883129999999999</v>
      </c>
      <c r="I195" s="92">
        <v>2.5307649999999997</v>
      </c>
      <c r="J195" s="92">
        <v>2.560073</v>
      </c>
      <c r="K195" s="92">
        <v>2.5498959999999999</v>
      </c>
      <c r="L195" s="92">
        <v>2.5007359999999998</v>
      </c>
      <c r="M195" s="92">
        <v>2.573966</v>
      </c>
      <c r="N195" s="92">
        <v>2.5800809999999998</v>
      </c>
      <c r="O195" s="92">
        <v>2.5781059999999996</v>
      </c>
      <c r="P195" s="92">
        <v>2.4952970000000003</v>
      </c>
      <c r="Q195" s="92">
        <v>2.4761739999999999</v>
      </c>
      <c r="R195" s="77"/>
      <c r="S195" s="79">
        <v>26.010016999999998</v>
      </c>
      <c r="T195" s="80">
        <v>0.57056849823355171</v>
      </c>
      <c r="U195" s="80">
        <v>5.8052238335459139E-2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1</v>
      </c>
      <c r="E196" s="76">
        <v>1.3888888888888888E-2</v>
      </c>
      <c r="F196" s="77"/>
      <c r="G196" s="78">
        <v>1.5667169999999999</v>
      </c>
      <c r="H196" s="78">
        <v>1.575645</v>
      </c>
      <c r="I196" s="78">
        <v>2.5267279999999999</v>
      </c>
      <c r="J196" s="78">
        <v>2.5415299999999998</v>
      </c>
      <c r="K196" s="78">
        <v>2.5285329999999999</v>
      </c>
      <c r="L196" s="78">
        <v>2.4812069999999999</v>
      </c>
      <c r="M196" s="78">
        <v>2.5477639999999999</v>
      </c>
      <c r="N196" s="78">
        <v>2.5509390000000001</v>
      </c>
      <c r="O196" s="78">
        <v>2.5630289999999998</v>
      </c>
      <c r="P196" s="78">
        <v>2.4800080000000002</v>
      </c>
      <c r="Q196" s="136">
        <v>2.46</v>
      </c>
      <c r="R196" s="77"/>
      <c r="S196" s="85">
        <v>25.822099999999999</v>
      </c>
      <c r="T196" s="86">
        <v>0.57016232031694303</v>
      </c>
      <c r="U196" s="86">
        <v>5.8018030492302586E-2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2</v>
      </c>
      <c r="E197" s="76">
        <v>2.7777777777777776E-2</v>
      </c>
      <c r="F197" s="77"/>
      <c r="G197" s="78">
        <v>9.8930000000000008E-3</v>
      </c>
      <c r="H197" s="78">
        <v>1.2668E-2</v>
      </c>
      <c r="I197" s="78">
        <v>4.0369999999999998E-3</v>
      </c>
      <c r="J197" s="78">
        <v>1.8543E-2</v>
      </c>
      <c r="K197" s="78">
        <v>2.1363E-2</v>
      </c>
      <c r="L197" s="78">
        <v>1.9529000000000001E-2</v>
      </c>
      <c r="M197" s="78">
        <v>2.6202E-2</v>
      </c>
      <c r="N197" s="78">
        <v>2.9142000000000001E-2</v>
      </c>
      <c r="O197" s="78">
        <v>1.5077E-2</v>
      </c>
      <c r="P197" s="78">
        <v>1.5289000000000001E-2</v>
      </c>
      <c r="Q197" s="136">
        <v>1.6174000000000001E-2</v>
      </c>
      <c r="R197" s="77"/>
      <c r="S197" s="85">
        <v>0.18791700000000003</v>
      </c>
      <c r="T197" s="86">
        <v>0.63489335894066512</v>
      </c>
      <c r="U197" s="86">
        <v>6.3374346000816928E-2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1.3888888888888888E-2</v>
      </c>
      <c r="F199" s="77"/>
      <c r="G199" s="82">
        <v>1.8263000000000001E-2</v>
      </c>
      <c r="H199" s="82">
        <v>1.3426E-2</v>
      </c>
      <c r="I199" s="82">
        <v>1.9262000000000001E-2</v>
      </c>
      <c r="J199" s="82">
        <v>1.4537E-2</v>
      </c>
      <c r="K199" s="82">
        <v>1.0945999999999999E-2</v>
      </c>
      <c r="L199" s="82">
        <v>8.463E-3</v>
      </c>
      <c r="M199" s="82">
        <v>8.4659999999999996E-3</v>
      </c>
      <c r="N199" s="82">
        <v>7.3790000000000001E-3</v>
      </c>
      <c r="O199" s="82">
        <v>6.4710000000000002E-3</v>
      </c>
      <c r="P199" s="82">
        <v>6.3550000000000004E-3</v>
      </c>
      <c r="Q199" s="137">
        <v>6.4900000000000001E-3</v>
      </c>
      <c r="R199" s="77"/>
      <c r="S199" s="79">
        <v>0.120058</v>
      </c>
      <c r="T199" s="80">
        <v>-0.64463669714723759</v>
      </c>
      <c r="U199" s="80">
        <v>-0.12131326087251104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2.7777777777777776E-2</v>
      </c>
      <c r="F201" s="95"/>
      <c r="G201" s="92">
        <v>1.9559999999999998E-3</v>
      </c>
      <c r="H201" s="92">
        <v>5.738E-3</v>
      </c>
      <c r="I201" s="92">
        <v>1.444E-3</v>
      </c>
      <c r="J201" s="92">
        <v>0</v>
      </c>
      <c r="K201" s="92">
        <v>0</v>
      </c>
      <c r="L201" s="92">
        <v>1.5E-3</v>
      </c>
      <c r="M201" s="92">
        <v>3.0000000000000001E-5</v>
      </c>
      <c r="N201" s="92">
        <v>7.36E-4</v>
      </c>
      <c r="O201" s="92">
        <v>1.4999999999999999E-4</v>
      </c>
      <c r="P201" s="92">
        <v>3.124E-3</v>
      </c>
      <c r="Q201" s="92">
        <v>1.0475999999999999E-2</v>
      </c>
      <c r="R201" s="95"/>
      <c r="S201" s="93">
        <v>2.5154000000000003E-2</v>
      </c>
      <c r="T201" s="94">
        <v>4.3558282208588954</v>
      </c>
      <c r="U201" s="94">
        <v>0.23339825573170137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1.3888888888888888E-2</v>
      </c>
      <c r="F202" s="77"/>
      <c r="G202" s="78">
        <v>9.7799999999999992E-4</v>
      </c>
      <c r="H202" s="78">
        <v>2.869E-3</v>
      </c>
      <c r="I202" s="78">
        <v>7.2199999999999999E-4</v>
      </c>
      <c r="J202" s="78">
        <v>0</v>
      </c>
      <c r="K202" s="78">
        <v>0</v>
      </c>
      <c r="L202" s="78">
        <v>7.5000000000000002E-4</v>
      </c>
      <c r="M202" s="78">
        <v>1.5E-5</v>
      </c>
      <c r="N202" s="78">
        <v>3.68E-4</v>
      </c>
      <c r="O202" s="78">
        <v>7.4999999999999993E-5</v>
      </c>
      <c r="P202" s="78">
        <v>1.562E-3</v>
      </c>
      <c r="Q202" s="136">
        <v>5.2379999999999996E-3</v>
      </c>
      <c r="R202" s="77"/>
      <c r="S202" s="85">
        <v>1.2577000000000001E-2</v>
      </c>
      <c r="T202" s="86">
        <v>4.3558282208588954</v>
      </c>
      <c r="U202" s="86">
        <v>0.23339825573170137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1.3888888888888888E-2</v>
      </c>
      <c r="F203" s="77"/>
      <c r="G203" s="78">
        <v>9.7799999999999992E-4</v>
      </c>
      <c r="H203" s="78">
        <v>2.869E-3</v>
      </c>
      <c r="I203" s="78">
        <v>7.2199999999999999E-4</v>
      </c>
      <c r="J203" s="78">
        <v>0</v>
      </c>
      <c r="K203" s="78">
        <v>0</v>
      </c>
      <c r="L203" s="78">
        <v>7.5000000000000002E-4</v>
      </c>
      <c r="M203" s="78">
        <v>1.5E-5</v>
      </c>
      <c r="N203" s="78">
        <v>3.68E-4</v>
      </c>
      <c r="O203" s="78">
        <v>7.4999999999999993E-5</v>
      </c>
      <c r="P203" s="78">
        <v>1.562E-3</v>
      </c>
      <c r="Q203" s="136">
        <v>5.2379999999999996E-3</v>
      </c>
      <c r="R203" s="77"/>
      <c r="S203" s="85">
        <v>1.2577000000000001E-2</v>
      </c>
      <c r="T203" s="86">
        <v>4.3558282208588954</v>
      </c>
      <c r="U203" s="86">
        <v>0.23339825573170137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72</v>
      </c>
      <c r="E204" s="90">
        <v>1</v>
      </c>
      <c r="F204" s="91"/>
      <c r="G204" s="92">
        <v>3.3060479999999997</v>
      </c>
      <c r="H204" s="92">
        <v>3.3866789999999996</v>
      </c>
      <c r="I204" s="92">
        <v>4.5272079999999999</v>
      </c>
      <c r="J204" s="92">
        <v>4.2684949999999997</v>
      </c>
      <c r="K204" s="92">
        <v>4.3394449999999996</v>
      </c>
      <c r="L204" s="92">
        <v>4.247636</v>
      </c>
      <c r="M204" s="92">
        <v>4.3086209999999996</v>
      </c>
      <c r="N204" s="92">
        <v>4.3975359999999997</v>
      </c>
      <c r="O204" s="92">
        <v>4.9260299999999999</v>
      </c>
      <c r="P204" s="92">
        <v>5.1118379999999997</v>
      </c>
      <c r="Q204" s="92">
        <v>5.3955719999999996</v>
      </c>
      <c r="R204" s="91"/>
      <c r="S204" s="93">
        <v>48.215107999999994</v>
      </c>
      <c r="T204" s="94">
        <v>0.63203075091468741</v>
      </c>
      <c r="U204" s="94">
        <v>6.3141428795931764E-2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38</v>
      </c>
      <c r="E247" s="27">
        <v>0.52054794520547942</v>
      </c>
      <c r="F247" s="28"/>
      <c r="G247" s="38">
        <v>1.0345949999999999</v>
      </c>
      <c r="H247" s="38">
        <v>1.132134</v>
      </c>
      <c r="I247" s="38">
        <v>1.3892980000000001</v>
      </c>
      <c r="J247" s="38">
        <v>1.0699320000000001</v>
      </c>
      <c r="K247" s="38">
        <v>1.185217</v>
      </c>
      <c r="L247" s="38">
        <v>0.99036900000000005</v>
      </c>
      <c r="M247" s="38">
        <v>0.829654</v>
      </c>
      <c r="N247" s="38">
        <v>0.93944600000000011</v>
      </c>
      <c r="O247" s="38">
        <v>1.295669</v>
      </c>
      <c r="P247" s="38">
        <v>1.3558840000000001</v>
      </c>
      <c r="Q247" s="38">
        <v>1.464548</v>
      </c>
      <c r="R247" s="28"/>
      <c r="S247" s="39">
        <v>12.686745999999999</v>
      </c>
      <c r="T247" s="40">
        <v>0.41557614332178305</v>
      </c>
      <c r="U247" s="40">
        <v>4.4399497892709139E-2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22</v>
      </c>
      <c r="E248" s="27">
        <v>0.30136986301369861</v>
      </c>
      <c r="F248" s="28"/>
      <c r="G248" s="67">
        <v>0.19328699999999999</v>
      </c>
      <c r="H248" s="67">
        <v>0.26668399999999998</v>
      </c>
      <c r="I248" s="67">
        <v>0.507826</v>
      </c>
      <c r="J248" s="67">
        <v>0.19886499999999999</v>
      </c>
      <c r="K248" s="67">
        <v>0.27768199999999998</v>
      </c>
      <c r="L248" s="67">
        <v>0.25551400000000002</v>
      </c>
      <c r="M248" s="67">
        <v>0.20383599999999999</v>
      </c>
      <c r="N248" s="67">
        <v>0.24074000000000001</v>
      </c>
      <c r="O248" s="67">
        <v>0.18701599999999999</v>
      </c>
      <c r="P248" s="67">
        <v>0.19359100000000001</v>
      </c>
      <c r="Q248" s="67">
        <v>0.26466899999999999</v>
      </c>
      <c r="R248" s="28"/>
      <c r="S248" s="53">
        <v>2.7897099999999999</v>
      </c>
      <c r="T248" s="54">
        <v>0.36930574741187971</v>
      </c>
      <c r="U248" s="54">
        <v>4.0069962172498252E-2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2</v>
      </c>
      <c r="E249" s="27">
        <v>2.7397260273972601E-2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1</v>
      </c>
      <c r="E254" s="27">
        <v>1.3698630136986301E-2</v>
      </c>
      <c r="F254" s="28"/>
      <c r="G254" s="67">
        <v>0.34787000000000001</v>
      </c>
      <c r="H254" s="67">
        <v>0.34786299999999998</v>
      </c>
      <c r="I254" s="67">
        <v>0.399617</v>
      </c>
      <c r="J254" s="67">
        <v>0.39777299999999999</v>
      </c>
      <c r="K254" s="67">
        <v>0.36379699999999998</v>
      </c>
      <c r="L254" s="67">
        <v>0.30824600000000002</v>
      </c>
      <c r="M254" s="67">
        <v>0.28348400000000001</v>
      </c>
      <c r="N254" s="67">
        <v>0.29648799999999997</v>
      </c>
      <c r="O254" s="67">
        <v>0.32394200000000001</v>
      </c>
      <c r="P254" s="67">
        <v>0.32132699999999997</v>
      </c>
      <c r="Q254" s="67">
        <v>0.31863599999999997</v>
      </c>
      <c r="R254" s="28"/>
      <c r="S254" s="53">
        <v>3.7090430000000003</v>
      </c>
      <c r="T254" s="54">
        <v>-8.4037140311035818E-2</v>
      </c>
      <c r="U254" s="54">
        <v>-1.0912455092903173E-2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11</v>
      </c>
      <c r="E255" s="27">
        <v>0.15068493150684931</v>
      </c>
      <c r="F255" s="28"/>
      <c r="G255" s="67">
        <v>0.471696</v>
      </c>
      <c r="H255" s="67">
        <v>0.49593199999999998</v>
      </c>
      <c r="I255" s="67">
        <v>0.46038200000000001</v>
      </c>
      <c r="J255" s="67">
        <v>0.47329199999999999</v>
      </c>
      <c r="K255" s="67">
        <v>0.54373800000000005</v>
      </c>
      <c r="L255" s="67">
        <v>0.42605999999999999</v>
      </c>
      <c r="M255" s="67">
        <v>0.34233400000000003</v>
      </c>
      <c r="N255" s="67">
        <v>0.40094800000000003</v>
      </c>
      <c r="O255" s="67">
        <v>0.78366400000000003</v>
      </c>
      <c r="P255" s="67">
        <v>0.84096599999999999</v>
      </c>
      <c r="Q255" s="67">
        <v>0.881243</v>
      </c>
      <c r="R255" s="28"/>
      <c r="S255" s="53">
        <v>6.1202550000000002</v>
      </c>
      <c r="T255" s="54">
        <v>0.86824352973101315</v>
      </c>
      <c r="U255" s="54">
        <v>8.1257631818231424E-2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2</v>
      </c>
      <c r="E256" s="27">
        <v>2.7397260273972601E-2</v>
      </c>
      <c r="F256" s="28"/>
      <c r="G256" s="67">
        <v>2.1742000000000001E-2</v>
      </c>
      <c r="H256" s="67">
        <v>2.1655000000000001E-2</v>
      </c>
      <c r="I256" s="67">
        <v>2.1472999999999999E-2</v>
      </c>
      <c r="J256" s="67">
        <v>1.9999999999999999E-6</v>
      </c>
      <c r="K256" s="67">
        <v>0</v>
      </c>
      <c r="L256" s="67">
        <v>5.4900000000000001E-4</v>
      </c>
      <c r="M256" s="67">
        <v>0</v>
      </c>
      <c r="N256" s="67">
        <v>1.2700000000000001E-3</v>
      </c>
      <c r="O256" s="67">
        <v>1.047E-3</v>
      </c>
      <c r="P256" s="67">
        <v>0</v>
      </c>
      <c r="Q256" s="67">
        <v>0</v>
      </c>
      <c r="R256" s="28"/>
      <c r="S256" s="53">
        <v>6.7738000000000007E-2</v>
      </c>
      <c r="T256" s="54">
        <v>-1</v>
      </c>
      <c r="U256" s="54">
        <v>-1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4</v>
      </c>
      <c r="E268" s="27">
        <v>5.4794520547945202E-2</v>
      </c>
      <c r="F268" s="28"/>
      <c r="G268" s="38">
        <v>0.206155</v>
      </c>
      <c r="H268" s="38">
        <v>0.209866</v>
      </c>
      <c r="I268" s="38">
        <v>9.8968E-2</v>
      </c>
      <c r="J268" s="38">
        <v>0.107484</v>
      </c>
      <c r="K268" s="38">
        <v>8.7368000000000001E-2</v>
      </c>
      <c r="L268" s="38">
        <v>0.112733</v>
      </c>
      <c r="M268" s="38">
        <v>9.6235000000000001E-2</v>
      </c>
      <c r="N268" s="38">
        <v>0.117966</v>
      </c>
      <c r="O268" s="38">
        <v>0.14499400000000001</v>
      </c>
      <c r="P268" s="38">
        <v>0.13846900000000001</v>
      </c>
      <c r="Q268" s="38">
        <v>0.149671</v>
      </c>
      <c r="R268" s="28"/>
      <c r="S268" s="39">
        <v>1.4699089999999999</v>
      </c>
      <c r="T268" s="40">
        <v>-0.27398801872377587</v>
      </c>
      <c r="U268" s="40">
        <v>-3.9233230546146025E-2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0</v>
      </c>
      <c r="E269" s="27">
        <v>0</v>
      </c>
      <c r="F269" s="28"/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28"/>
      <c r="S269" s="53">
        <v>0</v>
      </c>
      <c r="T269" s="54" t="s">
        <v>191</v>
      </c>
      <c r="U269" s="54" t="s">
        <v>191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4</v>
      </c>
      <c r="E270" s="27">
        <v>5.4794520547945202E-2</v>
      </c>
      <c r="F270" s="28"/>
      <c r="G270" s="67">
        <v>0.206155</v>
      </c>
      <c r="H270" s="67">
        <v>0.209866</v>
      </c>
      <c r="I270" s="67">
        <v>9.8968E-2</v>
      </c>
      <c r="J270" s="67">
        <v>0.107484</v>
      </c>
      <c r="K270" s="67">
        <v>8.7368000000000001E-2</v>
      </c>
      <c r="L270" s="67">
        <v>0.112733</v>
      </c>
      <c r="M270" s="67">
        <v>9.6235000000000001E-2</v>
      </c>
      <c r="N270" s="67">
        <v>0.117966</v>
      </c>
      <c r="O270" s="67">
        <v>0.14499400000000001</v>
      </c>
      <c r="P270" s="67">
        <v>0.13846900000000001</v>
      </c>
      <c r="Q270" s="67">
        <v>0.149671</v>
      </c>
      <c r="R270" s="28"/>
      <c r="S270" s="53">
        <v>1.4699089999999999</v>
      </c>
      <c r="T270" s="54">
        <v>-0.27398801872377587</v>
      </c>
      <c r="U270" s="54">
        <v>-3.9233230546146025E-2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10</v>
      </c>
      <c r="E275" s="27">
        <v>0.13698630136986301</v>
      </c>
      <c r="F275" s="28"/>
      <c r="G275" s="38">
        <v>7.3224999999999998E-2</v>
      </c>
      <c r="H275" s="38">
        <v>5.6376999999999997E-2</v>
      </c>
      <c r="I275" s="38">
        <v>7.2189000000000003E-2</v>
      </c>
      <c r="J275" s="38">
        <v>7.3342000000000004E-2</v>
      </c>
      <c r="K275" s="38">
        <v>0.14846500000000001</v>
      </c>
      <c r="L275" s="38">
        <v>0.119268</v>
      </c>
      <c r="M275" s="38">
        <v>0.187137</v>
      </c>
      <c r="N275" s="38">
        <v>0.21928399999999998</v>
      </c>
      <c r="O275" s="38">
        <v>0.30219200000000002</v>
      </c>
      <c r="P275" s="38">
        <v>0.32551600000000003</v>
      </c>
      <c r="Q275" s="38">
        <v>0.30976499999999996</v>
      </c>
      <c r="R275" s="28"/>
      <c r="S275" s="39">
        <v>1.8867600000000002</v>
      </c>
      <c r="T275" s="40">
        <v>3.2303175145100713</v>
      </c>
      <c r="U275" s="40">
        <v>0.19755817751236404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6</v>
      </c>
      <c r="E276" s="27">
        <v>8.2191780821917804E-2</v>
      </c>
      <c r="F276" s="28"/>
      <c r="G276" s="67">
        <v>0</v>
      </c>
      <c r="H276" s="67">
        <v>0</v>
      </c>
      <c r="I276" s="67">
        <v>7.7299999999999999E-3</v>
      </c>
      <c r="J276" s="67">
        <v>4.4299999999999999E-3</v>
      </c>
      <c r="K276" s="67">
        <v>8.0490999999999993E-2</v>
      </c>
      <c r="L276" s="67">
        <v>5.1929000000000003E-2</v>
      </c>
      <c r="M276" s="67">
        <v>6.4479999999999996E-2</v>
      </c>
      <c r="N276" s="67">
        <v>0.11490599999999999</v>
      </c>
      <c r="O276" s="67">
        <v>0.112978</v>
      </c>
      <c r="P276" s="67">
        <v>0.128192</v>
      </c>
      <c r="Q276" s="67">
        <v>0.12737699999999999</v>
      </c>
      <c r="R276" s="28"/>
      <c r="S276" s="53">
        <v>0.69251299999999993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4</v>
      </c>
      <c r="E277" s="27">
        <v>5.4794520547945202E-2</v>
      </c>
      <c r="F277" s="28"/>
      <c r="G277" s="67">
        <v>7.3224999999999998E-2</v>
      </c>
      <c r="H277" s="67">
        <v>5.6376999999999997E-2</v>
      </c>
      <c r="I277" s="67">
        <v>6.4459000000000002E-2</v>
      </c>
      <c r="J277" s="67">
        <v>6.8912000000000001E-2</v>
      </c>
      <c r="K277" s="67">
        <v>6.7974000000000007E-2</v>
      </c>
      <c r="L277" s="67">
        <v>6.7338999999999996E-2</v>
      </c>
      <c r="M277" s="67">
        <v>0.122657</v>
      </c>
      <c r="N277" s="67">
        <v>0.104378</v>
      </c>
      <c r="O277" s="67">
        <v>0.18921399999999999</v>
      </c>
      <c r="P277" s="67">
        <v>0.197324</v>
      </c>
      <c r="Q277" s="67">
        <v>0.18238799999999999</v>
      </c>
      <c r="R277" s="28"/>
      <c r="S277" s="53">
        <v>1.1942469999999998</v>
      </c>
      <c r="T277" s="54">
        <v>1.4907886650734037</v>
      </c>
      <c r="U277" s="54">
        <v>0.12083609944269513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3</v>
      </c>
      <c r="E281" s="27">
        <v>4.1095890410958902E-2</v>
      </c>
      <c r="F281" s="28"/>
      <c r="G281" s="38">
        <v>0.159803</v>
      </c>
      <c r="H281" s="38">
        <v>0.17649100000000001</v>
      </c>
      <c r="I281" s="38">
        <v>0.20077499999999998</v>
      </c>
      <c r="J281" s="38">
        <v>0.19931500000000002</v>
      </c>
      <c r="K281" s="38">
        <v>0.189079</v>
      </c>
      <c r="L281" s="38">
        <v>0.201292</v>
      </c>
      <c r="M281" s="38">
        <v>0.184138</v>
      </c>
      <c r="N281" s="38">
        <v>0.20130800000000001</v>
      </c>
      <c r="O281" s="38">
        <v>0.18189900000000001</v>
      </c>
      <c r="P281" s="38">
        <v>0.178813</v>
      </c>
      <c r="Q281" s="38">
        <v>0.17799999999999999</v>
      </c>
      <c r="R281" s="28"/>
      <c r="S281" s="39">
        <v>2.050913</v>
      </c>
      <c r="T281" s="40">
        <v>0.11387145422801814</v>
      </c>
      <c r="U281" s="40">
        <v>1.3571485738854916E-2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1.3698630136986301E-2</v>
      </c>
      <c r="F283" s="28"/>
      <c r="G283" s="67">
        <v>6.5230000000000002E-3</v>
      </c>
      <c r="H283" s="67">
        <v>6.4970000000000002E-3</v>
      </c>
      <c r="I283" s="67">
        <v>7.5160000000000001E-3</v>
      </c>
      <c r="J283" s="67">
        <v>7.5009999999999999E-3</v>
      </c>
      <c r="K283" s="67">
        <v>8.4499999999999992E-3</v>
      </c>
      <c r="L283" s="67">
        <v>7.3010000000000002E-3</v>
      </c>
      <c r="M283" s="67">
        <v>6.2420000000000002E-3</v>
      </c>
      <c r="N283" s="67">
        <v>6.1939999999999999E-3</v>
      </c>
      <c r="O283" s="67">
        <v>6.1659999999999996E-3</v>
      </c>
      <c r="P283" s="67">
        <v>6.0959999999999999E-3</v>
      </c>
      <c r="Q283" s="67">
        <v>6.0000000000000001E-3</v>
      </c>
      <c r="R283" s="28"/>
      <c r="S283" s="53">
        <v>7.4485999999999997E-2</v>
      </c>
      <c r="T283" s="54">
        <v>-8.0177832285758144E-2</v>
      </c>
      <c r="U283" s="54">
        <v>-1.0392486477394547E-2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0</v>
      </c>
      <c r="E285" s="27">
        <v>0</v>
      </c>
      <c r="F285" s="28"/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28"/>
      <c r="S285" s="53">
        <v>0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2</v>
      </c>
      <c r="E286" s="27">
        <v>2.7397260273972601E-2</v>
      </c>
      <c r="F286" s="28"/>
      <c r="G286" s="67">
        <v>0.15328</v>
      </c>
      <c r="H286" s="67">
        <v>0.16999400000000001</v>
      </c>
      <c r="I286" s="67">
        <v>0.19325899999999999</v>
      </c>
      <c r="J286" s="67">
        <v>0.19181400000000001</v>
      </c>
      <c r="K286" s="67">
        <v>0.18062900000000001</v>
      </c>
      <c r="L286" s="67">
        <v>0.193991</v>
      </c>
      <c r="M286" s="67">
        <v>0.177896</v>
      </c>
      <c r="N286" s="67">
        <v>0.19511400000000001</v>
      </c>
      <c r="O286" s="67">
        <v>0.175733</v>
      </c>
      <c r="P286" s="67">
        <v>0.17271700000000001</v>
      </c>
      <c r="Q286" s="67">
        <v>0.17199999999999999</v>
      </c>
      <c r="R286" s="28"/>
      <c r="S286" s="53">
        <v>1.9764269999999999</v>
      </c>
      <c r="T286" s="54">
        <v>0.12212943632567841</v>
      </c>
      <c r="U286" s="54">
        <v>1.4507750850320633E-2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3</v>
      </c>
      <c r="E289" s="27">
        <v>4.1095890410958902E-2</v>
      </c>
      <c r="F289" s="28"/>
      <c r="G289" s="38">
        <v>0.121755</v>
      </c>
      <c r="H289" s="38">
        <v>8.4456000000000003E-2</v>
      </c>
      <c r="I289" s="38">
        <v>0.10521899999999999</v>
      </c>
      <c r="J289" s="38">
        <v>0.124304</v>
      </c>
      <c r="K289" s="38">
        <v>9.9293000000000006E-2</v>
      </c>
      <c r="L289" s="38">
        <v>0.14601500000000001</v>
      </c>
      <c r="M289" s="38">
        <v>0.23303399999999999</v>
      </c>
      <c r="N289" s="38">
        <v>0.110462</v>
      </c>
      <c r="O289" s="38">
        <v>0.14882500000000001</v>
      </c>
      <c r="P289" s="38">
        <v>0.28516200000000003</v>
      </c>
      <c r="Q289" s="38">
        <v>0.38476300000000002</v>
      </c>
      <c r="R289" s="28"/>
      <c r="S289" s="39">
        <v>1.8432879999999998</v>
      </c>
      <c r="T289" s="40">
        <v>2.1601412672990845</v>
      </c>
      <c r="U289" s="40">
        <v>0.15468443642835328</v>
      </c>
    </row>
    <row r="290" spans="1:21" s="18" customFormat="1" x14ac:dyDescent="0.3">
      <c r="A290" s="106"/>
      <c r="B290" s="16"/>
      <c r="C290" s="29" t="s">
        <v>3</v>
      </c>
      <c r="D290" s="30">
        <v>10</v>
      </c>
      <c r="E290" s="27">
        <v>0.13698630136986301</v>
      </c>
      <c r="F290" s="28"/>
      <c r="G290" s="38">
        <v>1.6819809999999999</v>
      </c>
      <c r="H290" s="38">
        <v>1.6937450000000001</v>
      </c>
      <c r="I290" s="38">
        <v>2.6268280000000002</v>
      </c>
      <c r="J290" s="38">
        <v>2.6593249999999999</v>
      </c>
      <c r="K290" s="38">
        <v>2.5919859999999999</v>
      </c>
      <c r="L290" s="38">
        <v>2.6433399999999998</v>
      </c>
      <c r="M290" s="38">
        <v>2.753752</v>
      </c>
      <c r="N290" s="38">
        <v>2.7824810000000002</v>
      </c>
      <c r="O290" s="38">
        <v>2.8176969999999999</v>
      </c>
      <c r="P290" s="38">
        <v>2.7923100000000001</v>
      </c>
      <c r="Q290" s="38">
        <v>2.8778250000000001</v>
      </c>
      <c r="R290" s="28"/>
      <c r="S290" s="39">
        <v>27.92127</v>
      </c>
      <c r="T290" s="40">
        <v>0.71097354845268779</v>
      </c>
      <c r="U290" s="40">
        <v>6.943750810229643E-2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10</v>
      </c>
      <c r="E291" s="27">
        <v>0.13698630136986301</v>
      </c>
      <c r="F291" s="28"/>
      <c r="G291" s="67">
        <v>1.6819809999999999</v>
      </c>
      <c r="H291" s="67">
        <v>1.6937450000000001</v>
      </c>
      <c r="I291" s="67">
        <v>2.6268280000000002</v>
      </c>
      <c r="J291" s="67">
        <v>2.6593249999999999</v>
      </c>
      <c r="K291" s="67">
        <v>2.5919859999999999</v>
      </c>
      <c r="L291" s="67">
        <v>2.6433399999999998</v>
      </c>
      <c r="M291" s="67">
        <v>2.753752</v>
      </c>
      <c r="N291" s="67">
        <v>2.7824810000000002</v>
      </c>
      <c r="O291" s="67">
        <v>2.8176969999999999</v>
      </c>
      <c r="P291" s="67">
        <v>2.7923100000000001</v>
      </c>
      <c r="Q291" s="67">
        <v>2.8778250000000001</v>
      </c>
      <c r="R291" s="28"/>
      <c r="S291" s="53">
        <v>27.92127</v>
      </c>
      <c r="T291" s="54">
        <v>0.71097354845268779</v>
      </c>
      <c r="U291" s="54">
        <v>6.943750810229643E-2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5</v>
      </c>
      <c r="E293" s="27">
        <v>6.8493150684931503E-2</v>
      </c>
      <c r="F293" s="28"/>
      <c r="G293" s="38">
        <v>2.8534E-2</v>
      </c>
      <c r="H293" s="38">
        <v>3.3610000000000001E-2</v>
      </c>
      <c r="I293" s="38">
        <v>3.3931000000000003E-2</v>
      </c>
      <c r="J293" s="38">
        <v>3.4792999999999998E-2</v>
      </c>
      <c r="K293" s="38">
        <v>3.8037000000000001E-2</v>
      </c>
      <c r="L293" s="38">
        <v>3.4618999999999997E-2</v>
      </c>
      <c r="M293" s="38">
        <v>2.4670999999999998E-2</v>
      </c>
      <c r="N293" s="38">
        <v>2.6589000000000002E-2</v>
      </c>
      <c r="O293" s="38">
        <v>3.4754E-2</v>
      </c>
      <c r="P293" s="38">
        <v>3.5684E-2</v>
      </c>
      <c r="Q293" s="38">
        <v>3.1E-2</v>
      </c>
      <c r="R293" s="28"/>
      <c r="S293" s="39">
        <v>0.35622200000000004</v>
      </c>
      <c r="T293" s="40">
        <v>8.6423214410878302E-2</v>
      </c>
      <c r="U293" s="40">
        <v>1.0415220446725826E-2</v>
      </c>
    </row>
    <row r="294" spans="1:21" s="18" customFormat="1" x14ac:dyDescent="0.3">
      <c r="A294" s="106"/>
      <c r="B294" s="16"/>
      <c r="C294" s="29" t="s">
        <v>126</v>
      </c>
      <c r="D294" s="30">
        <v>0</v>
      </c>
      <c r="E294" s="27">
        <v>0</v>
      </c>
      <c r="F294" s="28"/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  <c r="Q294" s="38">
        <v>0</v>
      </c>
      <c r="R294" s="28"/>
      <c r="S294" s="39">
        <v>0</v>
      </c>
      <c r="T294" s="40" t="s">
        <v>191</v>
      </c>
      <c r="U294" s="40" t="s">
        <v>191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0</v>
      </c>
      <c r="E296" s="27">
        <v>0</v>
      </c>
      <c r="F296" s="28"/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28"/>
      <c r="S296" s="53">
        <v>0</v>
      </c>
      <c r="T296" s="54" t="s">
        <v>191</v>
      </c>
      <c r="U296" s="54" t="s">
        <v>191</v>
      </c>
    </row>
    <row r="297" spans="1:21" s="18" customFormat="1" collapsed="1" x14ac:dyDescent="0.3">
      <c r="A297" s="106"/>
      <c r="B297" s="16"/>
      <c r="C297" s="26" t="s">
        <v>373</v>
      </c>
      <c r="D297" s="142">
        <v>138</v>
      </c>
      <c r="E297" s="41">
        <v>1.8904109589041094</v>
      </c>
      <c r="F297" s="42"/>
      <c r="G297" s="43">
        <v>3.3060479999999997</v>
      </c>
      <c r="H297" s="43">
        <v>3.3866789999999996</v>
      </c>
      <c r="I297" s="43">
        <v>4.5272080000000008</v>
      </c>
      <c r="J297" s="43">
        <v>4.2684949999999988</v>
      </c>
      <c r="K297" s="43">
        <v>4.3394449999999996</v>
      </c>
      <c r="L297" s="43">
        <v>4.247636</v>
      </c>
      <c r="M297" s="43">
        <v>4.3086209999999996</v>
      </c>
      <c r="N297" s="43">
        <v>4.3975360000000006</v>
      </c>
      <c r="O297" s="43">
        <v>4.9260299999999999</v>
      </c>
      <c r="P297" s="43">
        <v>5.1118380000000005</v>
      </c>
      <c r="Q297" s="43">
        <v>5.3955719999999996</v>
      </c>
      <c r="R297" s="42"/>
      <c r="S297" s="44">
        <v>48.215107999999994</v>
      </c>
      <c r="T297" s="45">
        <v>0.63203075091468741</v>
      </c>
      <c r="U297" s="45">
        <v>6.3141428795931764E-2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1879" priority="235" operator="equal">
      <formula>0</formula>
    </cfRule>
  </conditionalFormatting>
  <conditionalFormatting sqref="R50 C50 C83:F83 F50 E54:F54 C54 R54 E52:F52 C52 R52">
    <cfRule type="cellIs" dxfId="1878" priority="234" operator="equal">
      <formula>0</formula>
    </cfRule>
  </conditionalFormatting>
  <conditionalFormatting sqref="S16:S19 S21">
    <cfRule type="cellIs" dxfId="1877" priority="233" operator="equal">
      <formula>0</formula>
    </cfRule>
  </conditionalFormatting>
  <conditionalFormatting sqref="G54:Q54 G50:Q52">
    <cfRule type="cellIs" dxfId="1876" priority="232" operator="equal">
      <formula>0</formula>
    </cfRule>
  </conditionalFormatting>
  <conditionalFormatting sqref="T96:U96 C96:R96">
    <cfRule type="cellIs" dxfId="1875" priority="231" operator="equal">
      <formula>0</formula>
    </cfRule>
  </conditionalFormatting>
  <conditionalFormatting sqref="S96">
    <cfRule type="cellIs" dxfId="1874" priority="230" operator="equal">
      <formula>0</formula>
    </cfRule>
  </conditionalFormatting>
  <conditionalFormatting sqref="N54:O54 N50:O52">
    <cfRule type="cellIs" dxfId="1873" priority="228" operator="equal">
      <formula>0</formula>
    </cfRule>
  </conditionalFormatting>
  <conditionalFormatting sqref="N325:O337 N55:O55 N16:O19 N21:O21">
    <cfRule type="cellIs" dxfId="1872" priority="229" operator="equal">
      <formula>0</formula>
    </cfRule>
  </conditionalFormatting>
  <conditionalFormatting sqref="N20:O20">
    <cfRule type="cellIs" dxfId="1871" priority="225" operator="equal">
      <formula>0</formula>
    </cfRule>
  </conditionalFormatting>
  <conditionalFormatting sqref="P20:R20 T20:U20 C20:F20 H20:M20">
    <cfRule type="cellIs" dxfId="1870" priority="227" operator="equal">
      <formula>0</formula>
    </cfRule>
  </conditionalFormatting>
  <conditionalFormatting sqref="S20">
    <cfRule type="cellIs" dxfId="1869" priority="226" operator="equal">
      <formula>0</formula>
    </cfRule>
  </conditionalFormatting>
  <conditionalFormatting sqref="C269:U269">
    <cfRule type="cellIs" dxfId="1868" priority="224" operator="equal">
      <formula>0</formula>
    </cfRule>
  </conditionalFormatting>
  <conditionalFormatting sqref="C282:F282 H282:U282">
    <cfRule type="cellIs" dxfId="1867" priority="223" operator="equal">
      <formula>0</formula>
    </cfRule>
  </conditionalFormatting>
  <conditionalFormatting sqref="C276:F276 H276:U276">
    <cfRule type="cellIs" dxfId="1866" priority="222" operator="equal">
      <formula>0</formula>
    </cfRule>
  </conditionalFormatting>
  <conditionalFormatting sqref="C248 H248:U248 E248:F248">
    <cfRule type="cellIs" dxfId="1865" priority="221" operator="equal">
      <formula>0</formula>
    </cfRule>
  </conditionalFormatting>
  <conditionalFormatting sqref="G248:Q248">
    <cfRule type="cellIs" dxfId="1864" priority="220" operator="equal">
      <formula>0</formula>
    </cfRule>
  </conditionalFormatting>
  <conditionalFormatting sqref="G276:Q280">
    <cfRule type="cellIs" dxfId="1863" priority="219" operator="equal">
      <formula>0</formula>
    </cfRule>
  </conditionalFormatting>
  <conditionalFormatting sqref="G282:Q289">
    <cfRule type="cellIs" dxfId="1862" priority="218" operator="equal">
      <formula>0</formula>
    </cfRule>
  </conditionalFormatting>
  <conditionalFormatting sqref="G83:Q83">
    <cfRule type="cellIs" dxfId="1861" priority="215" operator="equal">
      <formula>0</formula>
    </cfRule>
  </conditionalFormatting>
  <conditionalFormatting sqref="D248">
    <cfRule type="cellIs" dxfId="1860" priority="212" operator="equal">
      <formula>0</formula>
    </cfRule>
  </conditionalFormatting>
  <conditionalFormatting sqref="T97:U97 C97:R97">
    <cfRule type="cellIs" dxfId="1859" priority="217" operator="equal">
      <formula>0</formula>
    </cfRule>
  </conditionalFormatting>
  <conditionalFormatting sqref="S97">
    <cfRule type="cellIs" dxfId="1858" priority="216" operator="equal">
      <formula>0</formula>
    </cfRule>
  </conditionalFormatting>
  <conditionalFormatting sqref="D7:D9">
    <cfRule type="cellIs" dxfId="1857" priority="214" operator="equal">
      <formula>0</formula>
    </cfRule>
  </conditionalFormatting>
  <conditionalFormatting sqref="D54 D52">
    <cfRule type="cellIs" dxfId="1856" priority="213" operator="equal">
      <formula>0</formula>
    </cfRule>
  </conditionalFormatting>
  <conditionalFormatting sqref="T103:U103 P103:R103 C103:F103 H103:M103 T147:U147 C147:R147">
    <cfRule type="cellIs" dxfId="1855" priority="211" operator="equal">
      <formula>0</formula>
    </cfRule>
  </conditionalFormatting>
  <conditionalFormatting sqref="S103 S147">
    <cfRule type="cellIs" dxfId="1854" priority="210" operator="equal">
      <formula>0</formula>
    </cfRule>
  </conditionalFormatting>
  <conditionalFormatting sqref="N103:O103 N147:O147">
    <cfRule type="cellIs" dxfId="1853" priority="209" operator="equal">
      <formula>0</formula>
    </cfRule>
  </conditionalFormatting>
  <conditionalFormatting sqref="S151:S154">
    <cfRule type="cellIs" dxfId="1852" priority="201" operator="equal">
      <formula>0</formula>
    </cfRule>
  </conditionalFormatting>
  <conditionalFormatting sqref="G103:Q103">
    <cfRule type="cellIs" dxfId="1851" priority="208" operator="equal">
      <formula>0</formula>
    </cfRule>
  </conditionalFormatting>
  <conditionalFormatting sqref="N148:O149 N104:O104">
    <cfRule type="cellIs" dxfId="1850" priority="205" operator="equal">
      <formula>0</formula>
    </cfRule>
  </conditionalFormatting>
  <conditionalFormatting sqref="C150 T150:U150 R150 E150:F150">
    <cfRule type="cellIs" dxfId="1849" priority="204" operator="equal">
      <formula>0</formula>
    </cfRule>
  </conditionalFormatting>
  <conditionalFormatting sqref="S150">
    <cfRule type="cellIs" dxfId="1848" priority="203" operator="equal">
      <formula>0</formula>
    </cfRule>
  </conditionalFormatting>
  <conditionalFormatting sqref="T151:U154 C151 R151 C152:R152 E151:F151 C153:C154 E153:R154">
    <cfRule type="cellIs" dxfId="1847" priority="202" operator="equal">
      <formula>0</formula>
    </cfRule>
  </conditionalFormatting>
  <conditionalFormatting sqref="N152:O154">
    <cfRule type="cellIs" dxfId="1846" priority="200" operator="equal">
      <formula>0</formula>
    </cfRule>
  </conditionalFormatting>
  <conditionalFormatting sqref="T148:U149 T104:U104 C104:R104 C148:R149">
    <cfRule type="cellIs" dxfId="1845" priority="207" operator="equal">
      <formula>0</formula>
    </cfRule>
  </conditionalFormatting>
  <conditionalFormatting sqref="S148:S149 S104">
    <cfRule type="cellIs" dxfId="1844" priority="206" operator="equal">
      <formula>0</formula>
    </cfRule>
  </conditionalFormatting>
  <conditionalFormatting sqref="S146">
    <cfRule type="cellIs" dxfId="1843" priority="177" operator="equal">
      <formula>0</formula>
    </cfRule>
  </conditionalFormatting>
  <conditionalFormatting sqref="T105:U105 C105:R105">
    <cfRule type="cellIs" dxfId="1842" priority="196" operator="equal">
      <formula>0</formula>
    </cfRule>
  </conditionalFormatting>
  <conditionalFormatting sqref="S105">
    <cfRule type="cellIs" dxfId="1841" priority="195" operator="equal">
      <formula>0</formula>
    </cfRule>
  </conditionalFormatting>
  <conditionalFormatting sqref="N105:O105">
    <cfRule type="cellIs" dxfId="1840" priority="194" operator="equal">
      <formula>0</formula>
    </cfRule>
  </conditionalFormatting>
  <conditionalFormatting sqref="T108:U109 T111:U112 C108:C109 C111:C112 E108:R109 E111:R112">
    <cfRule type="cellIs" dxfId="1839" priority="199" operator="equal">
      <formula>0</formula>
    </cfRule>
  </conditionalFormatting>
  <conditionalFormatting sqref="S108:S109 S111:S112">
    <cfRule type="cellIs" dxfId="1838" priority="198" operator="equal">
      <formula>0</formula>
    </cfRule>
  </conditionalFormatting>
  <conditionalFormatting sqref="N108:O109 N111:O112">
    <cfRule type="cellIs" dxfId="1837" priority="197" operator="equal">
      <formula>0</formula>
    </cfRule>
  </conditionalFormatting>
  <conditionalFormatting sqref="T106:U106 C106:R106">
    <cfRule type="cellIs" dxfId="1836" priority="193" operator="equal">
      <formula>0</formula>
    </cfRule>
  </conditionalFormatting>
  <conditionalFormatting sqref="S106">
    <cfRule type="cellIs" dxfId="1835" priority="192" operator="equal">
      <formula>0</formula>
    </cfRule>
  </conditionalFormatting>
  <conditionalFormatting sqref="N106:O106">
    <cfRule type="cellIs" dxfId="1834" priority="191" operator="equal">
      <formula>0</formula>
    </cfRule>
  </conditionalFormatting>
  <conditionalFormatting sqref="T114:U114 C114:R114">
    <cfRule type="cellIs" dxfId="1833" priority="184" operator="equal">
      <formula>0</formula>
    </cfRule>
  </conditionalFormatting>
  <conditionalFormatting sqref="S114">
    <cfRule type="cellIs" dxfId="1832" priority="183" operator="equal">
      <formula>0</formula>
    </cfRule>
  </conditionalFormatting>
  <conditionalFormatting sqref="N114:O114">
    <cfRule type="cellIs" dxfId="1831" priority="182" operator="equal">
      <formula>0</formula>
    </cfRule>
  </conditionalFormatting>
  <conditionalFormatting sqref="T115:U115 C115:R115">
    <cfRule type="cellIs" dxfId="1830" priority="181" operator="equal">
      <formula>0</formula>
    </cfRule>
  </conditionalFormatting>
  <conditionalFormatting sqref="S115">
    <cfRule type="cellIs" dxfId="1829" priority="180" operator="equal">
      <formula>0</formula>
    </cfRule>
  </conditionalFormatting>
  <conditionalFormatting sqref="N115:O115">
    <cfRule type="cellIs" dxfId="1828" priority="179" operator="equal">
      <formula>0</formula>
    </cfRule>
  </conditionalFormatting>
  <conditionalFormatting sqref="T113:U113 C113:R113">
    <cfRule type="cellIs" dxfId="1827" priority="190" operator="equal">
      <formula>0</formula>
    </cfRule>
  </conditionalFormatting>
  <conditionalFormatting sqref="S113">
    <cfRule type="cellIs" dxfId="1826" priority="189" operator="equal">
      <formula>0</formula>
    </cfRule>
  </conditionalFormatting>
  <conditionalFormatting sqref="N113:O113">
    <cfRule type="cellIs" dxfId="1825" priority="188" operator="equal">
      <formula>0</formula>
    </cfRule>
  </conditionalFormatting>
  <conditionalFormatting sqref="E138:F138 T138:U138 R138">
    <cfRule type="cellIs" dxfId="1824" priority="169" operator="equal">
      <formula>0</formula>
    </cfRule>
  </conditionalFormatting>
  <conditionalFormatting sqref="S138">
    <cfRule type="cellIs" dxfId="1823" priority="168" operator="equal">
      <formula>0</formula>
    </cfRule>
  </conditionalFormatting>
  <conditionalFormatting sqref="C138 C141 C143:C154">
    <cfRule type="cellIs" dxfId="1822" priority="161" operator="equal">
      <formula>0</formula>
    </cfRule>
  </conditionalFormatting>
  <conditionalFormatting sqref="T116:U118 C116:R116 T120:U121 R117:R118 C117:F118 C120:R121">
    <cfRule type="cellIs" dxfId="1821" priority="187" operator="equal">
      <formula>0</formula>
    </cfRule>
  </conditionalFormatting>
  <conditionalFormatting sqref="S116:S118 S120:S121">
    <cfRule type="cellIs" dxfId="1820" priority="186" operator="equal">
      <formula>0</formula>
    </cfRule>
  </conditionalFormatting>
  <conditionalFormatting sqref="N116:O116 N120:O121">
    <cfRule type="cellIs" dxfId="1819" priority="185" operator="equal">
      <formula>0</formula>
    </cfRule>
  </conditionalFormatting>
  <conditionalFormatting sqref="T146:U146 C146:R146">
    <cfRule type="cellIs" dxfId="1818" priority="178" operator="equal">
      <formula>0</formula>
    </cfRule>
  </conditionalFormatting>
  <conditionalFormatting sqref="N122:O122">
    <cfRule type="cellIs" dxfId="1817" priority="173" operator="equal">
      <formula>0</formula>
    </cfRule>
  </conditionalFormatting>
  <conditionalFormatting sqref="N146:O146">
    <cfRule type="cellIs" dxfId="1816" priority="176" operator="equal">
      <formula>0</formula>
    </cfRule>
  </conditionalFormatting>
  <conditionalFormatting sqref="N143:O149 N152:O154">
    <cfRule type="cellIs" dxfId="1815" priority="165" operator="equal">
      <formula>0</formula>
    </cfRule>
  </conditionalFormatting>
  <conditionalFormatting sqref="T107:U107 C107:R107">
    <cfRule type="cellIs" dxfId="1814" priority="164" operator="equal">
      <formula>0</formula>
    </cfRule>
  </conditionalFormatting>
  <conditionalFormatting sqref="E141:F141 T141:U141 T143:U154 R141 E150:F151 R150:R151 D146:R149 E143:R145 E153:R154 D152:R152">
    <cfRule type="cellIs" dxfId="1813" priority="167" operator="equal">
      <formula>0</formula>
    </cfRule>
  </conditionalFormatting>
  <conditionalFormatting sqref="T122:U122 C122:R122">
    <cfRule type="cellIs" dxfId="1812" priority="175" operator="equal">
      <formula>0</formula>
    </cfRule>
  </conditionalFormatting>
  <conditionalFormatting sqref="S122">
    <cfRule type="cellIs" dxfId="1811" priority="174" operator="equal">
      <formula>0</formula>
    </cfRule>
  </conditionalFormatting>
  <conditionalFormatting sqref="T123:U123 T155:U155 C155:R155 C137:R137 T137:U137 C123:R123">
    <cfRule type="cellIs" dxfId="1810" priority="172" operator="equal">
      <formula>0</formula>
    </cfRule>
  </conditionalFormatting>
  <conditionalFormatting sqref="S123 S155 S137">
    <cfRule type="cellIs" dxfId="1809" priority="171" operator="equal">
      <formula>0</formula>
    </cfRule>
  </conditionalFormatting>
  <conditionalFormatting sqref="N123:O123 N155:O155 N137:O137">
    <cfRule type="cellIs" dxfId="1808" priority="170" operator="equal">
      <formula>0</formula>
    </cfRule>
  </conditionalFormatting>
  <conditionalFormatting sqref="S107">
    <cfRule type="cellIs" dxfId="1807" priority="163" operator="equal">
      <formula>0</formula>
    </cfRule>
  </conditionalFormatting>
  <conditionalFormatting sqref="S141 S143:S154">
    <cfRule type="cellIs" dxfId="1806" priority="166" operator="equal">
      <formula>0</formula>
    </cfRule>
  </conditionalFormatting>
  <conditionalFormatting sqref="S152">
    <cfRule type="cellIs" dxfId="1805" priority="139" operator="equal">
      <formula>0</formula>
    </cfRule>
  </conditionalFormatting>
  <conditionalFormatting sqref="N107:O107">
    <cfRule type="cellIs" dxfId="1804" priority="162" operator="equal">
      <formula>0</formula>
    </cfRule>
  </conditionalFormatting>
  <conditionalFormatting sqref="C124">
    <cfRule type="cellIs" dxfId="1803" priority="158" operator="equal">
      <formula>0</formula>
    </cfRule>
  </conditionalFormatting>
  <conditionalFormatting sqref="E124:F124 T124:U124 R124">
    <cfRule type="cellIs" dxfId="1802" priority="160" operator="equal">
      <formula>0</formula>
    </cfRule>
  </conditionalFormatting>
  <conditionalFormatting sqref="E125:F125 T125:U125 T136:U136 E136:F136 T127:U134 E127:F134 R125 R127:R134 R136">
    <cfRule type="cellIs" dxfId="1801" priority="157" operator="equal">
      <formula>0</formula>
    </cfRule>
  </conditionalFormatting>
  <conditionalFormatting sqref="S124">
    <cfRule type="cellIs" dxfId="1800" priority="159" operator="equal">
      <formula>0</formula>
    </cfRule>
  </conditionalFormatting>
  <conditionalFormatting sqref="E139:F140 T139:U140 R139:R140">
    <cfRule type="cellIs" dxfId="1799" priority="146" operator="equal">
      <formula>0</formula>
    </cfRule>
  </conditionalFormatting>
  <conditionalFormatting sqref="S125 S136 S127:S134">
    <cfRule type="cellIs" dxfId="1798" priority="156" operator="equal">
      <formula>0</formula>
    </cfRule>
  </conditionalFormatting>
  <conditionalFormatting sqref="S139:S140">
    <cfRule type="cellIs" dxfId="1797" priority="145" operator="equal">
      <formula>0</formula>
    </cfRule>
  </conditionalFormatting>
  <conditionalFormatting sqref="S135">
    <cfRule type="cellIs" dxfId="1796" priority="153" operator="equal">
      <formula>0</formula>
    </cfRule>
  </conditionalFormatting>
  <conditionalFormatting sqref="C125 C136 C127:C134">
    <cfRule type="cellIs" dxfId="1795" priority="155" operator="equal">
      <formula>0</formula>
    </cfRule>
  </conditionalFormatting>
  <conditionalFormatting sqref="S164">
    <cfRule type="cellIs" dxfId="1794" priority="142" operator="equal">
      <formula>0</formula>
    </cfRule>
  </conditionalFormatting>
  <conditionalFormatting sqref="C135">
    <cfRule type="cellIs" dxfId="1793" priority="152" operator="equal">
      <formula>0</formula>
    </cfRule>
  </conditionalFormatting>
  <conditionalFormatting sqref="D126:R126">
    <cfRule type="cellIs" dxfId="1792" priority="151" operator="equal">
      <formula>0</formula>
    </cfRule>
  </conditionalFormatting>
  <conditionalFormatting sqref="S126">
    <cfRule type="cellIs" dxfId="1791" priority="147" operator="equal">
      <formula>0</formula>
    </cfRule>
  </conditionalFormatting>
  <conditionalFormatting sqref="T135:U135 E135:F135 R135">
    <cfRule type="cellIs" dxfId="1790" priority="154" operator="equal">
      <formula>0</formula>
    </cfRule>
  </conditionalFormatting>
  <conditionalFormatting sqref="N126:O126">
    <cfRule type="cellIs" dxfId="1789" priority="150" operator="equal">
      <formula>0</formula>
    </cfRule>
  </conditionalFormatting>
  <conditionalFormatting sqref="C126">
    <cfRule type="cellIs" dxfId="1788" priority="149" operator="equal">
      <formula>0</formula>
    </cfRule>
  </conditionalFormatting>
  <conditionalFormatting sqref="T126:U126">
    <cfRule type="cellIs" dxfId="1787" priority="148" operator="equal">
      <formula>0</formula>
    </cfRule>
  </conditionalFormatting>
  <conditionalFormatting sqref="N192:O192">
    <cfRule type="cellIs" dxfId="1786" priority="135" operator="equal">
      <formula>0</formula>
    </cfRule>
  </conditionalFormatting>
  <conditionalFormatting sqref="T152:U152 C152:R152">
    <cfRule type="cellIs" dxfId="1785" priority="140" operator="equal">
      <formula>0</formula>
    </cfRule>
  </conditionalFormatting>
  <conditionalFormatting sqref="C139:C140">
    <cfRule type="cellIs" dxfId="1784" priority="144" operator="equal">
      <formula>0</formula>
    </cfRule>
  </conditionalFormatting>
  <conditionalFormatting sqref="T164:U164 C164:R164">
    <cfRule type="cellIs" dxfId="1783" priority="143" operator="equal">
      <formula>0</formula>
    </cfRule>
  </conditionalFormatting>
  <conditionalFormatting sqref="N181:O181">
    <cfRule type="cellIs" dxfId="1782" priority="115" operator="equal">
      <formula>0</formula>
    </cfRule>
  </conditionalFormatting>
  <conditionalFormatting sqref="N164:O164">
    <cfRule type="cellIs" dxfId="1781" priority="141" operator="equal">
      <formula>0</formula>
    </cfRule>
  </conditionalFormatting>
  <conditionalFormatting sqref="S186">
    <cfRule type="cellIs" dxfId="1780" priority="120" operator="equal">
      <formula>0</formula>
    </cfRule>
  </conditionalFormatting>
  <conditionalFormatting sqref="N186:O186">
    <cfRule type="cellIs" dxfId="1779" priority="119" operator="equal">
      <formula>0</formula>
    </cfRule>
  </conditionalFormatting>
  <conditionalFormatting sqref="N152:O152">
    <cfRule type="cellIs" dxfId="1778" priority="138" operator="equal">
      <formula>0</formula>
    </cfRule>
  </conditionalFormatting>
  <conditionalFormatting sqref="C192">
    <cfRule type="cellIs" dxfId="1777" priority="134" operator="equal">
      <formula>0</formula>
    </cfRule>
  </conditionalFormatting>
  <conditionalFormatting sqref="E192:R192 T192:U192">
    <cfRule type="cellIs" dxfId="1776" priority="137" operator="equal">
      <formula>0</formula>
    </cfRule>
  </conditionalFormatting>
  <conditionalFormatting sqref="E189:R189 T189:U189 T192:U193 E192:R193">
    <cfRule type="cellIs" dxfId="1775" priority="133" operator="equal">
      <formula>0</formula>
    </cfRule>
  </conditionalFormatting>
  <conditionalFormatting sqref="S192">
    <cfRule type="cellIs" dxfId="1774" priority="136" operator="equal">
      <formula>0</formula>
    </cfRule>
  </conditionalFormatting>
  <conditionalFormatting sqref="S188">
    <cfRule type="cellIs" dxfId="1773" priority="128" operator="equal">
      <formula>0</formula>
    </cfRule>
  </conditionalFormatting>
  <conditionalFormatting sqref="S189 S192:S193">
    <cfRule type="cellIs" dxfId="1772" priority="132" operator="equal">
      <formula>0</formula>
    </cfRule>
  </conditionalFormatting>
  <conditionalFormatting sqref="N189:O189 N192:O193">
    <cfRule type="cellIs" dxfId="1771" priority="131" operator="equal">
      <formula>0</formula>
    </cfRule>
  </conditionalFormatting>
  <conditionalFormatting sqref="C189 C192:C193">
    <cfRule type="cellIs" dxfId="1770" priority="130" operator="equal">
      <formula>0</formula>
    </cfRule>
  </conditionalFormatting>
  <conditionalFormatting sqref="T188:U188 E188:R188">
    <cfRule type="cellIs" dxfId="1769" priority="129" operator="equal">
      <formula>0</formula>
    </cfRule>
  </conditionalFormatting>
  <conditionalFormatting sqref="T156:U156 C156:R156">
    <cfRule type="cellIs" dxfId="1768" priority="111" operator="equal">
      <formula>0</formula>
    </cfRule>
  </conditionalFormatting>
  <conditionalFormatting sqref="N188:O188">
    <cfRule type="cellIs" dxfId="1767" priority="127" operator="equal">
      <formula>0</formula>
    </cfRule>
  </conditionalFormatting>
  <conditionalFormatting sqref="C188">
    <cfRule type="cellIs" dxfId="1766" priority="126" operator="equal">
      <formula>0</formula>
    </cfRule>
  </conditionalFormatting>
  <conditionalFormatting sqref="E187:R187 T187:U187">
    <cfRule type="cellIs" dxfId="1765" priority="125" operator="equal">
      <formula>0</formula>
    </cfRule>
  </conditionalFormatting>
  <conditionalFormatting sqref="S187">
    <cfRule type="cellIs" dxfId="1764" priority="124" operator="equal">
      <formula>0</formula>
    </cfRule>
  </conditionalFormatting>
  <conditionalFormatting sqref="N187:O187">
    <cfRule type="cellIs" dxfId="1763" priority="123" operator="equal">
      <formula>0</formula>
    </cfRule>
  </conditionalFormatting>
  <conditionalFormatting sqref="C187">
    <cfRule type="cellIs" dxfId="1762" priority="122" operator="equal">
      <formula>0</formula>
    </cfRule>
  </conditionalFormatting>
  <conditionalFormatting sqref="T186:U186 E186:R186">
    <cfRule type="cellIs" dxfId="1761" priority="121" operator="equal">
      <formula>0</formula>
    </cfRule>
  </conditionalFormatting>
  <conditionalFormatting sqref="S181">
    <cfRule type="cellIs" dxfId="1760" priority="116" operator="equal">
      <formula>0</formula>
    </cfRule>
  </conditionalFormatting>
  <conditionalFormatting sqref="C186">
    <cfRule type="cellIs" dxfId="1759" priority="118" operator="equal">
      <formula>0</formula>
    </cfRule>
  </conditionalFormatting>
  <conditionalFormatting sqref="T181:U181 C181:R181">
    <cfRule type="cellIs" dxfId="1758" priority="117" operator="equal">
      <formula>0</formula>
    </cfRule>
  </conditionalFormatting>
  <conditionalFormatting sqref="T163:U163 C163:R163">
    <cfRule type="cellIs" dxfId="1757" priority="114" operator="equal">
      <formula>0</formula>
    </cfRule>
  </conditionalFormatting>
  <conditionalFormatting sqref="S163">
    <cfRule type="cellIs" dxfId="1756" priority="113" operator="equal">
      <formula>0</formula>
    </cfRule>
  </conditionalFormatting>
  <conditionalFormatting sqref="N163:O163">
    <cfRule type="cellIs" dxfId="1755" priority="112" operator="equal">
      <formula>0</formula>
    </cfRule>
  </conditionalFormatting>
  <conditionalFormatting sqref="S156">
    <cfRule type="cellIs" dxfId="1754" priority="110" operator="equal">
      <formula>0</formula>
    </cfRule>
  </conditionalFormatting>
  <conditionalFormatting sqref="N156:O156">
    <cfRule type="cellIs" dxfId="1753" priority="109" operator="equal">
      <formula>0</formula>
    </cfRule>
  </conditionalFormatting>
  <conditionalFormatting sqref="C157">
    <cfRule type="cellIs" dxfId="1752" priority="105" operator="equal">
      <formula>0</formula>
    </cfRule>
  </conditionalFormatting>
  <conditionalFormatting sqref="E157:R157 T157:U157">
    <cfRule type="cellIs" dxfId="1751" priority="108" operator="equal">
      <formula>0</formula>
    </cfRule>
  </conditionalFormatting>
  <conditionalFormatting sqref="S157">
    <cfRule type="cellIs" dxfId="1750" priority="107" operator="equal">
      <formula>0</formula>
    </cfRule>
  </conditionalFormatting>
  <conditionalFormatting sqref="N157:O157">
    <cfRule type="cellIs" dxfId="1749" priority="106" operator="equal">
      <formula>0</formula>
    </cfRule>
  </conditionalFormatting>
  <conditionalFormatting sqref="E158:R162 T158:U162">
    <cfRule type="cellIs" dxfId="1748" priority="104" operator="equal">
      <formula>0</formula>
    </cfRule>
  </conditionalFormatting>
  <conditionalFormatting sqref="S158:S162">
    <cfRule type="cellIs" dxfId="1747" priority="103" operator="equal">
      <formula>0</formula>
    </cfRule>
  </conditionalFormatting>
  <conditionalFormatting sqref="N158:O162">
    <cfRule type="cellIs" dxfId="1746" priority="102" operator="equal">
      <formula>0</formula>
    </cfRule>
  </conditionalFormatting>
  <conditionalFormatting sqref="C158:C162">
    <cfRule type="cellIs" dxfId="1745" priority="101" operator="equal">
      <formula>0</formula>
    </cfRule>
  </conditionalFormatting>
  <conditionalFormatting sqref="T110:U110 C110:R110">
    <cfRule type="cellIs" dxfId="1744" priority="100" operator="equal">
      <formula>0</formula>
    </cfRule>
  </conditionalFormatting>
  <conditionalFormatting sqref="S110">
    <cfRule type="cellIs" dxfId="1743" priority="99" operator="equal">
      <formula>0</formula>
    </cfRule>
  </conditionalFormatting>
  <conditionalFormatting sqref="N110:O110">
    <cfRule type="cellIs" dxfId="1742" priority="98" operator="equal">
      <formula>0</formula>
    </cfRule>
  </conditionalFormatting>
  <conditionalFormatting sqref="T119:U119 C119:R119">
    <cfRule type="cellIs" dxfId="1741" priority="97" operator="equal">
      <formula>0</formula>
    </cfRule>
  </conditionalFormatting>
  <conditionalFormatting sqref="S119">
    <cfRule type="cellIs" dxfId="1740" priority="96" operator="equal">
      <formula>0</formula>
    </cfRule>
  </conditionalFormatting>
  <conditionalFormatting sqref="N119:O119">
    <cfRule type="cellIs" dxfId="1739" priority="95" operator="equal">
      <formula>0</formula>
    </cfRule>
  </conditionalFormatting>
  <conditionalFormatting sqref="C142 T142:U142 E142:R142">
    <cfRule type="cellIs" dxfId="1738" priority="94" operator="equal">
      <formula>0</formula>
    </cfRule>
  </conditionalFormatting>
  <conditionalFormatting sqref="S142">
    <cfRule type="cellIs" dxfId="1737" priority="93" operator="equal">
      <formula>0</formula>
    </cfRule>
  </conditionalFormatting>
  <conditionalFormatting sqref="N142:O142">
    <cfRule type="cellIs" dxfId="1736" priority="92" operator="equal">
      <formula>0</formula>
    </cfRule>
  </conditionalFormatting>
  <conditionalFormatting sqref="G108:Q109">
    <cfRule type="cellIs" dxfId="1735" priority="91" operator="equal">
      <formula>0</formula>
    </cfRule>
  </conditionalFormatting>
  <conditionalFormatting sqref="G117:Q118">
    <cfRule type="cellIs" dxfId="1734" priority="90" operator="equal">
      <formula>0</formula>
    </cfRule>
  </conditionalFormatting>
  <conditionalFormatting sqref="G117:Q118">
    <cfRule type="cellIs" dxfId="1733" priority="89" operator="equal">
      <formula>0</formula>
    </cfRule>
  </conditionalFormatting>
  <conditionalFormatting sqref="N117:O118">
    <cfRule type="cellIs" dxfId="1732" priority="88" operator="equal">
      <formula>0</formula>
    </cfRule>
  </conditionalFormatting>
  <conditionalFormatting sqref="G120:Q120">
    <cfRule type="cellIs" dxfId="1731" priority="87" operator="equal">
      <formula>0</formula>
    </cfRule>
  </conditionalFormatting>
  <conditionalFormatting sqref="N120:O120">
    <cfRule type="cellIs" dxfId="1730" priority="86" operator="equal">
      <formula>0</formula>
    </cfRule>
  </conditionalFormatting>
  <conditionalFormatting sqref="G124:Q125">
    <cfRule type="cellIs" dxfId="1729" priority="85" operator="equal">
      <formula>0</formula>
    </cfRule>
  </conditionalFormatting>
  <conditionalFormatting sqref="G124:Q125">
    <cfRule type="cellIs" dxfId="1728" priority="84" operator="equal">
      <formula>0</formula>
    </cfRule>
  </conditionalFormatting>
  <conditionalFormatting sqref="N124:O125">
    <cfRule type="cellIs" dxfId="1727" priority="83" operator="equal">
      <formula>0</formula>
    </cfRule>
  </conditionalFormatting>
  <conditionalFormatting sqref="G127:Q136">
    <cfRule type="cellIs" dxfId="1726" priority="82" operator="equal">
      <formula>0</formula>
    </cfRule>
  </conditionalFormatting>
  <conditionalFormatting sqref="G127:Q136">
    <cfRule type="cellIs" dxfId="1725" priority="81" operator="equal">
      <formula>0</formula>
    </cfRule>
  </conditionalFormatting>
  <conditionalFormatting sqref="N127:O136">
    <cfRule type="cellIs" dxfId="1724" priority="80" operator="equal">
      <formula>0</formula>
    </cfRule>
  </conditionalFormatting>
  <conditionalFormatting sqref="G138:Q141">
    <cfRule type="cellIs" dxfId="1723" priority="79" operator="equal">
      <formula>0</formula>
    </cfRule>
  </conditionalFormatting>
  <conditionalFormatting sqref="G138:Q141">
    <cfRule type="cellIs" dxfId="1722" priority="78" operator="equal">
      <formula>0</formula>
    </cfRule>
  </conditionalFormatting>
  <conditionalFormatting sqref="N138:O141">
    <cfRule type="cellIs" dxfId="1721" priority="77" operator="equal">
      <formula>0</formula>
    </cfRule>
  </conditionalFormatting>
  <conditionalFormatting sqref="G143:Q145">
    <cfRule type="cellIs" dxfId="1720" priority="76" operator="equal">
      <formula>0</formula>
    </cfRule>
  </conditionalFormatting>
  <conditionalFormatting sqref="N143:O145">
    <cfRule type="cellIs" dxfId="1719" priority="75" operator="equal">
      <formula>0</formula>
    </cfRule>
  </conditionalFormatting>
  <conditionalFormatting sqref="G150:Q151">
    <cfRule type="cellIs" dxfId="1718" priority="74" operator="equal">
      <formula>0</formula>
    </cfRule>
  </conditionalFormatting>
  <conditionalFormatting sqref="G150:Q151">
    <cfRule type="cellIs" dxfId="1717" priority="73" operator="equal">
      <formula>0</formula>
    </cfRule>
  </conditionalFormatting>
  <conditionalFormatting sqref="N150:O151">
    <cfRule type="cellIs" dxfId="1716" priority="72" operator="equal">
      <formula>0</formula>
    </cfRule>
  </conditionalFormatting>
  <conditionalFormatting sqref="G153:Q154">
    <cfRule type="cellIs" dxfId="1715" priority="71" operator="equal">
      <formula>0</formula>
    </cfRule>
  </conditionalFormatting>
  <conditionalFormatting sqref="N153:O154">
    <cfRule type="cellIs" dxfId="1714" priority="70" operator="equal">
      <formula>0</formula>
    </cfRule>
  </conditionalFormatting>
  <conditionalFormatting sqref="C190:U190">
    <cfRule type="cellIs" dxfId="1713" priority="69" operator="equal">
      <formula>0</formula>
    </cfRule>
  </conditionalFormatting>
  <conditionalFormatting sqref="S191">
    <cfRule type="cellIs" dxfId="1712" priority="67" operator="equal">
      <formula>0</formula>
    </cfRule>
  </conditionalFormatting>
  <conditionalFormatting sqref="T191:U191 C191:R191">
    <cfRule type="cellIs" dxfId="1711" priority="68" operator="equal">
      <formula>0</formula>
    </cfRule>
  </conditionalFormatting>
  <conditionalFormatting sqref="N191:O191">
    <cfRule type="cellIs" dxfId="1710" priority="66" operator="equal">
      <formula>0</formula>
    </cfRule>
  </conditionalFormatting>
  <conditionalFormatting sqref="T190:U190 C190:R190">
    <cfRule type="cellIs" dxfId="1709" priority="65" operator="equal">
      <formula>0</formula>
    </cfRule>
  </conditionalFormatting>
  <conditionalFormatting sqref="S190">
    <cfRule type="cellIs" dxfId="1708" priority="64" operator="equal">
      <formula>0</formula>
    </cfRule>
  </conditionalFormatting>
  <conditionalFormatting sqref="N190:O190">
    <cfRule type="cellIs" dxfId="1707" priority="63" operator="equal">
      <formula>0</formula>
    </cfRule>
  </conditionalFormatting>
  <conditionalFormatting sqref="C166:C168 C178 E178:U178 E166:U168">
    <cfRule type="cellIs" dxfId="1706" priority="62" operator="equal">
      <formula>0</formula>
    </cfRule>
  </conditionalFormatting>
  <conditionalFormatting sqref="E180:R180 T180:U180">
    <cfRule type="cellIs" dxfId="1705" priority="61" operator="equal">
      <formula>0</formula>
    </cfRule>
  </conditionalFormatting>
  <conditionalFormatting sqref="S179">
    <cfRule type="cellIs" dxfId="1704" priority="56" operator="equal">
      <formula>0</formula>
    </cfRule>
  </conditionalFormatting>
  <conditionalFormatting sqref="S180">
    <cfRule type="cellIs" dxfId="1703" priority="60" operator="equal">
      <formula>0</formula>
    </cfRule>
  </conditionalFormatting>
  <conditionalFormatting sqref="N180:O180">
    <cfRule type="cellIs" dxfId="1702" priority="59" operator="equal">
      <formula>0</formula>
    </cfRule>
  </conditionalFormatting>
  <conditionalFormatting sqref="C180">
    <cfRule type="cellIs" dxfId="1701" priority="58" operator="equal">
      <formula>0</formula>
    </cfRule>
  </conditionalFormatting>
  <conditionalFormatting sqref="T179:U179 E179:R179">
    <cfRule type="cellIs" dxfId="1700" priority="57" operator="equal">
      <formula>0</formula>
    </cfRule>
  </conditionalFormatting>
  <conditionalFormatting sqref="N179:O179">
    <cfRule type="cellIs" dxfId="1699" priority="55" operator="equal">
      <formula>0</formula>
    </cfRule>
  </conditionalFormatting>
  <conditionalFormatting sqref="C179">
    <cfRule type="cellIs" dxfId="1698" priority="54" operator="equal">
      <formula>0</formula>
    </cfRule>
  </conditionalFormatting>
  <conditionalFormatting sqref="T165:U165 C165:R165">
    <cfRule type="cellIs" dxfId="1697" priority="53" operator="equal">
      <formula>0</formula>
    </cfRule>
  </conditionalFormatting>
  <conditionalFormatting sqref="S165">
    <cfRule type="cellIs" dxfId="1696" priority="52" operator="equal">
      <formula>0</formula>
    </cfRule>
  </conditionalFormatting>
  <conditionalFormatting sqref="N165:O165">
    <cfRule type="cellIs" dxfId="1695" priority="51" operator="equal">
      <formula>0</formula>
    </cfRule>
  </conditionalFormatting>
  <conditionalFormatting sqref="C198:U198 C197 E197:U197">
    <cfRule type="cellIs" dxfId="1694" priority="50" operator="equal">
      <formula>0</formula>
    </cfRule>
  </conditionalFormatting>
  <conditionalFormatting sqref="N196:O196">
    <cfRule type="cellIs" dxfId="1693" priority="47" operator="equal">
      <formula>0</formula>
    </cfRule>
  </conditionalFormatting>
  <conditionalFormatting sqref="C196">
    <cfRule type="cellIs" dxfId="1692" priority="46" operator="equal">
      <formula>0</formula>
    </cfRule>
  </conditionalFormatting>
  <conditionalFormatting sqref="E196:R196 T196:U196">
    <cfRule type="cellIs" dxfId="1691" priority="49" operator="equal">
      <formula>0</formula>
    </cfRule>
  </conditionalFormatting>
  <conditionalFormatting sqref="T196:U198 D198:R198 E196:R197">
    <cfRule type="cellIs" dxfId="1690" priority="45" operator="equal">
      <formula>0</formula>
    </cfRule>
  </conditionalFormatting>
  <conditionalFormatting sqref="S196">
    <cfRule type="cellIs" dxfId="1689" priority="48" operator="equal">
      <formula>0</formula>
    </cfRule>
  </conditionalFormatting>
  <conditionalFormatting sqref="S196:S198">
    <cfRule type="cellIs" dxfId="1688" priority="44" operator="equal">
      <formula>0</formula>
    </cfRule>
  </conditionalFormatting>
  <conditionalFormatting sqref="N196:O198">
    <cfRule type="cellIs" dxfId="1687" priority="43" operator="equal">
      <formula>0</formula>
    </cfRule>
  </conditionalFormatting>
  <conditionalFormatting sqref="C196:C198">
    <cfRule type="cellIs" dxfId="1686" priority="42" operator="equal">
      <formula>0</formula>
    </cfRule>
  </conditionalFormatting>
  <conditionalFormatting sqref="G195:Q195">
    <cfRule type="cellIs" dxfId="1685" priority="41" operator="equal">
      <formula>0</formula>
    </cfRule>
  </conditionalFormatting>
  <conditionalFormatting sqref="N195:O195">
    <cfRule type="cellIs" dxfId="1684" priority="40" operator="equal">
      <formula>0</formula>
    </cfRule>
  </conditionalFormatting>
  <conditionalFormatting sqref="C203 E203:U203">
    <cfRule type="cellIs" dxfId="1683" priority="39" operator="equal">
      <formula>0</formula>
    </cfRule>
  </conditionalFormatting>
  <conditionalFormatting sqref="N202:O202">
    <cfRule type="cellIs" dxfId="1682" priority="36" operator="equal">
      <formula>0</formula>
    </cfRule>
  </conditionalFormatting>
  <conditionalFormatting sqref="C202">
    <cfRule type="cellIs" dxfId="1681" priority="35" operator="equal">
      <formula>0</formula>
    </cfRule>
  </conditionalFormatting>
  <conditionalFormatting sqref="E202:R202 T202:U202">
    <cfRule type="cellIs" dxfId="1680" priority="38" operator="equal">
      <formula>0</formula>
    </cfRule>
  </conditionalFormatting>
  <conditionalFormatting sqref="T202:U203 E202:R203">
    <cfRule type="cellIs" dxfId="1679" priority="34" operator="equal">
      <formula>0</formula>
    </cfRule>
  </conditionalFormatting>
  <conditionalFormatting sqref="S202">
    <cfRule type="cellIs" dxfId="1678" priority="37" operator="equal">
      <formula>0</formula>
    </cfRule>
  </conditionalFormatting>
  <conditionalFormatting sqref="S202:S203">
    <cfRule type="cellIs" dxfId="1677" priority="33" operator="equal">
      <formula>0</formula>
    </cfRule>
  </conditionalFormatting>
  <conditionalFormatting sqref="N202:O203">
    <cfRule type="cellIs" dxfId="1676" priority="32" operator="equal">
      <formula>0</formula>
    </cfRule>
  </conditionalFormatting>
  <conditionalFormatting sqref="C202:C203">
    <cfRule type="cellIs" dxfId="1675" priority="31" operator="equal">
      <formula>0</formula>
    </cfRule>
  </conditionalFormatting>
  <conditionalFormatting sqref="S201">
    <cfRule type="cellIs" dxfId="1674" priority="29" operator="equal">
      <formula>0</formula>
    </cfRule>
  </conditionalFormatting>
  <conditionalFormatting sqref="T201:U201 C201:R201">
    <cfRule type="cellIs" dxfId="1673" priority="30" operator="equal">
      <formula>0</formula>
    </cfRule>
  </conditionalFormatting>
  <conditionalFormatting sqref="N201:O201">
    <cfRule type="cellIs" dxfId="1672" priority="28" operator="equal">
      <formula>0</formula>
    </cfRule>
  </conditionalFormatting>
  <conditionalFormatting sqref="S53:U53">
    <cfRule type="cellIs" dxfId="1671" priority="27" operator="equal">
      <formula>0</formula>
    </cfRule>
  </conditionalFormatting>
  <conditionalFormatting sqref="E53:F53 C53 R53">
    <cfRule type="cellIs" dxfId="1670" priority="26" operator="equal">
      <formula>0</formula>
    </cfRule>
  </conditionalFormatting>
  <conditionalFormatting sqref="G53:Q53">
    <cfRule type="cellIs" dxfId="1669" priority="25" operator="equal">
      <formula>0</formula>
    </cfRule>
  </conditionalFormatting>
  <conditionalFormatting sqref="N53:O53">
    <cfRule type="cellIs" dxfId="1668" priority="24" operator="equal">
      <formula>0</formula>
    </cfRule>
  </conditionalFormatting>
  <conditionalFormatting sqref="D53">
    <cfRule type="cellIs" dxfId="1667" priority="23" operator="equal">
      <formula>0</formula>
    </cfRule>
  </conditionalFormatting>
  <conditionalFormatting sqref="S51:U51">
    <cfRule type="cellIs" dxfId="1666" priority="22" operator="equal">
      <formula>0</formula>
    </cfRule>
  </conditionalFormatting>
  <conditionalFormatting sqref="R51 C51 F51">
    <cfRule type="cellIs" dxfId="1665" priority="21" operator="equal">
      <formula>0</formula>
    </cfRule>
  </conditionalFormatting>
  <conditionalFormatting sqref="D127:D136">
    <cfRule type="cellIs" dxfId="1664" priority="20" operator="equal">
      <formula>0</formula>
    </cfRule>
  </conditionalFormatting>
  <conditionalFormatting sqref="D143:D145">
    <cfRule type="cellIs" dxfId="1663" priority="18" operator="equal">
      <formula>0</formula>
    </cfRule>
  </conditionalFormatting>
  <conditionalFormatting sqref="D138:D141">
    <cfRule type="cellIs" dxfId="1662" priority="19" operator="equal">
      <formula>0</formula>
    </cfRule>
  </conditionalFormatting>
  <conditionalFormatting sqref="D150:D151">
    <cfRule type="cellIs" dxfId="1661" priority="17" operator="equal">
      <formula>0</formula>
    </cfRule>
  </conditionalFormatting>
  <conditionalFormatting sqref="D153:D154">
    <cfRule type="cellIs" dxfId="1660" priority="16" operator="equal">
      <formula>0</formula>
    </cfRule>
  </conditionalFormatting>
  <conditionalFormatting sqref="D157:D162">
    <cfRule type="cellIs" dxfId="1659" priority="15" operator="equal">
      <formula>0</formula>
    </cfRule>
  </conditionalFormatting>
  <conditionalFormatting sqref="D166:D180">
    <cfRule type="cellIs" dxfId="1658" priority="14" operator="equal">
      <formula>0</formula>
    </cfRule>
  </conditionalFormatting>
  <conditionalFormatting sqref="D182:D189">
    <cfRule type="cellIs" dxfId="1657" priority="13" operator="equal">
      <formula>0</formula>
    </cfRule>
  </conditionalFormatting>
  <conditionalFormatting sqref="D192:D193">
    <cfRule type="cellIs" dxfId="1656" priority="12" operator="equal">
      <formula>0</formula>
    </cfRule>
  </conditionalFormatting>
  <conditionalFormatting sqref="D196:D197">
    <cfRule type="cellIs" dxfId="1655" priority="11" operator="equal">
      <formula>0</formula>
    </cfRule>
  </conditionalFormatting>
  <conditionalFormatting sqref="D202:D203">
    <cfRule type="cellIs" dxfId="1654" priority="10" operator="equal">
      <formula>0</formula>
    </cfRule>
  </conditionalFormatting>
  <conditionalFormatting sqref="D108:D109">
    <cfRule type="cellIs" dxfId="1653" priority="9" operator="equal">
      <formula>0</formula>
    </cfRule>
  </conditionalFormatting>
  <conditionalFormatting sqref="D111:D112">
    <cfRule type="cellIs" dxfId="1652" priority="8" operator="equal">
      <formula>0</formula>
    </cfRule>
  </conditionalFormatting>
  <conditionalFormatting sqref="D142">
    <cfRule type="cellIs" dxfId="1651" priority="7" operator="equal">
      <formula>0</formula>
    </cfRule>
  </conditionalFormatting>
  <conditionalFormatting sqref="D124:D125">
    <cfRule type="cellIs" dxfId="1650" priority="6" operator="equal">
      <formula>0</formula>
    </cfRule>
  </conditionalFormatting>
  <conditionalFormatting sqref="D152">
    <cfRule type="cellIs" dxfId="1649" priority="5" operator="equal">
      <formula>0</formula>
    </cfRule>
  </conditionalFormatting>
  <conditionalFormatting sqref="D199">
    <cfRule type="cellIs" dxfId="1648" priority="4" operator="equal">
      <formula>0</formula>
    </cfRule>
  </conditionalFormatting>
  <conditionalFormatting sqref="C98:U98">
    <cfRule type="cellIs" dxfId="1647" priority="3" operator="equal">
      <formula>0</formula>
    </cfRule>
  </conditionalFormatting>
  <conditionalFormatting sqref="E50:E51">
    <cfRule type="cellIs" dxfId="1646" priority="2" operator="equal">
      <formula>0</formula>
    </cfRule>
  </conditionalFormatting>
  <conditionalFormatting sqref="D50:D51">
    <cfRule type="cellIs" dxfId="164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46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96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9</v>
      </c>
      <c r="E7" s="27">
        <v>9.375E-2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69</v>
      </c>
      <c r="E8" s="27">
        <v>0.71875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30</v>
      </c>
      <c r="E9" s="27">
        <v>0.3125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-3</v>
      </c>
      <c r="E10" s="27">
        <v>-3.125E-2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10</v>
      </c>
      <c r="E16" s="27">
        <v>0.10416666666666667</v>
      </c>
      <c r="F16" s="28"/>
      <c r="G16" s="38">
        <v>0.17097399999999999</v>
      </c>
      <c r="H16" s="38">
        <v>0.162412</v>
      </c>
      <c r="I16" s="38">
        <v>0.17597399999999999</v>
      </c>
      <c r="J16" s="38">
        <v>0.17105100000000001</v>
      </c>
      <c r="K16" s="38">
        <v>0.37362299999999998</v>
      </c>
      <c r="L16" s="38">
        <v>0.38765100000000002</v>
      </c>
      <c r="M16" s="38">
        <v>0.42985200000000001</v>
      </c>
      <c r="N16" s="38">
        <v>0.42885600000000001</v>
      </c>
      <c r="O16" s="38">
        <v>0.43220799999999998</v>
      </c>
      <c r="P16" s="38">
        <v>0.43867499999999998</v>
      </c>
      <c r="Q16" s="38">
        <v>0.43767400000000001</v>
      </c>
      <c r="R16" s="28"/>
      <c r="S16" s="39">
        <v>3.6089500000000001</v>
      </c>
      <c r="T16" s="40">
        <v>1.5598862985015267</v>
      </c>
      <c r="U16" s="40">
        <v>0.12467640621138298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27</v>
      </c>
      <c r="E17" s="27">
        <v>0.28125</v>
      </c>
      <c r="F17" s="28"/>
      <c r="G17" s="38">
        <v>1.4331999999999999E-2</v>
      </c>
      <c r="H17" s="38">
        <v>0.106422</v>
      </c>
      <c r="I17" s="38">
        <v>6.7399000000000001E-2</v>
      </c>
      <c r="J17" s="38">
        <v>5.2873000000000003E-2</v>
      </c>
      <c r="K17" s="38">
        <v>0.11519799999999999</v>
      </c>
      <c r="L17" s="38">
        <v>0.118219</v>
      </c>
      <c r="M17" s="38">
        <v>0.11830599999999999</v>
      </c>
      <c r="N17" s="38">
        <v>0.186947</v>
      </c>
      <c r="O17" s="38">
        <v>0.231462</v>
      </c>
      <c r="P17" s="38">
        <v>0.61721800000000004</v>
      </c>
      <c r="Q17" s="38">
        <v>0.27501500000000001</v>
      </c>
      <c r="R17" s="28"/>
      <c r="S17" s="39">
        <v>1.9033910000000001</v>
      </c>
      <c r="T17" s="40">
        <v>18.188878035166063</v>
      </c>
      <c r="U17" s="40">
        <v>0.44670904858770277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6</v>
      </c>
      <c r="E18" s="27">
        <v>6.25E-2</v>
      </c>
      <c r="F18" s="28"/>
      <c r="G18" s="38">
        <v>0</v>
      </c>
      <c r="H18" s="38">
        <v>0</v>
      </c>
      <c r="I18" s="38">
        <v>0.32991199999999998</v>
      </c>
      <c r="J18" s="38">
        <v>0.198819</v>
      </c>
      <c r="K18" s="38">
        <v>0.117661</v>
      </c>
      <c r="L18" s="38">
        <v>7.8417000000000001E-2</v>
      </c>
      <c r="M18" s="38">
        <v>3.2629999999999999E-2</v>
      </c>
      <c r="N18" s="38">
        <v>1.7075E-2</v>
      </c>
      <c r="O18" s="38">
        <v>0.20900199999999999</v>
      </c>
      <c r="P18" s="38">
        <v>0.37004500000000001</v>
      </c>
      <c r="Q18" s="38">
        <v>7.5246999999999994E-2</v>
      </c>
      <c r="R18" s="28"/>
      <c r="S18" s="39">
        <v>1.4288080000000001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26</v>
      </c>
      <c r="E19" s="27">
        <v>0.27083333333333331</v>
      </c>
      <c r="F19" s="28"/>
      <c r="G19" s="38">
        <v>0.70449899999999999</v>
      </c>
      <c r="H19" s="38">
        <v>0.974993</v>
      </c>
      <c r="I19" s="38">
        <v>1.8305880000000001</v>
      </c>
      <c r="J19" s="38">
        <v>2.1631749999999998</v>
      </c>
      <c r="K19" s="38">
        <v>2.373545</v>
      </c>
      <c r="L19" s="38">
        <v>1.808338</v>
      </c>
      <c r="M19" s="38">
        <v>2.5084379999999999</v>
      </c>
      <c r="N19" s="38">
        <v>1.903437</v>
      </c>
      <c r="O19" s="38">
        <v>1.7808219999999999</v>
      </c>
      <c r="P19" s="38">
        <v>1.5167010000000001</v>
      </c>
      <c r="Q19" s="38">
        <v>1.5662720000000001</v>
      </c>
      <c r="R19" s="28"/>
      <c r="S19" s="39">
        <v>19.130808000000002</v>
      </c>
      <c r="T19" s="40">
        <v>1.2232423324944395</v>
      </c>
      <c r="U19" s="40">
        <v>0.10502817243792828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0.19791666666666666</v>
      </c>
      <c r="F20" s="28"/>
      <c r="G20" s="38">
        <v>3.774E-3</v>
      </c>
      <c r="H20" s="38">
        <v>0.11541999999999999</v>
      </c>
      <c r="I20" s="38">
        <v>0.17113400000000001</v>
      </c>
      <c r="J20" s="38">
        <v>0.19464400000000001</v>
      </c>
      <c r="K20" s="38">
        <v>0.128916</v>
      </c>
      <c r="L20" s="38">
        <v>0.134182</v>
      </c>
      <c r="M20" s="38">
        <v>0.12347</v>
      </c>
      <c r="N20" s="38">
        <v>0.135626</v>
      </c>
      <c r="O20" s="38">
        <v>9.2539999999999997E-2</v>
      </c>
      <c r="P20" s="38">
        <v>0.119974</v>
      </c>
      <c r="Q20" s="38">
        <v>1.8037000000000001E-2</v>
      </c>
      <c r="R20" s="28"/>
      <c r="S20" s="39">
        <v>1.2377170000000002</v>
      </c>
      <c r="T20" s="40">
        <v>3.7792792792792795</v>
      </c>
      <c r="U20" s="40">
        <v>0.21596283480322565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8</v>
      </c>
      <c r="E21" s="27">
        <v>8.3333333333333329E-2</v>
      </c>
      <c r="F21" s="28"/>
      <c r="G21" s="38">
        <v>0.17743800000000001</v>
      </c>
      <c r="H21" s="38">
        <v>0.16039</v>
      </c>
      <c r="I21" s="38">
        <v>0.198908</v>
      </c>
      <c r="J21" s="38">
        <v>0.20397599999999999</v>
      </c>
      <c r="K21" s="38">
        <v>0.198298</v>
      </c>
      <c r="L21" s="38">
        <v>0.193244</v>
      </c>
      <c r="M21" s="38">
        <v>0.22100400000000001</v>
      </c>
      <c r="N21" s="38">
        <v>0.404053</v>
      </c>
      <c r="O21" s="38">
        <v>0.48380400000000001</v>
      </c>
      <c r="P21" s="38">
        <v>0.84511999999999998</v>
      </c>
      <c r="Q21" s="38">
        <v>0.82299999999999995</v>
      </c>
      <c r="R21" s="28"/>
      <c r="S21" s="39">
        <v>3.9092350000000002</v>
      </c>
      <c r="T21" s="40">
        <v>3.6382398358863375</v>
      </c>
      <c r="U21" s="40">
        <v>0.21141835648881191</v>
      </c>
    </row>
    <row r="22" spans="1:22" s="18" customFormat="1" x14ac:dyDescent="0.3">
      <c r="A22" s="106"/>
      <c r="B22" s="16"/>
      <c r="C22" s="26" t="s">
        <v>373</v>
      </c>
      <c r="D22" s="142">
        <v>96</v>
      </c>
      <c r="E22" s="41">
        <v>1</v>
      </c>
      <c r="F22" s="42"/>
      <c r="G22" s="43">
        <v>1.0710170000000001</v>
      </c>
      <c r="H22" s="43">
        <v>1.5196370000000001</v>
      </c>
      <c r="I22" s="43">
        <v>2.7739149999999997</v>
      </c>
      <c r="J22" s="43">
        <v>2.9845379999999997</v>
      </c>
      <c r="K22" s="43">
        <v>3.3072409999999994</v>
      </c>
      <c r="L22" s="43">
        <v>2.7200509999999998</v>
      </c>
      <c r="M22" s="43">
        <v>3.4337000000000004</v>
      </c>
      <c r="N22" s="43">
        <v>3.0759939999999997</v>
      </c>
      <c r="O22" s="43">
        <v>3.229838</v>
      </c>
      <c r="P22" s="43">
        <v>3.9077329999999999</v>
      </c>
      <c r="Q22" s="43">
        <v>3.1952449999999999</v>
      </c>
      <c r="R22" s="42"/>
      <c r="S22" s="44">
        <v>31.218909000000004</v>
      </c>
      <c r="T22" s="45">
        <v>1.9833746803272025</v>
      </c>
      <c r="U22" s="45">
        <v>0.14640606484398733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14</v>
      </c>
      <c r="E50" s="27">
        <v>0.14583333333333334</v>
      </c>
      <c r="F50" s="28"/>
      <c r="G50" s="38">
        <v>0.17174900000000001</v>
      </c>
      <c r="H50" s="38">
        <v>0.198432</v>
      </c>
      <c r="I50" s="38">
        <v>0.23103699999999999</v>
      </c>
      <c r="J50" s="38">
        <v>0.22057099999999999</v>
      </c>
      <c r="K50" s="38">
        <v>0.50999799999999995</v>
      </c>
      <c r="L50" s="38">
        <v>0.52658099999999997</v>
      </c>
      <c r="M50" s="38">
        <v>0.55955699999999997</v>
      </c>
      <c r="N50" s="38">
        <v>0.52440799999999999</v>
      </c>
      <c r="O50" s="38">
        <v>0.52230900000000002</v>
      </c>
      <c r="P50" s="38">
        <v>0.52818600000000004</v>
      </c>
      <c r="Q50" s="38">
        <v>0.52510299999999999</v>
      </c>
      <c r="R50" s="28"/>
      <c r="S50" s="39">
        <v>4.517930999999999</v>
      </c>
      <c r="T50" s="40">
        <v>2.0573860692056427</v>
      </c>
      <c r="U50" s="40">
        <v>0.14992306558326152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55</v>
      </c>
      <c r="E52" s="27">
        <v>0.57291666666666663</v>
      </c>
      <c r="F52" s="28"/>
      <c r="G52" s="38">
        <v>0.71935000000000004</v>
      </c>
      <c r="H52" s="38">
        <v>0.86386600000000002</v>
      </c>
      <c r="I52" s="38">
        <v>1.0750919999999999</v>
      </c>
      <c r="J52" s="38">
        <v>1.135788</v>
      </c>
      <c r="K52" s="38">
        <v>0.975692</v>
      </c>
      <c r="L52" s="38">
        <v>0.85404400000000003</v>
      </c>
      <c r="M52" s="38">
        <v>0.98028499999999996</v>
      </c>
      <c r="N52" s="38">
        <v>1.08178</v>
      </c>
      <c r="O52" s="38">
        <v>1.6026</v>
      </c>
      <c r="P52" s="38">
        <v>2.3371300000000002</v>
      </c>
      <c r="Q52" s="38">
        <v>1.361696</v>
      </c>
      <c r="R52" s="28"/>
      <c r="S52" s="39">
        <v>12.987323000000002</v>
      </c>
      <c r="T52" s="40">
        <v>0.89295336067282949</v>
      </c>
      <c r="U52" s="40">
        <v>8.3034993647433497E-2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8</v>
      </c>
      <c r="E53" s="27">
        <v>8.3333333333333329E-2</v>
      </c>
      <c r="F53" s="28"/>
      <c r="G53" s="38">
        <v>0.176144</v>
      </c>
      <c r="H53" s="38">
        <v>0.34191899999999997</v>
      </c>
      <c r="I53" s="38">
        <v>1.2966519999999999</v>
      </c>
      <c r="J53" s="38">
        <v>1.433535</v>
      </c>
      <c r="K53" s="38">
        <v>1.6926349999999999</v>
      </c>
      <c r="L53" s="38">
        <v>1.205244</v>
      </c>
      <c r="M53" s="38">
        <v>1.7703880000000001</v>
      </c>
      <c r="N53" s="38">
        <v>1.3341799999999999</v>
      </c>
      <c r="O53" s="38">
        <v>1.012389</v>
      </c>
      <c r="P53" s="38">
        <v>0.92244300000000001</v>
      </c>
      <c r="Q53" s="38">
        <v>1.2904089999999999</v>
      </c>
      <c r="R53" s="28"/>
      <c r="S53" s="39">
        <v>12.475938000000001</v>
      </c>
      <c r="T53" s="40">
        <v>6.325875420110818</v>
      </c>
      <c r="U53" s="40">
        <v>0.28264786065969361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0.19791666666666666</v>
      </c>
      <c r="F54" s="28"/>
      <c r="G54" s="38">
        <v>3.774E-3</v>
      </c>
      <c r="H54" s="38">
        <v>0.11541999999999999</v>
      </c>
      <c r="I54" s="38">
        <v>0.17113400000000001</v>
      </c>
      <c r="J54" s="38">
        <v>0.19464400000000001</v>
      </c>
      <c r="K54" s="38">
        <v>0.128916</v>
      </c>
      <c r="L54" s="38">
        <v>0.134182</v>
      </c>
      <c r="M54" s="38">
        <v>0.12347</v>
      </c>
      <c r="N54" s="38">
        <v>0.135626</v>
      </c>
      <c r="O54" s="38">
        <v>9.2539999999999997E-2</v>
      </c>
      <c r="P54" s="38">
        <v>0.119974</v>
      </c>
      <c r="Q54" s="38">
        <v>1.8037000000000001E-2</v>
      </c>
      <c r="R54" s="28"/>
      <c r="S54" s="39">
        <v>1.2377170000000002</v>
      </c>
      <c r="T54" s="40">
        <v>3.7792792792792795</v>
      </c>
      <c r="U54" s="40">
        <v>0.21596283480322565</v>
      </c>
    </row>
    <row r="55" spans="1:21" s="18" customFormat="1" x14ac:dyDescent="0.3">
      <c r="A55" s="106"/>
      <c r="B55" s="16"/>
      <c r="C55" s="26" t="s">
        <v>373</v>
      </c>
      <c r="D55" s="142">
        <v>96</v>
      </c>
      <c r="E55" s="41">
        <v>1</v>
      </c>
      <c r="F55" s="42"/>
      <c r="G55" s="43">
        <v>1.0710170000000001</v>
      </c>
      <c r="H55" s="43">
        <v>1.5196370000000001</v>
      </c>
      <c r="I55" s="43">
        <v>2.7739149999999997</v>
      </c>
      <c r="J55" s="43">
        <v>2.9845380000000001</v>
      </c>
      <c r="K55" s="43">
        <v>3.3072409999999999</v>
      </c>
      <c r="L55" s="43">
        <v>2.7200509999999998</v>
      </c>
      <c r="M55" s="43">
        <v>3.4337</v>
      </c>
      <c r="N55" s="43">
        <v>3.0759939999999997</v>
      </c>
      <c r="O55" s="43">
        <v>3.2298380000000004</v>
      </c>
      <c r="P55" s="43">
        <v>3.9077329999999999</v>
      </c>
      <c r="Q55" s="43">
        <v>3.1952449999999999</v>
      </c>
      <c r="R55" s="42"/>
      <c r="S55" s="44">
        <v>31.218909000000004</v>
      </c>
      <c r="T55" s="45">
        <v>1.9833746803272025</v>
      </c>
      <c r="U55" s="45">
        <v>0.14640606484398733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22</v>
      </c>
      <c r="E83" s="27">
        <v>0.22916666666666666</v>
      </c>
      <c r="F83" s="28"/>
      <c r="G83" s="67">
        <v>1.4779E-2</v>
      </c>
      <c r="H83" s="67">
        <v>0.15514600000000001</v>
      </c>
      <c r="I83" s="67">
        <v>0.144399</v>
      </c>
      <c r="J83" s="67">
        <v>0.132351</v>
      </c>
      <c r="K83" s="67">
        <v>0.16772400000000001</v>
      </c>
      <c r="L83" s="67">
        <v>0.159497</v>
      </c>
      <c r="M83" s="67">
        <v>0.15032000000000001</v>
      </c>
      <c r="N83" s="67">
        <v>0.159637</v>
      </c>
      <c r="O83" s="67">
        <v>0.15359100000000001</v>
      </c>
      <c r="P83" s="67">
        <v>0.325264</v>
      </c>
      <c r="Q83" s="67">
        <v>7.8487000000000001E-2</v>
      </c>
      <c r="R83" s="28"/>
      <c r="S83" s="39">
        <v>1.641195</v>
      </c>
      <c r="T83" s="40">
        <v>4.3107111441910817</v>
      </c>
      <c r="U83" s="40">
        <v>0.23209468759028806</v>
      </c>
    </row>
    <row r="84" spans="1:21" s="18" customFormat="1" x14ac:dyDescent="0.3">
      <c r="A84" s="106"/>
      <c r="B84" s="16"/>
      <c r="C84" s="29" t="s">
        <v>257</v>
      </c>
      <c r="D84" s="30">
        <v>33</v>
      </c>
      <c r="E84" s="27">
        <v>0.34375</v>
      </c>
      <c r="F84" s="28"/>
      <c r="G84" s="38">
        <v>0.53125200000000006</v>
      </c>
      <c r="H84" s="38">
        <v>0.68678799999999995</v>
      </c>
      <c r="I84" s="38">
        <v>1.2117549999999999</v>
      </c>
      <c r="J84" s="38">
        <v>1.152253</v>
      </c>
      <c r="K84" s="38">
        <v>1.3676079999999999</v>
      </c>
      <c r="L84" s="38">
        <v>0.89308499999999991</v>
      </c>
      <c r="M84" s="38">
        <v>1.0374789999999998</v>
      </c>
      <c r="N84" s="38">
        <v>1.4087839999999998</v>
      </c>
      <c r="O84" s="38">
        <v>1.71123</v>
      </c>
      <c r="P84" s="38">
        <v>2.3922640000000004</v>
      </c>
      <c r="Q84" s="38">
        <v>1.8032929999999998</v>
      </c>
      <c r="R84" s="28"/>
      <c r="S84" s="39">
        <v>14.195791</v>
      </c>
      <c r="T84" s="40">
        <v>2.3944211033558456</v>
      </c>
      <c r="U84" s="40">
        <v>0.16505308674332575</v>
      </c>
    </row>
    <row r="85" spans="1:21" s="55" customFormat="1" x14ac:dyDescent="0.3">
      <c r="A85" s="108"/>
      <c r="B85" s="16"/>
      <c r="C85" s="51" t="s">
        <v>173</v>
      </c>
      <c r="D85" s="52">
        <v>19</v>
      </c>
      <c r="E85" s="27">
        <v>0.19791666666666666</v>
      </c>
      <c r="F85" s="28"/>
      <c r="G85" s="67">
        <v>0.182949</v>
      </c>
      <c r="H85" s="67">
        <v>0.17577699999999999</v>
      </c>
      <c r="I85" s="67">
        <v>0.33953800000000001</v>
      </c>
      <c r="J85" s="67">
        <v>0.348715</v>
      </c>
      <c r="K85" s="67">
        <v>0.58990899999999991</v>
      </c>
      <c r="L85" s="67">
        <v>0.58640899999999996</v>
      </c>
      <c r="M85" s="67">
        <v>0.6281509999999999</v>
      </c>
      <c r="N85" s="67">
        <v>0.90652399999999989</v>
      </c>
      <c r="O85" s="67">
        <v>1.01315</v>
      </c>
      <c r="P85" s="67">
        <v>1.5013470000000002</v>
      </c>
      <c r="Q85" s="67">
        <v>1.1463779999999999</v>
      </c>
      <c r="R85" s="28"/>
      <c r="S85" s="53">
        <v>7.4188469999999995</v>
      </c>
      <c r="T85" s="54">
        <v>5.2661069478379217</v>
      </c>
      <c r="U85" s="54">
        <v>0.25783804200145455</v>
      </c>
    </row>
    <row r="86" spans="1:21" s="55" customFormat="1" x14ac:dyDescent="0.3">
      <c r="A86" s="108"/>
      <c r="B86" s="16"/>
      <c r="C86" s="51" t="s">
        <v>388</v>
      </c>
      <c r="D86" s="52">
        <v>4</v>
      </c>
      <c r="E86" s="27">
        <v>4.1666666666666664E-2</v>
      </c>
      <c r="F86" s="28"/>
      <c r="G86" s="67">
        <v>6.6312999999999997E-2</v>
      </c>
      <c r="H86" s="67">
        <v>0.17995700000000001</v>
      </c>
      <c r="I86" s="67">
        <v>0.48314800000000002</v>
      </c>
      <c r="J86" s="67">
        <v>0.385384</v>
      </c>
      <c r="K86" s="67">
        <v>0.31837100000000002</v>
      </c>
      <c r="L86" s="67">
        <v>7.8417000000000001E-2</v>
      </c>
      <c r="M86" s="67">
        <v>0.11951400000000001</v>
      </c>
      <c r="N86" s="67">
        <v>0.18872700000000001</v>
      </c>
      <c r="O86" s="67">
        <v>0.37529999999999997</v>
      </c>
      <c r="P86" s="67">
        <v>0.51061699999999999</v>
      </c>
      <c r="Q86" s="67">
        <v>0.208645</v>
      </c>
      <c r="R86" s="28"/>
      <c r="S86" s="53">
        <v>2.914393</v>
      </c>
      <c r="T86" s="54">
        <v>2.1463664741453412</v>
      </c>
      <c r="U86" s="54">
        <v>0.15405408666328047</v>
      </c>
    </row>
    <row r="87" spans="1:21" s="55" customFormat="1" x14ac:dyDescent="0.3">
      <c r="A87" s="108"/>
      <c r="B87" s="16"/>
      <c r="C87" s="51" t="s">
        <v>150</v>
      </c>
      <c r="D87" s="52">
        <v>5</v>
      </c>
      <c r="E87" s="27">
        <v>5.2083333333333336E-2</v>
      </c>
      <c r="F87" s="28"/>
      <c r="G87" s="67">
        <v>0.17097400000000001</v>
      </c>
      <c r="H87" s="67">
        <v>0.16698799999999997</v>
      </c>
      <c r="I87" s="67">
        <v>0.188362</v>
      </c>
      <c r="J87" s="67">
        <v>0.176067</v>
      </c>
      <c r="K87" s="67">
        <v>0.189192</v>
      </c>
      <c r="L87" s="67">
        <v>0.21462100000000001</v>
      </c>
      <c r="M87" s="67">
        <v>0.22789100000000001</v>
      </c>
      <c r="N87" s="67">
        <v>0.241677</v>
      </c>
      <c r="O87" s="67">
        <v>0.23994799999999999</v>
      </c>
      <c r="P87" s="67">
        <v>0.237987</v>
      </c>
      <c r="Q87" s="67">
        <v>0.24105500000000002</v>
      </c>
      <c r="R87" s="28"/>
      <c r="S87" s="53">
        <v>2.2947620000000004</v>
      </c>
      <c r="T87" s="54">
        <v>0.40989273222829192</v>
      </c>
      <c r="U87" s="54">
        <v>4.3874428626332396E-2</v>
      </c>
    </row>
    <row r="88" spans="1:21" s="18" customFormat="1" x14ac:dyDescent="0.3">
      <c r="A88" s="106"/>
      <c r="B88" s="16"/>
      <c r="C88" s="29" t="s">
        <v>389</v>
      </c>
      <c r="D88" s="30">
        <v>2</v>
      </c>
      <c r="E88" s="27">
        <v>2.0833333333333332E-2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1.6000000000000001E-4</v>
      </c>
      <c r="P88" s="38">
        <v>0.253218</v>
      </c>
      <c r="Q88" s="38">
        <v>8.5860000000000006E-2</v>
      </c>
      <c r="R88" s="28"/>
      <c r="S88" s="39">
        <v>0.33923799999999998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1.0416666666666666E-2</v>
      </c>
      <c r="F89" s="28"/>
      <c r="G89" s="38">
        <v>1.408E-3</v>
      </c>
      <c r="H89" s="38">
        <v>2.6979999999999999E-3</v>
      </c>
      <c r="I89" s="38">
        <v>5.1869999999999998E-3</v>
      </c>
      <c r="J89" s="38">
        <v>5.9839999999999997E-3</v>
      </c>
      <c r="K89" s="38">
        <v>6.9959999999999996E-3</v>
      </c>
      <c r="L89" s="38">
        <v>6.5919999999999998E-3</v>
      </c>
      <c r="M89" s="38">
        <v>1.5506000000000001E-2</v>
      </c>
      <c r="N89" s="38">
        <v>4.1349999999999998E-2</v>
      </c>
      <c r="O89" s="38">
        <v>3.9848000000000001E-2</v>
      </c>
      <c r="P89" s="38">
        <v>2.7185000000000001E-2</v>
      </c>
      <c r="Q89" s="38">
        <v>0</v>
      </c>
      <c r="R89" s="28"/>
      <c r="S89" s="39">
        <v>0.152754</v>
      </c>
      <c r="T89" s="40">
        <v>-1</v>
      </c>
      <c r="U89" s="40">
        <v>-1</v>
      </c>
    </row>
    <row r="90" spans="1:21" s="18" customFormat="1" x14ac:dyDescent="0.3">
      <c r="A90" s="106"/>
      <c r="B90" s="16"/>
      <c r="C90" s="29" t="s">
        <v>111</v>
      </c>
      <c r="D90" s="30">
        <v>8</v>
      </c>
      <c r="E90" s="27">
        <v>8.3333333333333329E-2</v>
      </c>
      <c r="F90" s="28"/>
      <c r="G90" s="38">
        <v>0.52289600000000003</v>
      </c>
      <c r="H90" s="38">
        <v>0.60617500000000002</v>
      </c>
      <c r="I90" s="38">
        <v>0.37641600000000003</v>
      </c>
      <c r="J90" s="38">
        <v>0.56492900000000001</v>
      </c>
      <c r="K90" s="38">
        <v>0.41346900000000003</v>
      </c>
      <c r="L90" s="38">
        <v>0.32740799999999998</v>
      </c>
      <c r="M90" s="38">
        <v>0.50037699999999996</v>
      </c>
      <c r="N90" s="38">
        <v>0.32630900000000002</v>
      </c>
      <c r="O90" s="38">
        <v>0.55795800000000007</v>
      </c>
      <c r="P90" s="38">
        <v>0.21173900000000001</v>
      </c>
      <c r="Q90" s="38">
        <v>0.17723099999999997</v>
      </c>
      <c r="R90" s="28"/>
      <c r="S90" s="39">
        <v>4.5849070000000003</v>
      </c>
      <c r="T90" s="40">
        <v>-0.66105879563048875</v>
      </c>
      <c r="U90" s="40">
        <v>-0.12649469672711977</v>
      </c>
    </row>
    <row r="91" spans="1:21" s="18" customFormat="1" x14ac:dyDescent="0.3">
      <c r="A91" s="106"/>
      <c r="B91" s="16"/>
      <c r="C91" s="29" t="s">
        <v>164</v>
      </c>
      <c r="D91" s="30">
        <v>5</v>
      </c>
      <c r="E91" s="27">
        <v>5.2083333333333336E-2</v>
      </c>
      <c r="F91" s="28"/>
      <c r="G91" s="38">
        <v>0</v>
      </c>
      <c r="H91" s="38">
        <v>1.9765999999999999E-2</v>
      </c>
      <c r="I91" s="38">
        <v>1.7536E-2</v>
      </c>
      <c r="J91" s="38">
        <v>2.155E-2</v>
      </c>
      <c r="K91" s="38">
        <v>1.3336000000000001E-2</v>
      </c>
      <c r="L91" s="38">
        <v>1.2137999999999999E-2</v>
      </c>
      <c r="M91" s="38">
        <v>1.3398E-2</v>
      </c>
      <c r="N91" s="38">
        <v>1.8881999999999999E-2</v>
      </c>
      <c r="O91" s="38">
        <v>1.2120000000000001E-2</v>
      </c>
      <c r="P91" s="38">
        <v>2.3959999999999999E-2</v>
      </c>
      <c r="Q91" s="38">
        <v>2.1304E-2</v>
      </c>
      <c r="R91" s="28"/>
      <c r="S91" s="39">
        <v>0.17399000000000001</v>
      </c>
      <c r="T91" s="40" t="s">
        <v>191</v>
      </c>
      <c r="U91" s="40" t="s">
        <v>191</v>
      </c>
    </row>
    <row r="92" spans="1:21" s="18" customFormat="1" x14ac:dyDescent="0.3">
      <c r="A92" s="106"/>
      <c r="B92" s="16"/>
      <c r="C92" s="29" t="s">
        <v>0</v>
      </c>
      <c r="D92" s="30">
        <v>23</v>
      </c>
      <c r="E92" s="27">
        <v>0.23958333333333334</v>
      </c>
      <c r="F92" s="28"/>
      <c r="G92" s="38">
        <v>6.8199999999999999E-4</v>
      </c>
      <c r="H92" s="38">
        <v>4.8169999999999998E-2</v>
      </c>
      <c r="I92" s="38">
        <v>1.0179320000000001</v>
      </c>
      <c r="J92" s="38">
        <v>1.1023369999999999</v>
      </c>
      <c r="K92" s="38">
        <v>1.3332179999999998</v>
      </c>
      <c r="L92" s="38">
        <v>1.315917</v>
      </c>
      <c r="M92" s="38">
        <v>1.7149860000000001</v>
      </c>
      <c r="N92" s="38">
        <v>1.1206360000000002</v>
      </c>
      <c r="O92" s="38">
        <v>0.75450700000000004</v>
      </c>
      <c r="P92" s="38">
        <v>0.67369699999999999</v>
      </c>
      <c r="Q92" s="38">
        <v>1.02888</v>
      </c>
      <c r="R92" s="28"/>
      <c r="S92" s="39">
        <v>10.110962000000001</v>
      </c>
      <c r="T92" s="40">
        <v>1507.6217008797655</v>
      </c>
      <c r="U92" s="40">
        <v>1.4964481121686353</v>
      </c>
    </row>
    <row r="93" spans="1:21" s="55" customFormat="1" x14ac:dyDescent="0.3">
      <c r="A93" s="108"/>
      <c r="B93" s="16"/>
      <c r="C93" s="51" t="s">
        <v>231</v>
      </c>
      <c r="D93" s="52">
        <v>7</v>
      </c>
      <c r="E93" s="27">
        <v>7.2916666666666671E-2</v>
      </c>
      <c r="F93" s="28"/>
      <c r="G93" s="67">
        <v>0</v>
      </c>
      <c r="H93" s="67">
        <v>0</v>
      </c>
      <c r="I93" s="67">
        <v>0</v>
      </c>
      <c r="J93" s="67">
        <v>4.0300000000000004E-4</v>
      </c>
      <c r="K93" s="67">
        <v>3.5919999999999997E-3</v>
      </c>
      <c r="L93" s="67">
        <v>5.1250000000000002E-3</v>
      </c>
      <c r="M93" s="67">
        <v>5.4909999999999994E-3</v>
      </c>
      <c r="N93" s="67">
        <v>1.7760000000000001E-2</v>
      </c>
      <c r="O93" s="67">
        <v>2.9758E-2</v>
      </c>
      <c r="P93" s="67">
        <v>7.9005999999999993E-2</v>
      </c>
      <c r="Q93" s="67">
        <v>6.6905999999999993E-2</v>
      </c>
      <c r="R93" s="28"/>
      <c r="S93" s="53">
        <v>0.20804099999999998</v>
      </c>
      <c r="T93" s="54" t="s">
        <v>191</v>
      </c>
      <c r="U93" s="54" t="s">
        <v>191</v>
      </c>
    </row>
    <row r="94" spans="1:21" s="55" customFormat="1" x14ac:dyDescent="0.3">
      <c r="A94" s="108"/>
      <c r="B94" s="16"/>
      <c r="C94" s="51" t="s">
        <v>390</v>
      </c>
      <c r="D94" s="52">
        <v>1</v>
      </c>
      <c r="E94" s="27">
        <v>1.0416666666666666E-2</v>
      </c>
      <c r="F94" s="28"/>
      <c r="G94" s="67">
        <v>0</v>
      </c>
      <c r="H94" s="67">
        <v>6.8399999999999997E-3</v>
      </c>
      <c r="I94" s="67">
        <v>8.5990000000000007E-3</v>
      </c>
      <c r="J94" s="67">
        <v>7.3410000000000003E-3</v>
      </c>
      <c r="K94" s="67">
        <v>1.624E-3</v>
      </c>
      <c r="L94" s="67">
        <v>1.0660000000000001E-3</v>
      </c>
      <c r="M94" s="67">
        <v>5.5500000000000005E-4</v>
      </c>
      <c r="N94" s="67">
        <v>2.6499999999999999E-4</v>
      </c>
      <c r="O94" s="67">
        <v>1.17E-4</v>
      </c>
      <c r="P94" s="67">
        <v>1.3300000000000001E-4</v>
      </c>
      <c r="Q94" s="67">
        <v>1.2400000000000001E-4</v>
      </c>
      <c r="R94" s="28"/>
      <c r="S94" s="53">
        <v>2.6664000000000004E-2</v>
      </c>
      <c r="T94" s="54" t="s">
        <v>191</v>
      </c>
      <c r="U94" s="54" t="s">
        <v>191</v>
      </c>
    </row>
    <row r="95" spans="1:21" s="55" customFormat="1" x14ac:dyDescent="0.3">
      <c r="A95" s="108"/>
      <c r="B95" s="50"/>
      <c r="C95" s="51" t="s">
        <v>371</v>
      </c>
      <c r="D95" s="52">
        <v>1</v>
      </c>
      <c r="E95" s="27">
        <v>1.0416666666666666E-2</v>
      </c>
      <c r="F95" s="28"/>
      <c r="G95" s="67">
        <v>0</v>
      </c>
      <c r="H95" s="67">
        <v>5.2449999999999997E-3</v>
      </c>
      <c r="I95" s="67">
        <v>5.0200000000000002E-3</v>
      </c>
      <c r="J95" s="67">
        <v>9.2149999999999992E-3</v>
      </c>
      <c r="K95" s="67">
        <v>5.1580000000000003E-3</v>
      </c>
      <c r="L95" s="67">
        <v>3.1080000000000001E-3</v>
      </c>
      <c r="M95" s="67">
        <v>6.4019999999999997E-3</v>
      </c>
      <c r="N95" s="67">
        <v>3.9160000000000002E-3</v>
      </c>
      <c r="O95" s="67">
        <v>2.6919999999999999E-3</v>
      </c>
      <c r="P95" s="67">
        <v>5.7359999999999998E-3</v>
      </c>
      <c r="Q95" s="67">
        <v>4.9769999999999997E-3</v>
      </c>
      <c r="R95" s="28"/>
      <c r="S95" s="53">
        <v>5.1469000000000001E-2</v>
      </c>
      <c r="T95" s="54" t="s">
        <v>191</v>
      </c>
      <c r="U95" s="54" t="s">
        <v>191</v>
      </c>
    </row>
    <row r="96" spans="1:21" s="55" customFormat="1" x14ac:dyDescent="0.3">
      <c r="A96" s="108"/>
      <c r="B96" s="50"/>
      <c r="C96" s="51" t="s">
        <v>391</v>
      </c>
      <c r="D96" s="52">
        <v>2</v>
      </c>
      <c r="E96" s="27">
        <v>2.0833333333333332E-2</v>
      </c>
      <c r="F96" s="28"/>
      <c r="G96" s="67">
        <v>0</v>
      </c>
      <c r="H96" s="67">
        <v>5.0000000000000001E-4</v>
      </c>
      <c r="I96" s="67">
        <v>1.1980000000000001E-3</v>
      </c>
      <c r="J96" s="67">
        <v>1.3370000000000001E-3</v>
      </c>
      <c r="K96" s="67">
        <v>1.3179999999999999E-3</v>
      </c>
      <c r="L96" s="67">
        <v>6.9999999999999999E-4</v>
      </c>
      <c r="M96" s="67">
        <v>5.5539999999999999E-3</v>
      </c>
      <c r="N96" s="67">
        <v>6.509E-3</v>
      </c>
      <c r="O96" s="67">
        <v>1.83E-3</v>
      </c>
      <c r="P96" s="67">
        <v>4.071E-3</v>
      </c>
      <c r="Q96" s="67">
        <v>1.6819999999999999E-3</v>
      </c>
      <c r="R96" s="28"/>
      <c r="S96" s="53">
        <v>2.4698999999999995E-2</v>
      </c>
      <c r="T96" s="54" t="s">
        <v>191</v>
      </c>
      <c r="U96" s="54" t="s">
        <v>191</v>
      </c>
    </row>
    <row r="97" spans="1:22" s="55" customFormat="1" x14ac:dyDescent="0.3">
      <c r="A97" s="108"/>
      <c r="B97" s="50"/>
      <c r="C97" s="51" t="s">
        <v>392</v>
      </c>
      <c r="D97" s="52">
        <v>12</v>
      </c>
      <c r="E97" s="27">
        <v>0.125</v>
      </c>
      <c r="F97" s="28"/>
      <c r="G97" s="67">
        <v>6.8199999999999999E-4</v>
      </c>
      <c r="H97" s="67">
        <v>3.5584999999999999E-2</v>
      </c>
      <c r="I97" s="67">
        <v>1.003115</v>
      </c>
      <c r="J97" s="67">
        <v>1.0840409999999998</v>
      </c>
      <c r="K97" s="67">
        <v>1.3215259999999998</v>
      </c>
      <c r="L97" s="67">
        <v>1.3059179999999999</v>
      </c>
      <c r="M97" s="67">
        <v>1.696984</v>
      </c>
      <c r="N97" s="67">
        <v>1.0921860000000001</v>
      </c>
      <c r="O97" s="67">
        <v>0.72011000000000003</v>
      </c>
      <c r="P97" s="67">
        <v>0.58475100000000002</v>
      </c>
      <c r="Q97" s="67">
        <v>0.95519100000000001</v>
      </c>
      <c r="R97" s="28"/>
      <c r="S97" s="53">
        <v>9.8000889999999998</v>
      </c>
      <c r="T97" s="54">
        <v>1399.5733137829911</v>
      </c>
      <c r="U97" s="54">
        <v>1.4733651138713499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2.0833333333333332E-2</v>
      </c>
      <c r="F98" s="28"/>
      <c r="G98" s="38">
        <v>0</v>
      </c>
      <c r="H98" s="38">
        <v>8.9400000000000005E-4</v>
      </c>
      <c r="I98" s="38">
        <v>6.8999999999999997E-4</v>
      </c>
      <c r="J98" s="38">
        <v>5.1339999999999997E-3</v>
      </c>
      <c r="K98" s="38">
        <v>4.8900000000000002E-3</v>
      </c>
      <c r="L98" s="38">
        <v>5.4140000000000004E-3</v>
      </c>
      <c r="M98" s="38">
        <v>1.634E-3</v>
      </c>
      <c r="N98" s="38">
        <v>3.9599999999999998E-4</v>
      </c>
      <c r="O98" s="38">
        <v>4.2400000000000001E-4</v>
      </c>
      <c r="P98" s="38">
        <v>4.06E-4</v>
      </c>
      <c r="Q98" s="38">
        <v>1.9000000000000001E-4</v>
      </c>
      <c r="R98" s="28"/>
      <c r="S98" s="39">
        <v>2.0072000000000003E-2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96</v>
      </c>
      <c r="E99" s="41">
        <v>1</v>
      </c>
      <c r="F99" s="42"/>
      <c r="G99" s="43">
        <v>1.0710169999999999</v>
      </c>
      <c r="H99" s="43">
        <v>1.5196369999999999</v>
      </c>
      <c r="I99" s="43">
        <v>2.7739150000000001</v>
      </c>
      <c r="J99" s="43">
        <v>2.9845379999999997</v>
      </c>
      <c r="K99" s="43">
        <v>3.3072409999999999</v>
      </c>
      <c r="L99" s="43">
        <v>2.7200509999999998</v>
      </c>
      <c r="M99" s="43">
        <v>3.4337000000000004</v>
      </c>
      <c r="N99" s="43">
        <v>3.0759940000000001</v>
      </c>
      <c r="O99" s="43">
        <v>3.2298380000000004</v>
      </c>
      <c r="P99" s="43">
        <v>3.9077330000000003</v>
      </c>
      <c r="Q99" s="43">
        <v>3.1952449999999999</v>
      </c>
      <c r="R99" s="42"/>
      <c r="S99" s="44">
        <v>31.218909000000004</v>
      </c>
      <c r="T99" s="45">
        <v>1.9833746803272034</v>
      </c>
      <c r="U99" s="45">
        <v>0.14640606484398755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22</v>
      </c>
      <c r="E103" s="90">
        <v>0.22916666666666666</v>
      </c>
      <c r="F103" s="95"/>
      <c r="G103" s="97">
        <v>1.4779E-2</v>
      </c>
      <c r="H103" s="97">
        <v>0.15514600000000001</v>
      </c>
      <c r="I103" s="97">
        <v>0.144399</v>
      </c>
      <c r="J103" s="97">
        <v>0.132351</v>
      </c>
      <c r="K103" s="97">
        <v>0.16772400000000001</v>
      </c>
      <c r="L103" s="97">
        <v>0.159497</v>
      </c>
      <c r="M103" s="97">
        <v>0.15032000000000001</v>
      </c>
      <c r="N103" s="97">
        <v>0.159637</v>
      </c>
      <c r="O103" s="97">
        <v>0.15359100000000001</v>
      </c>
      <c r="P103" s="97">
        <v>0.325264</v>
      </c>
      <c r="Q103" s="138">
        <v>7.8487000000000001E-2</v>
      </c>
      <c r="R103" s="95"/>
      <c r="S103" s="93">
        <v>1.641195</v>
      </c>
      <c r="T103" s="94">
        <v>4.3107111441910817</v>
      </c>
      <c r="U103" s="94">
        <v>0.23209468759028806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19</v>
      </c>
      <c r="E105" s="90">
        <v>0.19791666666666666</v>
      </c>
      <c r="F105" s="95"/>
      <c r="G105" s="92">
        <v>0.182949</v>
      </c>
      <c r="H105" s="92">
        <v>0.17577699999999999</v>
      </c>
      <c r="I105" s="92">
        <v>0.33953800000000001</v>
      </c>
      <c r="J105" s="92">
        <v>0.348715</v>
      </c>
      <c r="K105" s="92">
        <v>0.58990899999999991</v>
      </c>
      <c r="L105" s="92">
        <v>0.58640899999999996</v>
      </c>
      <c r="M105" s="92">
        <v>0.6281509999999999</v>
      </c>
      <c r="N105" s="92">
        <v>0.90652399999999989</v>
      </c>
      <c r="O105" s="92">
        <v>1.01315</v>
      </c>
      <c r="P105" s="92">
        <v>1.5013470000000002</v>
      </c>
      <c r="Q105" s="92">
        <v>1.1463779999999999</v>
      </c>
      <c r="R105" s="95"/>
      <c r="S105" s="93">
        <v>7.4188469999999995</v>
      </c>
      <c r="T105" s="94">
        <v>5.2661069478379217</v>
      </c>
      <c r="U105" s="94">
        <v>0.25783804200145455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17</v>
      </c>
      <c r="E106" s="90">
        <v>0.17708333333333334</v>
      </c>
      <c r="F106" s="77"/>
      <c r="G106" s="82">
        <v>0.182949</v>
      </c>
      <c r="H106" s="82">
        <v>0.17577699999999999</v>
      </c>
      <c r="I106" s="82">
        <v>0.33953800000000001</v>
      </c>
      <c r="J106" s="82">
        <v>0.348715</v>
      </c>
      <c r="K106" s="82">
        <v>0.48220299999999999</v>
      </c>
      <c r="L106" s="82">
        <v>0.47932799999999998</v>
      </c>
      <c r="M106" s="82">
        <v>0.52131499999999997</v>
      </c>
      <c r="N106" s="82">
        <v>0.80026799999999998</v>
      </c>
      <c r="O106" s="82">
        <v>0.91172500000000001</v>
      </c>
      <c r="P106" s="82">
        <v>1.399483</v>
      </c>
      <c r="Q106" s="82">
        <v>1.046219</v>
      </c>
      <c r="R106" s="77"/>
      <c r="S106" s="79">
        <v>6.6875199999999992</v>
      </c>
      <c r="T106" s="80">
        <v>4.7186374344762747</v>
      </c>
      <c r="U106" s="80">
        <v>0.24354518528488112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1</v>
      </c>
      <c r="E107" s="90">
        <v>1.0416666666666666E-2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7.8950999999999993E-2</v>
      </c>
      <c r="L107" s="78">
        <v>7.8492999999999993E-2</v>
      </c>
      <c r="M107" s="78">
        <v>7.8312999999999994E-2</v>
      </c>
      <c r="N107" s="78">
        <v>7.7887999999999999E-2</v>
      </c>
      <c r="O107" s="78">
        <v>7.4346999999999996E-2</v>
      </c>
      <c r="P107" s="78">
        <v>7.4668999999999999E-2</v>
      </c>
      <c r="Q107" s="78">
        <v>7.3418999999999998E-2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1</v>
      </c>
      <c r="E108" s="99">
        <v>1.0416666666666666E-2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7.8950999999999993E-2</v>
      </c>
      <c r="L108" s="78">
        <v>7.8492999999999993E-2</v>
      </c>
      <c r="M108" s="78">
        <v>7.8312999999999994E-2</v>
      </c>
      <c r="N108" s="78">
        <v>7.7887999999999999E-2</v>
      </c>
      <c r="O108" s="78">
        <v>7.4346999999999996E-2</v>
      </c>
      <c r="P108" s="78">
        <v>7.4668999999999999E-2</v>
      </c>
      <c r="Q108" s="78">
        <v>7.3418999999999998E-2</v>
      </c>
      <c r="R108" s="100"/>
      <c r="S108" s="101">
        <v>0.53607999999999989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1</v>
      </c>
      <c r="E110" s="90">
        <v>1.0416666666666666E-2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2.8754999999999999E-2</v>
      </c>
      <c r="L110" s="78">
        <v>2.8587999999999999E-2</v>
      </c>
      <c r="M110" s="78">
        <v>2.8523E-2</v>
      </c>
      <c r="N110" s="78">
        <v>2.8368000000000001E-2</v>
      </c>
      <c r="O110" s="78">
        <v>2.7078000000000001E-2</v>
      </c>
      <c r="P110" s="78">
        <v>2.7195E-2</v>
      </c>
      <c r="Q110" s="78">
        <v>2.674E-2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1</v>
      </c>
      <c r="E111" s="76">
        <v>1.0416666666666666E-2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2.8754999999999999E-2</v>
      </c>
      <c r="L111" s="78">
        <v>2.8587999999999999E-2</v>
      </c>
      <c r="M111" s="78">
        <v>2.8523E-2</v>
      </c>
      <c r="N111" s="78">
        <v>2.8368000000000001E-2</v>
      </c>
      <c r="O111" s="78">
        <v>2.7078000000000001E-2</v>
      </c>
      <c r="P111" s="78">
        <v>2.7195E-2</v>
      </c>
      <c r="Q111" s="78">
        <v>2.674E-2</v>
      </c>
      <c r="R111" s="77"/>
      <c r="S111" s="85">
        <v>0.195247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4</v>
      </c>
      <c r="E114" s="90">
        <v>4.1666666666666664E-2</v>
      </c>
      <c r="F114" s="95"/>
      <c r="G114" s="92">
        <v>6.6312999999999997E-2</v>
      </c>
      <c r="H114" s="92">
        <v>0.17995700000000001</v>
      </c>
      <c r="I114" s="92">
        <v>0.48314800000000002</v>
      </c>
      <c r="J114" s="92">
        <v>0.385384</v>
      </c>
      <c r="K114" s="92">
        <v>0.31837100000000002</v>
      </c>
      <c r="L114" s="92">
        <v>7.8417000000000001E-2</v>
      </c>
      <c r="M114" s="92">
        <v>0.11951400000000001</v>
      </c>
      <c r="N114" s="92">
        <v>0.18872700000000001</v>
      </c>
      <c r="O114" s="92">
        <v>0.37529999999999997</v>
      </c>
      <c r="P114" s="92">
        <v>0.51061699999999999</v>
      </c>
      <c r="Q114" s="92">
        <v>0.208645</v>
      </c>
      <c r="R114" s="95"/>
      <c r="S114" s="93">
        <v>2.914393</v>
      </c>
      <c r="T114" s="94">
        <v>2.1463664741453412</v>
      </c>
      <c r="U114" s="94">
        <v>0.15405408666328047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3</v>
      </c>
      <c r="E115" s="76">
        <v>3.125E-2</v>
      </c>
      <c r="F115" s="77"/>
      <c r="G115" s="82">
        <v>0</v>
      </c>
      <c r="H115" s="82">
        <v>0</v>
      </c>
      <c r="I115" s="82">
        <v>0.32991199999999998</v>
      </c>
      <c r="J115" s="82">
        <v>0.198819</v>
      </c>
      <c r="K115" s="82">
        <v>0.117661</v>
      </c>
      <c r="L115" s="82">
        <v>7.8417000000000001E-2</v>
      </c>
      <c r="M115" s="82">
        <v>2.7921999999999999E-2</v>
      </c>
      <c r="N115" s="82">
        <v>1.2541999999999999E-2</v>
      </c>
      <c r="O115" s="82">
        <v>0.208147</v>
      </c>
      <c r="P115" s="82">
        <v>0.315471</v>
      </c>
      <c r="Q115" s="140">
        <v>0</v>
      </c>
      <c r="R115" s="77"/>
      <c r="S115" s="79">
        <v>1.288891</v>
      </c>
      <c r="T115" s="80" t="s">
        <v>191</v>
      </c>
      <c r="U115" s="80" t="s">
        <v>191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1</v>
      </c>
      <c r="E116" s="90">
        <v>1.0416666666666666E-2</v>
      </c>
      <c r="F116" s="77"/>
      <c r="G116" s="78">
        <v>6.6312999999999997E-2</v>
      </c>
      <c r="H116" s="78">
        <v>0.17995700000000001</v>
      </c>
      <c r="I116" s="78">
        <v>0.15323600000000001</v>
      </c>
      <c r="J116" s="78">
        <v>0.18656500000000001</v>
      </c>
      <c r="K116" s="78">
        <v>0.20071</v>
      </c>
      <c r="L116" s="78">
        <v>0</v>
      </c>
      <c r="M116" s="78">
        <v>9.1592000000000007E-2</v>
      </c>
      <c r="N116" s="78">
        <v>0.17618500000000001</v>
      </c>
      <c r="O116" s="78">
        <v>0.167153</v>
      </c>
      <c r="P116" s="78">
        <v>0.19514599999999999</v>
      </c>
      <c r="Q116" s="78">
        <v>0.208645</v>
      </c>
      <c r="R116" s="77"/>
      <c r="S116" s="85">
        <v>1.625502</v>
      </c>
      <c r="T116" s="86">
        <v>2.1463664741453412</v>
      </c>
      <c r="U116" s="86">
        <v>0.15405408666328047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1</v>
      </c>
      <c r="E117" s="99">
        <v>1.0416666666666666E-2</v>
      </c>
      <c r="F117" s="100"/>
      <c r="G117" s="78">
        <v>6.6312999999999997E-2</v>
      </c>
      <c r="H117" s="78">
        <v>0.17995700000000001</v>
      </c>
      <c r="I117" s="78">
        <v>0.15323600000000001</v>
      </c>
      <c r="J117" s="78">
        <v>0.18656500000000001</v>
      </c>
      <c r="K117" s="78">
        <v>0.20071</v>
      </c>
      <c r="L117" s="78">
        <v>0</v>
      </c>
      <c r="M117" s="78">
        <v>9.1592000000000007E-2</v>
      </c>
      <c r="N117" s="78">
        <v>0.17618500000000001</v>
      </c>
      <c r="O117" s="78">
        <v>0.167153</v>
      </c>
      <c r="P117" s="78">
        <v>0.19514599999999999</v>
      </c>
      <c r="Q117" s="139">
        <v>0.208645</v>
      </c>
      <c r="R117" s="100"/>
      <c r="S117" s="101">
        <v>1.625502</v>
      </c>
      <c r="T117" s="102">
        <v>2.1463664741453412</v>
      </c>
      <c r="U117" s="102">
        <v>0.15405408666328047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5</v>
      </c>
      <c r="E122" s="90">
        <v>5.2083333333333336E-2</v>
      </c>
      <c r="F122" s="95"/>
      <c r="G122" s="92">
        <v>0.17097400000000001</v>
      </c>
      <c r="H122" s="92">
        <v>0.16698799999999997</v>
      </c>
      <c r="I122" s="92">
        <v>0.188362</v>
      </c>
      <c r="J122" s="92">
        <v>0.176067</v>
      </c>
      <c r="K122" s="92">
        <v>0.189192</v>
      </c>
      <c r="L122" s="92">
        <v>0.21462100000000001</v>
      </c>
      <c r="M122" s="92">
        <v>0.22789100000000001</v>
      </c>
      <c r="N122" s="92">
        <v>0.241677</v>
      </c>
      <c r="O122" s="92">
        <v>0.23994799999999999</v>
      </c>
      <c r="P122" s="92">
        <v>0.237987</v>
      </c>
      <c r="Q122" s="92">
        <v>0.24105500000000002</v>
      </c>
      <c r="R122" s="95"/>
      <c r="S122" s="93">
        <v>2.2947620000000004</v>
      </c>
      <c r="T122" s="94">
        <v>0.40989273222829192</v>
      </c>
      <c r="U122" s="94">
        <v>4.3874428626332396E-2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5</v>
      </c>
      <c r="E123" s="90">
        <v>5.2083333333333336E-2</v>
      </c>
      <c r="F123" s="77"/>
      <c r="G123" s="78">
        <v>0.17097400000000001</v>
      </c>
      <c r="H123" s="78">
        <v>0.16698799999999997</v>
      </c>
      <c r="I123" s="78">
        <v>0.188362</v>
      </c>
      <c r="J123" s="78">
        <v>0.176067</v>
      </c>
      <c r="K123" s="78">
        <v>0.189192</v>
      </c>
      <c r="L123" s="78">
        <v>0.21462100000000001</v>
      </c>
      <c r="M123" s="78">
        <v>0.22789100000000001</v>
      </c>
      <c r="N123" s="78">
        <v>0.241677</v>
      </c>
      <c r="O123" s="78">
        <v>0.23994799999999999</v>
      </c>
      <c r="P123" s="78">
        <v>0.237987</v>
      </c>
      <c r="Q123" s="78">
        <v>0.24105500000000002</v>
      </c>
      <c r="R123" s="77"/>
      <c r="S123" s="85">
        <v>2.2947620000000004</v>
      </c>
      <c r="T123" s="86">
        <v>0.40989273222829192</v>
      </c>
      <c r="U123" s="86">
        <v>4.3874428626332396E-2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1.0416666666666666E-2</v>
      </c>
      <c r="F125" s="77"/>
      <c r="G125" s="78">
        <v>0</v>
      </c>
      <c r="H125" s="78">
        <v>4.5760000000000002E-3</v>
      </c>
      <c r="I125" s="78">
        <v>1.2388E-2</v>
      </c>
      <c r="J125" s="78">
        <v>5.0159999999999996E-3</v>
      </c>
      <c r="K125" s="78">
        <v>3.9940000000000002E-3</v>
      </c>
      <c r="L125" s="78">
        <v>1.4298999999999999E-2</v>
      </c>
      <c r="M125" s="78">
        <v>1.3664000000000001E-2</v>
      </c>
      <c r="N125" s="78">
        <v>1.8939000000000001E-2</v>
      </c>
      <c r="O125" s="78">
        <v>7.6499999999999997E-3</v>
      </c>
      <c r="P125" s="78">
        <v>7.8790000000000006E-3</v>
      </c>
      <c r="Q125" s="136">
        <v>8.4569999999999992E-3</v>
      </c>
      <c r="R125" s="77"/>
      <c r="S125" s="85">
        <v>9.6862000000000004E-2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4</v>
      </c>
      <c r="E126" s="90">
        <v>4.1666666666666664E-2</v>
      </c>
      <c r="F126" s="77"/>
      <c r="G126" s="78">
        <v>0.17097400000000001</v>
      </c>
      <c r="H126" s="78">
        <v>0.16241199999999997</v>
      </c>
      <c r="I126" s="78">
        <v>0.17597399999999999</v>
      </c>
      <c r="J126" s="78">
        <v>0.17105100000000001</v>
      </c>
      <c r="K126" s="78">
        <v>0.185198</v>
      </c>
      <c r="L126" s="78">
        <v>0.200322</v>
      </c>
      <c r="M126" s="78">
        <v>0.214227</v>
      </c>
      <c r="N126" s="78">
        <v>0.22273799999999999</v>
      </c>
      <c r="O126" s="78">
        <v>0.232298</v>
      </c>
      <c r="P126" s="78">
        <v>0.23010800000000001</v>
      </c>
      <c r="Q126" s="78">
        <v>0.23259800000000003</v>
      </c>
      <c r="R126" s="77"/>
      <c r="S126" s="85">
        <v>2.1978999999999997</v>
      </c>
      <c r="T126" s="86">
        <v>0.36042907108683186</v>
      </c>
      <c r="U126" s="86">
        <v>3.9224766047392334E-2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2</v>
      </c>
      <c r="E127" s="76">
        <v>2.0833333333333332E-2</v>
      </c>
      <c r="F127" s="77"/>
      <c r="G127" s="78">
        <v>2.3340000000000001E-3</v>
      </c>
      <c r="H127" s="78">
        <v>1.0460000000000001E-3</v>
      </c>
      <c r="I127" s="78">
        <v>1.3960000000000001E-3</v>
      </c>
      <c r="J127" s="78">
        <v>1.3110000000000001E-3</v>
      </c>
      <c r="K127" s="78">
        <v>1.261E-3</v>
      </c>
      <c r="L127" s="78">
        <v>1.253E-3</v>
      </c>
      <c r="M127" s="78">
        <v>1.2509999999999999E-3</v>
      </c>
      <c r="N127" s="78">
        <v>1.0078999999999999E-2</v>
      </c>
      <c r="O127" s="78">
        <v>7.4469999999999996E-3</v>
      </c>
      <c r="P127" s="78">
        <v>1.908E-3</v>
      </c>
      <c r="Q127" s="136">
        <v>7.0399999999999998E-4</v>
      </c>
      <c r="R127" s="77"/>
      <c r="S127" s="85">
        <v>2.9989999999999999E-2</v>
      </c>
      <c r="T127" s="86">
        <v>-0.69837189374464437</v>
      </c>
      <c r="U127" s="86">
        <v>-0.13913713133814831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1</v>
      </c>
      <c r="E131" s="76">
        <v>1.0416666666666666E-2</v>
      </c>
      <c r="F131" s="77"/>
      <c r="G131" s="78">
        <v>0.16630600000000001</v>
      </c>
      <c r="H131" s="78">
        <v>0.15901299999999999</v>
      </c>
      <c r="I131" s="78">
        <v>0.172065</v>
      </c>
      <c r="J131" s="78">
        <v>0.16659299999999999</v>
      </c>
      <c r="K131" s="78">
        <v>0.173595</v>
      </c>
      <c r="L131" s="78">
        <v>0.18978999999999999</v>
      </c>
      <c r="M131" s="78">
        <v>0.198214</v>
      </c>
      <c r="N131" s="78">
        <v>0.202457</v>
      </c>
      <c r="O131" s="78">
        <v>0.211787</v>
      </c>
      <c r="P131" s="78">
        <v>0.213648</v>
      </c>
      <c r="Q131" s="136">
        <v>0.21359800000000001</v>
      </c>
      <c r="R131" s="77"/>
      <c r="S131" s="85">
        <v>2.0670659999999996</v>
      </c>
      <c r="T131" s="86">
        <v>0.2843673709908241</v>
      </c>
      <c r="U131" s="86">
        <v>3.1777749498242525E-2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1.0416666666666666E-2</v>
      </c>
      <c r="F133" s="77"/>
      <c r="G133" s="78">
        <v>2.3340000000000001E-3</v>
      </c>
      <c r="H133" s="78">
        <v>2.3530000000000001E-3</v>
      </c>
      <c r="I133" s="78">
        <v>2.513E-3</v>
      </c>
      <c r="J133" s="78">
        <v>3.1470000000000001E-3</v>
      </c>
      <c r="K133" s="78">
        <v>1.0342E-2</v>
      </c>
      <c r="L133" s="78">
        <v>9.2790000000000008E-3</v>
      </c>
      <c r="M133" s="78">
        <v>1.4762000000000001E-2</v>
      </c>
      <c r="N133" s="78">
        <v>1.0201999999999999E-2</v>
      </c>
      <c r="O133" s="78">
        <v>1.3063999999999999E-2</v>
      </c>
      <c r="P133" s="78">
        <v>1.4552000000000001E-2</v>
      </c>
      <c r="Q133" s="78">
        <v>1.8296E-2</v>
      </c>
      <c r="R133" s="77"/>
      <c r="S133" s="85">
        <v>0.10084399999999999</v>
      </c>
      <c r="T133" s="86">
        <v>6.8389031705227072</v>
      </c>
      <c r="U133" s="86">
        <v>0.29354610467099596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5</v>
      </c>
      <c r="E147" s="90">
        <v>5.2083333333333336E-2</v>
      </c>
      <c r="F147" s="95"/>
      <c r="G147" s="92">
        <v>0.111016</v>
      </c>
      <c r="H147" s="92">
        <v>0.16406599999999999</v>
      </c>
      <c r="I147" s="92">
        <v>0.200707</v>
      </c>
      <c r="J147" s="92">
        <v>0.242087</v>
      </c>
      <c r="K147" s="92">
        <v>0.27013599999999999</v>
      </c>
      <c r="L147" s="92">
        <v>1.3638000000000001E-2</v>
      </c>
      <c r="M147" s="92">
        <v>6.1922999999999999E-2</v>
      </c>
      <c r="N147" s="92">
        <v>7.1856000000000003E-2</v>
      </c>
      <c r="O147" s="92">
        <v>8.2832000000000003E-2</v>
      </c>
      <c r="P147" s="92">
        <v>0.142313</v>
      </c>
      <c r="Q147" s="92">
        <v>0.20721500000000001</v>
      </c>
      <c r="R147" s="95"/>
      <c r="S147" s="93">
        <v>1.5677889999999997</v>
      </c>
      <c r="T147" s="94">
        <v>0.86653275203574265</v>
      </c>
      <c r="U147" s="94">
        <v>8.1133816794441094E-2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1.0416666666666666E-2</v>
      </c>
      <c r="F148" s="77"/>
      <c r="G148" s="78">
        <v>1.1850000000000001E-3</v>
      </c>
      <c r="H148" s="78">
        <v>2.104E-3</v>
      </c>
      <c r="I148" s="78">
        <v>3.4390000000000002E-3</v>
      </c>
      <c r="J148" s="78">
        <v>6.6059999999999999E-3</v>
      </c>
      <c r="K148" s="78">
        <v>8.7600000000000004E-4</v>
      </c>
      <c r="L148" s="78">
        <v>1.3638000000000001E-2</v>
      </c>
      <c r="M148" s="78">
        <v>7.7549999999999997E-3</v>
      </c>
      <c r="N148" s="78">
        <v>5.2189999999999997E-3</v>
      </c>
      <c r="O148" s="78">
        <v>1.761E-3</v>
      </c>
      <c r="P148" s="78">
        <v>8.1400000000000005E-4</v>
      </c>
      <c r="Q148" s="136">
        <v>2.003E-3</v>
      </c>
      <c r="R148" s="77"/>
      <c r="S148" s="85">
        <v>4.5400000000000003E-2</v>
      </c>
      <c r="T148" s="86">
        <v>0.69029535864978886</v>
      </c>
      <c r="U148" s="86">
        <v>6.7813297586399868E-2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4</v>
      </c>
      <c r="E149" s="90">
        <v>4.1666666666666664E-2</v>
      </c>
      <c r="F149" s="77"/>
      <c r="G149" s="78">
        <v>0.109831</v>
      </c>
      <c r="H149" s="78">
        <v>0.16196199999999999</v>
      </c>
      <c r="I149" s="78">
        <v>0.197268</v>
      </c>
      <c r="J149" s="78">
        <v>0.235481</v>
      </c>
      <c r="K149" s="78">
        <v>0.26926</v>
      </c>
      <c r="L149" s="78">
        <v>0</v>
      </c>
      <c r="M149" s="78">
        <v>5.4168000000000001E-2</v>
      </c>
      <c r="N149" s="78">
        <v>6.6637000000000002E-2</v>
      </c>
      <c r="O149" s="78">
        <v>8.1071000000000004E-2</v>
      </c>
      <c r="P149" s="78">
        <v>0.14149899999999999</v>
      </c>
      <c r="Q149" s="136">
        <v>0.20521200000000001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2</v>
      </c>
      <c r="E150" s="99">
        <v>2.0833333333333332E-2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1.9441E-2</v>
      </c>
      <c r="P150" s="78">
        <v>8.4017999999999995E-2</v>
      </c>
      <c r="Q150" s="78">
        <v>0.155719</v>
      </c>
      <c r="R150" s="100"/>
      <c r="S150" s="101">
        <v>0.25917800000000002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2</v>
      </c>
      <c r="E151" s="99">
        <v>2.0833333333333332E-2</v>
      </c>
      <c r="F151" s="100"/>
      <c r="G151" s="78">
        <v>0.109831</v>
      </c>
      <c r="H151" s="78">
        <v>0.16196199999999999</v>
      </c>
      <c r="I151" s="78">
        <v>0.197268</v>
      </c>
      <c r="J151" s="78">
        <v>0.235481</v>
      </c>
      <c r="K151" s="78">
        <v>0.26926</v>
      </c>
      <c r="L151" s="78">
        <v>0</v>
      </c>
      <c r="M151" s="78">
        <v>5.4168000000000001E-2</v>
      </c>
      <c r="N151" s="78">
        <v>6.6637000000000002E-2</v>
      </c>
      <c r="O151" s="78">
        <v>6.1629999999999997E-2</v>
      </c>
      <c r="P151" s="78">
        <v>5.7480999999999997E-2</v>
      </c>
      <c r="Q151" s="136">
        <v>4.9493000000000002E-2</v>
      </c>
      <c r="R151" s="100"/>
      <c r="S151" s="101">
        <v>1.2632110000000001</v>
      </c>
      <c r="T151" s="102">
        <v>-0.5493713068259416</v>
      </c>
      <c r="U151" s="102">
        <v>-9.4835828637143682E-2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5</v>
      </c>
      <c r="E156" s="90">
        <v>5.2083333333333336E-2</v>
      </c>
      <c r="F156" s="95"/>
      <c r="G156" s="92">
        <v>0</v>
      </c>
      <c r="H156" s="92">
        <v>1.9765999999999999E-2</v>
      </c>
      <c r="I156" s="92">
        <v>1.7536E-2</v>
      </c>
      <c r="J156" s="92">
        <v>2.155E-2</v>
      </c>
      <c r="K156" s="92">
        <v>1.3336000000000001E-2</v>
      </c>
      <c r="L156" s="92">
        <v>1.2137999999999999E-2</v>
      </c>
      <c r="M156" s="92">
        <v>1.3398E-2</v>
      </c>
      <c r="N156" s="92">
        <v>1.8881999999999999E-2</v>
      </c>
      <c r="O156" s="92">
        <v>1.2120000000000001E-2</v>
      </c>
      <c r="P156" s="92">
        <v>2.3959999999999999E-2</v>
      </c>
      <c r="Q156" s="92">
        <v>2.1304E-2</v>
      </c>
      <c r="R156" s="95"/>
      <c r="S156" s="93">
        <v>0.17399000000000001</v>
      </c>
      <c r="T156" s="94" t="s">
        <v>191</v>
      </c>
      <c r="U156" s="94" t="s">
        <v>191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1.0416666666666666E-2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0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1.0416666666666666E-2</v>
      </c>
      <c r="F158" s="77"/>
      <c r="G158" s="78">
        <v>0</v>
      </c>
      <c r="H158" s="78">
        <v>9.8829999999999994E-3</v>
      </c>
      <c r="I158" s="78">
        <v>8.7679999999999998E-3</v>
      </c>
      <c r="J158" s="78">
        <v>9.2709999999999997E-3</v>
      </c>
      <c r="K158" s="78">
        <v>6.6680000000000003E-3</v>
      </c>
      <c r="L158" s="78">
        <v>6.0689999999999997E-3</v>
      </c>
      <c r="M158" s="78">
        <v>6.6990000000000001E-3</v>
      </c>
      <c r="N158" s="78">
        <v>9.4409999999999997E-3</v>
      </c>
      <c r="O158" s="78">
        <v>6.0600000000000003E-3</v>
      </c>
      <c r="P158" s="78">
        <v>1.1979999999999999E-2</v>
      </c>
      <c r="Q158" s="136">
        <v>1.0652E-2</v>
      </c>
      <c r="R158" s="77"/>
      <c r="S158" s="85">
        <v>8.5490999999999998E-2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1.0416666666666666E-2</v>
      </c>
      <c r="F159" s="77"/>
      <c r="G159" s="78">
        <v>0</v>
      </c>
      <c r="H159" s="78">
        <v>9.8829999999999994E-3</v>
      </c>
      <c r="I159" s="78">
        <v>8.7679999999999998E-3</v>
      </c>
      <c r="J159" s="78">
        <v>9.2709999999999997E-3</v>
      </c>
      <c r="K159" s="78">
        <v>6.6680000000000003E-3</v>
      </c>
      <c r="L159" s="78">
        <v>6.0689999999999997E-3</v>
      </c>
      <c r="M159" s="78">
        <v>6.6990000000000001E-3</v>
      </c>
      <c r="N159" s="78">
        <v>9.4409999999999997E-3</v>
      </c>
      <c r="O159" s="78">
        <v>6.0600000000000003E-3</v>
      </c>
      <c r="P159" s="78">
        <v>1.1979999999999999E-2</v>
      </c>
      <c r="Q159" s="136">
        <v>1.0652E-2</v>
      </c>
      <c r="R159" s="77"/>
      <c r="S159" s="85">
        <v>8.5490999999999998E-2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2</v>
      </c>
      <c r="E160" s="76">
        <v>2.0833333333333332E-2</v>
      </c>
      <c r="F160" s="77"/>
      <c r="G160" s="78">
        <v>0</v>
      </c>
      <c r="H160" s="78">
        <v>0</v>
      </c>
      <c r="I160" s="78">
        <v>0</v>
      </c>
      <c r="J160" s="78">
        <v>3.0079999999999998E-3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3.0079999999999998E-3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23</v>
      </c>
      <c r="E164" s="90">
        <v>0.23958333333333334</v>
      </c>
      <c r="F164" s="95"/>
      <c r="G164" s="92">
        <v>6.8199999999999999E-4</v>
      </c>
      <c r="H164" s="92">
        <v>4.8169999999999998E-2</v>
      </c>
      <c r="I164" s="92">
        <v>1.0179320000000001</v>
      </c>
      <c r="J164" s="92">
        <v>1.1023369999999999</v>
      </c>
      <c r="K164" s="92">
        <v>1.3332179999999998</v>
      </c>
      <c r="L164" s="92">
        <v>1.315917</v>
      </c>
      <c r="M164" s="92">
        <v>1.7149860000000001</v>
      </c>
      <c r="N164" s="92">
        <v>1.1206360000000002</v>
      </c>
      <c r="O164" s="92">
        <v>0.75450700000000004</v>
      </c>
      <c r="P164" s="92">
        <v>0.67369699999999999</v>
      </c>
      <c r="Q164" s="92">
        <v>1.02888</v>
      </c>
      <c r="R164" s="95"/>
      <c r="S164" s="93">
        <v>10.110962000000001</v>
      </c>
      <c r="T164" s="94">
        <v>1507.6217008797655</v>
      </c>
      <c r="U164" s="94">
        <v>1.4964481121686353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20</v>
      </c>
      <c r="E165" s="90">
        <v>0.20833333333333334</v>
      </c>
      <c r="F165" s="77"/>
      <c r="G165" s="78">
        <v>6.8199999999999999E-4</v>
      </c>
      <c r="H165" s="78">
        <v>4.8169999999999998E-2</v>
      </c>
      <c r="I165" s="78">
        <v>1.0161</v>
      </c>
      <c r="J165" s="78">
        <v>1.0806499999999999</v>
      </c>
      <c r="K165" s="78">
        <v>1.2932299999999999</v>
      </c>
      <c r="L165" s="78">
        <v>1.276529</v>
      </c>
      <c r="M165" s="78">
        <v>1.6941160000000002</v>
      </c>
      <c r="N165" s="78">
        <v>1.1188060000000002</v>
      </c>
      <c r="O165" s="78">
        <v>0.754355</v>
      </c>
      <c r="P165" s="78">
        <v>0.67369699999999999</v>
      </c>
      <c r="Q165" s="78">
        <v>1.02888</v>
      </c>
      <c r="R165" s="77"/>
      <c r="S165" s="85">
        <v>9.9852150000000002</v>
      </c>
      <c r="T165" s="86">
        <v>1507.6217008797655</v>
      </c>
      <c r="U165" s="86">
        <v>1.4964481121686353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7</v>
      </c>
      <c r="E166" s="76">
        <v>7.2916666666666671E-2</v>
      </c>
      <c r="F166" s="77"/>
      <c r="G166" s="78">
        <v>6.8199999999999999E-4</v>
      </c>
      <c r="H166" s="78">
        <v>3.5570999999999998E-2</v>
      </c>
      <c r="I166" s="78">
        <v>5.5039999999999999E-2</v>
      </c>
      <c r="J166" s="78">
        <v>5.0796000000000001E-2</v>
      </c>
      <c r="K166" s="78">
        <v>5.8846000000000002E-2</v>
      </c>
      <c r="L166" s="78">
        <v>6.1039999999999997E-2</v>
      </c>
      <c r="M166" s="78">
        <v>8.0407999999999993E-2</v>
      </c>
      <c r="N166" s="78">
        <v>4.7947999999999998E-2</v>
      </c>
      <c r="O166" s="78">
        <v>6.3673999999999994E-2</v>
      </c>
      <c r="P166" s="78">
        <v>0.117655</v>
      </c>
      <c r="Q166" s="136">
        <v>0.299956</v>
      </c>
      <c r="R166" s="77"/>
      <c r="S166" s="85">
        <v>0.87161599999999995</v>
      </c>
      <c r="T166" s="86">
        <v>438.81818181818181</v>
      </c>
      <c r="U166" s="86">
        <v>1.1399772054035582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3</v>
      </c>
      <c r="E167" s="76">
        <v>3.125E-2</v>
      </c>
      <c r="F167" s="77"/>
      <c r="G167" s="78">
        <v>0</v>
      </c>
      <c r="H167" s="78">
        <v>0</v>
      </c>
      <c r="I167" s="78">
        <v>0</v>
      </c>
      <c r="J167" s="78">
        <v>1.6000000000000001E-4</v>
      </c>
      <c r="K167" s="78">
        <v>2.3909999999999999E-3</v>
      </c>
      <c r="L167" s="78">
        <v>2.9139999999999999E-3</v>
      </c>
      <c r="M167" s="78">
        <v>3.3340000000000002E-3</v>
      </c>
      <c r="N167" s="78">
        <v>1.238E-2</v>
      </c>
      <c r="O167" s="78">
        <v>1.9653E-2</v>
      </c>
      <c r="P167" s="78">
        <v>7.0639999999999994E-2</v>
      </c>
      <c r="Q167" s="78">
        <v>6.3980999999999996E-2</v>
      </c>
      <c r="R167" s="77"/>
      <c r="S167" s="85">
        <v>0.17545299999999997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3</v>
      </c>
      <c r="E169" s="76">
        <v>3.125E-2</v>
      </c>
      <c r="F169" s="77"/>
      <c r="G169" s="78">
        <v>0</v>
      </c>
      <c r="H169" s="78">
        <v>0</v>
      </c>
      <c r="I169" s="78">
        <v>0</v>
      </c>
      <c r="J169" s="78">
        <v>2.43E-4</v>
      </c>
      <c r="K169" s="78">
        <v>1.194E-3</v>
      </c>
      <c r="L169" s="78">
        <v>2.1559999999999999E-3</v>
      </c>
      <c r="M169" s="78">
        <v>2.1519999999999998E-3</v>
      </c>
      <c r="N169" s="78">
        <v>5.3800000000000002E-3</v>
      </c>
      <c r="O169" s="78">
        <v>1.0104999999999999E-2</v>
      </c>
      <c r="P169" s="78">
        <v>8.3660000000000002E-3</v>
      </c>
      <c r="Q169" s="78">
        <v>2.9250000000000001E-3</v>
      </c>
      <c r="R169" s="77"/>
      <c r="S169" s="85">
        <v>3.2520999999999994E-2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1.0416666666666666E-2</v>
      </c>
      <c r="F171" s="77"/>
      <c r="G171" s="78">
        <v>0</v>
      </c>
      <c r="H171" s="78">
        <v>1.4E-5</v>
      </c>
      <c r="I171" s="78">
        <v>9.5000000000000005E-5</v>
      </c>
      <c r="J171" s="78">
        <v>6.8999999999999997E-5</v>
      </c>
      <c r="K171" s="78">
        <v>3.4E-5</v>
      </c>
      <c r="L171" s="78">
        <v>3.01E-4</v>
      </c>
      <c r="M171" s="78">
        <v>3.9599999999999998E-4</v>
      </c>
      <c r="N171" s="78">
        <v>3.8900000000000002E-4</v>
      </c>
      <c r="O171" s="78">
        <v>2.4800000000000001E-4</v>
      </c>
      <c r="P171" s="78">
        <v>2.5700000000000001E-4</v>
      </c>
      <c r="Q171" s="136">
        <v>2.6400000000000002E-4</v>
      </c>
      <c r="R171" s="77"/>
      <c r="S171" s="85">
        <v>2.0670000000000003E-3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1</v>
      </c>
      <c r="E173" s="76">
        <v>1.0416666666666666E-2</v>
      </c>
      <c r="F173" s="77"/>
      <c r="G173" s="78">
        <v>0</v>
      </c>
      <c r="H173" s="78">
        <v>6.8399999999999997E-3</v>
      </c>
      <c r="I173" s="78">
        <v>8.5990000000000007E-3</v>
      </c>
      <c r="J173" s="78">
        <v>7.3410000000000003E-3</v>
      </c>
      <c r="K173" s="78">
        <v>1.624E-3</v>
      </c>
      <c r="L173" s="78">
        <v>1.0660000000000001E-3</v>
      </c>
      <c r="M173" s="78">
        <v>5.5500000000000005E-4</v>
      </c>
      <c r="N173" s="78">
        <v>2.6499999999999999E-4</v>
      </c>
      <c r="O173" s="78">
        <v>1.17E-4</v>
      </c>
      <c r="P173" s="78">
        <v>1.3300000000000001E-4</v>
      </c>
      <c r="Q173" s="136">
        <v>1.2400000000000001E-4</v>
      </c>
      <c r="R173" s="77"/>
      <c r="S173" s="85">
        <v>2.6664000000000004E-2</v>
      </c>
      <c r="T173" s="86" t="s">
        <v>191</v>
      </c>
      <c r="U173" s="86" t="s">
        <v>191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1.0416666666666666E-2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1</v>
      </c>
      <c r="E176" s="76">
        <v>1.0416666666666666E-2</v>
      </c>
      <c r="F176" s="77"/>
      <c r="G176" s="78">
        <v>0</v>
      </c>
      <c r="H176" s="78">
        <v>0</v>
      </c>
      <c r="I176" s="78">
        <v>0.94614799999999999</v>
      </c>
      <c r="J176" s="78">
        <v>1.0114890000000001</v>
      </c>
      <c r="K176" s="78">
        <v>1.2226649999999999</v>
      </c>
      <c r="L176" s="78">
        <v>1.205244</v>
      </c>
      <c r="M176" s="78">
        <v>1.595315</v>
      </c>
      <c r="N176" s="78">
        <v>1.042019</v>
      </c>
      <c r="O176" s="78">
        <v>0.65603599999999995</v>
      </c>
      <c r="P176" s="78">
        <v>0.466839</v>
      </c>
      <c r="Q176" s="78">
        <v>0.65497099999999997</v>
      </c>
      <c r="R176" s="77"/>
      <c r="S176" s="85">
        <v>8.8007259999999992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1</v>
      </c>
      <c r="E177" s="76">
        <v>1.0416666666666666E-2</v>
      </c>
      <c r="F177" s="77"/>
      <c r="G177" s="78">
        <v>0</v>
      </c>
      <c r="H177" s="78">
        <v>5.2449999999999997E-3</v>
      </c>
      <c r="I177" s="78">
        <v>5.0200000000000002E-3</v>
      </c>
      <c r="J177" s="78">
        <v>9.2149999999999992E-3</v>
      </c>
      <c r="K177" s="78">
        <v>5.1580000000000003E-3</v>
      </c>
      <c r="L177" s="78">
        <v>3.1080000000000001E-3</v>
      </c>
      <c r="M177" s="78">
        <v>6.4019999999999997E-3</v>
      </c>
      <c r="N177" s="78">
        <v>3.9160000000000002E-3</v>
      </c>
      <c r="O177" s="78">
        <v>2.6919999999999999E-3</v>
      </c>
      <c r="P177" s="78">
        <v>5.7359999999999998E-3</v>
      </c>
      <c r="Q177" s="136">
        <v>4.9769999999999997E-3</v>
      </c>
      <c r="R177" s="77"/>
      <c r="S177" s="85">
        <v>5.1469000000000001E-2</v>
      </c>
      <c r="T177" s="86" t="s">
        <v>191</v>
      </c>
      <c r="U177" s="86" t="s">
        <v>191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2</v>
      </c>
      <c r="E180" s="76">
        <v>2.0833333333333332E-2</v>
      </c>
      <c r="F180" s="77"/>
      <c r="G180" s="78">
        <v>0</v>
      </c>
      <c r="H180" s="78">
        <v>5.0000000000000001E-4</v>
      </c>
      <c r="I180" s="78">
        <v>1.1980000000000001E-3</v>
      </c>
      <c r="J180" s="78">
        <v>1.3370000000000001E-3</v>
      </c>
      <c r="K180" s="78">
        <v>1.3179999999999999E-3</v>
      </c>
      <c r="L180" s="78">
        <v>6.9999999999999999E-4</v>
      </c>
      <c r="M180" s="78">
        <v>5.5539999999999999E-3</v>
      </c>
      <c r="N180" s="78">
        <v>6.509E-3</v>
      </c>
      <c r="O180" s="78">
        <v>1.83E-3</v>
      </c>
      <c r="P180" s="78">
        <v>4.071E-3</v>
      </c>
      <c r="Q180" s="136">
        <v>1.6819999999999999E-3</v>
      </c>
      <c r="R180" s="77"/>
      <c r="S180" s="85">
        <v>2.4698999999999995E-2</v>
      </c>
      <c r="T180" s="86" t="s">
        <v>191</v>
      </c>
      <c r="U180" s="86" t="s">
        <v>191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3</v>
      </c>
      <c r="E181" s="90">
        <v>3.125E-2</v>
      </c>
      <c r="F181" s="77"/>
      <c r="G181" s="78">
        <v>0</v>
      </c>
      <c r="H181" s="78">
        <v>0</v>
      </c>
      <c r="I181" s="78">
        <v>1.8320000000000001E-3</v>
      </c>
      <c r="J181" s="78">
        <v>2.1687000000000001E-2</v>
      </c>
      <c r="K181" s="78">
        <v>3.9988000000000003E-2</v>
      </c>
      <c r="L181" s="78">
        <v>3.9387999999999999E-2</v>
      </c>
      <c r="M181" s="78">
        <v>2.087E-2</v>
      </c>
      <c r="N181" s="78">
        <v>1.83E-3</v>
      </c>
      <c r="O181" s="78">
        <v>1.5200000000000001E-4</v>
      </c>
      <c r="P181" s="78">
        <v>0</v>
      </c>
      <c r="Q181" s="78">
        <v>0</v>
      </c>
      <c r="R181" s="77"/>
      <c r="S181" s="85">
        <v>0.12574700000000003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1</v>
      </c>
      <c r="E184" s="76">
        <v>1.0416666666666666E-2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6.9999999999999999E-6</v>
      </c>
      <c r="L184" s="78">
        <v>5.5000000000000002E-5</v>
      </c>
      <c r="M184" s="78">
        <v>5.0000000000000004E-6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6.7000000000000002E-5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1</v>
      </c>
      <c r="E186" s="76">
        <v>1.0416666666666666E-2</v>
      </c>
      <c r="F186" s="77"/>
      <c r="G186" s="78">
        <v>0</v>
      </c>
      <c r="H186" s="78">
        <v>0</v>
      </c>
      <c r="I186" s="78">
        <v>0</v>
      </c>
      <c r="J186" s="78">
        <v>6.7299999999999999E-4</v>
      </c>
      <c r="K186" s="78">
        <v>3.2690000000000002E-3</v>
      </c>
      <c r="L186" s="78">
        <v>4.1399999999999996E-3</v>
      </c>
      <c r="M186" s="78">
        <v>5.0199999999999995E-4</v>
      </c>
      <c r="N186" s="78">
        <v>1.83E-3</v>
      </c>
      <c r="O186" s="78">
        <v>1.5200000000000001E-4</v>
      </c>
      <c r="P186" s="78">
        <v>0</v>
      </c>
      <c r="Q186" s="78">
        <v>0</v>
      </c>
      <c r="R186" s="77"/>
      <c r="S186" s="85">
        <v>1.0565999999999999E-2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1</v>
      </c>
      <c r="E187" s="76">
        <v>1.0416666666666666E-2</v>
      </c>
      <c r="F187" s="77"/>
      <c r="G187" s="78">
        <v>0</v>
      </c>
      <c r="H187" s="78">
        <v>0</v>
      </c>
      <c r="I187" s="78">
        <v>1.8320000000000001E-3</v>
      </c>
      <c r="J187" s="78">
        <v>2.1014000000000001E-2</v>
      </c>
      <c r="K187" s="78">
        <v>3.6712000000000002E-2</v>
      </c>
      <c r="L187" s="78">
        <v>3.5193000000000002E-2</v>
      </c>
      <c r="M187" s="78">
        <v>2.0362999999999999E-2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0.11511399999999999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2</v>
      </c>
      <c r="E191" s="90">
        <v>2.0833333333333332E-2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1.6000000000000001E-4</v>
      </c>
      <c r="P191" s="92">
        <v>0.253218</v>
      </c>
      <c r="Q191" s="92">
        <v>8.5860000000000006E-2</v>
      </c>
      <c r="R191" s="95"/>
      <c r="S191" s="93">
        <v>0.33923799999999998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2</v>
      </c>
      <c r="E192" s="76">
        <v>2.0833333333333332E-2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1.6000000000000001E-4</v>
      </c>
      <c r="P192" s="78">
        <v>0.253218</v>
      </c>
      <c r="Q192" s="78">
        <v>8.5860000000000006E-2</v>
      </c>
      <c r="R192" s="77"/>
      <c r="S192" s="85">
        <v>0.33923799999999998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8</v>
      </c>
      <c r="E195" s="90">
        <v>8.3333333333333329E-2</v>
      </c>
      <c r="F195" s="77"/>
      <c r="G195" s="92">
        <v>0.52289600000000003</v>
      </c>
      <c r="H195" s="92">
        <v>0.60617500000000002</v>
      </c>
      <c r="I195" s="92">
        <v>0.37641600000000003</v>
      </c>
      <c r="J195" s="92">
        <v>0.56492900000000001</v>
      </c>
      <c r="K195" s="92">
        <v>0.41346900000000003</v>
      </c>
      <c r="L195" s="92">
        <v>0.32740799999999998</v>
      </c>
      <c r="M195" s="92">
        <v>0.50037699999999996</v>
      </c>
      <c r="N195" s="92">
        <v>0.32630900000000002</v>
      </c>
      <c r="O195" s="92">
        <v>0.55795800000000007</v>
      </c>
      <c r="P195" s="92">
        <v>0.21173900000000001</v>
      </c>
      <c r="Q195" s="92">
        <v>0.17723099999999997</v>
      </c>
      <c r="R195" s="77"/>
      <c r="S195" s="79">
        <v>4.5849070000000003</v>
      </c>
      <c r="T195" s="80">
        <v>-0.66105879563048875</v>
      </c>
      <c r="U195" s="80">
        <v>-0.12649469672711977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5</v>
      </c>
      <c r="E196" s="76">
        <v>5.2083333333333336E-2</v>
      </c>
      <c r="F196" s="77"/>
      <c r="G196" s="78">
        <v>0.52284399999999998</v>
      </c>
      <c r="H196" s="78">
        <v>0.594611</v>
      </c>
      <c r="I196" s="78">
        <v>0.35688700000000001</v>
      </c>
      <c r="J196" s="78">
        <v>0.54298999999999997</v>
      </c>
      <c r="K196" s="78">
        <v>0.39930100000000002</v>
      </c>
      <c r="L196" s="78">
        <v>0.31375999999999998</v>
      </c>
      <c r="M196" s="78">
        <v>0.455679</v>
      </c>
      <c r="N196" s="78">
        <v>0.28093699999999999</v>
      </c>
      <c r="O196" s="78">
        <v>0.52198500000000003</v>
      </c>
      <c r="P196" s="78">
        <v>0.16958000000000001</v>
      </c>
      <c r="Q196" s="136">
        <v>0.14002899999999999</v>
      </c>
      <c r="R196" s="77"/>
      <c r="S196" s="85">
        <v>4.298603</v>
      </c>
      <c r="T196" s="86">
        <v>-0.73217824054593716</v>
      </c>
      <c r="U196" s="86">
        <v>-0.15183424759564534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3</v>
      </c>
      <c r="E197" s="76">
        <v>3.125E-2</v>
      </c>
      <c r="F197" s="77"/>
      <c r="G197" s="78">
        <v>5.1999999999999997E-5</v>
      </c>
      <c r="H197" s="78">
        <v>1.1564E-2</v>
      </c>
      <c r="I197" s="78">
        <v>1.9529000000000001E-2</v>
      </c>
      <c r="J197" s="78">
        <v>2.1939E-2</v>
      </c>
      <c r="K197" s="78">
        <v>1.4168E-2</v>
      </c>
      <c r="L197" s="78">
        <v>1.3648E-2</v>
      </c>
      <c r="M197" s="78">
        <v>4.4698000000000002E-2</v>
      </c>
      <c r="N197" s="78">
        <v>4.5372000000000003E-2</v>
      </c>
      <c r="O197" s="78">
        <v>3.5972999999999998E-2</v>
      </c>
      <c r="P197" s="78">
        <v>4.2159000000000002E-2</v>
      </c>
      <c r="Q197" s="136">
        <v>3.7201999999999999E-2</v>
      </c>
      <c r="R197" s="77"/>
      <c r="S197" s="85">
        <v>0.286304</v>
      </c>
      <c r="T197" s="86">
        <v>714.42307692307691</v>
      </c>
      <c r="U197" s="86">
        <v>1.274156604700337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1.0416666666666666E-2</v>
      </c>
      <c r="F199" s="77"/>
      <c r="G199" s="82">
        <v>1.408E-3</v>
      </c>
      <c r="H199" s="82">
        <v>2.6979999999999999E-3</v>
      </c>
      <c r="I199" s="82">
        <v>5.1869999999999998E-3</v>
      </c>
      <c r="J199" s="82">
        <v>5.9839999999999997E-3</v>
      </c>
      <c r="K199" s="82">
        <v>6.9959999999999996E-3</v>
      </c>
      <c r="L199" s="82">
        <v>6.5919999999999998E-3</v>
      </c>
      <c r="M199" s="82">
        <v>1.5506000000000001E-2</v>
      </c>
      <c r="N199" s="82">
        <v>4.1349999999999998E-2</v>
      </c>
      <c r="O199" s="82">
        <v>3.9848000000000001E-2</v>
      </c>
      <c r="P199" s="82">
        <v>2.7185000000000001E-2</v>
      </c>
      <c r="Q199" s="137">
        <v>0</v>
      </c>
      <c r="R199" s="77"/>
      <c r="S199" s="79">
        <v>0.152754</v>
      </c>
      <c r="T199" s="80">
        <v>-1</v>
      </c>
      <c r="U199" s="80">
        <v>-1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2.0833333333333332E-2</v>
      </c>
      <c r="F201" s="95"/>
      <c r="G201" s="92">
        <v>0</v>
      </c>
      <c r="H201" s="92">
        <v>8.9400000000000005E-4</v>
      </c>
      <c r="I201" s="92">
        <v>6.8999999999999997E-4</v>
      </c>
      <c r="J201" s="92">
        <v>5.1339999999999997E-3</v>
      </c>
      <c r="K201" s="92">
        <v>4.8900000000000002E-3</v>
      </c>
      <c r="L201" s="92">
        <v>5.4140000000000004E-3</v>
      </c>
      <c r="M201" s="92">
        <v>1.634E-3</v>
      </c>
      <c r="N201" s="92">
        <v>3.9599999999999998E-4</v>
      </c>
      <c r="O201" s="92">
        <v>4.2400000000000001E-4</v>
      </c>
      <c r="P201" s="92">
        <v>4.06E-4</v>
      </c>
      <c r="Q201" s="92">
        <v>1.9000000000000001E-4</v>
      </c>
      <c r="R201" s="95"/>
      <c r="S201" s="93">
        <v>2.0072000000000003E-2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1.0416666666666666E-2</v>
      </c>
      <c r="F202" s="77"/>
      <c r="G202" s="78">
        <v>0</v>
      </c>
      <c r="H202" s="78">
        <v>4.4700000000000002E-4</v>
      </c>
      <c r="I202" s="78">
        <v>3.4499999999999998E-4</v>
      </c>
      <c r="J202" s="78">
        <v>2.5669999999999998E-3</v>
      </c>
      <c r="K202" s="78">
        <v>2.4450000000000001E-3</v>
      </c>
      <c r="L202" s="78">
        <v>2.7070000000000002E-3</v>
      </c>
      <c r="M202" s="78">
        <v>8.1700000000000002E-4</v>
      </c>
      <c r="N202" s="78">
        <v>1.9799999999999999E-4</v>
      </c>
      <c r="O202" s="78">
        <v>2.12E-4</v>
      </c>
      <c r="P202" s="78">
        <v>2.03E-4</v>
      </c>
      <c r="Q202" s="136">
        <v>9.5000000000000005E-5</v>
      </c>
      <c r="R202" s="77"/>
      <c r="S202" s="85">
        <v>1.0036000000000002E-2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1.0416666666666666E-2</v>
      </c>
      <c r="F203" s="77"/>
      <c r="G203" s="78">
        <v>0</v>
      </c>
      <c r="H203" s="78">
        <v>4.4700000000000002E-4</v>
      </c>
      <c r="I203" s="78">
        <v>3.4499999999999998E-4</v>
      </c>
      <c r="J203" s="78">
        <v>2.5669999999999998E-3</v>
      </c>
      <c r="K203" s="78">
        <v>2.4450000000000001E-3</v>
      </c>
      <c r="L203" s="78">
        <v>2.7070000000000002E-3</v>
      </c>
      <c r="M203" s="78">
        <v>8.1700000000000002E-4</v>
      </c>
      <c r="N203" s="78">
        <v>1.9799999999999999E-4</v>
      </c>
      <c r="O203" s="78">
        <v>2.12E-4</v>
      </c>
      <c r="P203" s="78">
        <v>2.03E-4</v>
      </c>
      <c r="Q203" s="136">
        <v>9.5000000000000005E-5</v>
      </c>
      <c r="R203" s="77"/>
      <c r="S203" s="85">
        <v>1.0036000000000002E-2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96</v>
      </c>
      <c r="E204" s="90">
        <v>1</v>
      </c>
      <c r="F204" s="91"/>
      <c r="G204" s="92">
        <v>1.0710170000000001</v>
      </c>
      <c r="H204" s="92">
        <v>1.5196370000000001</v>
      </c>
      <c r="I204" s="92">
        <v>2.7739149999999997</v>
      </c>
      <c r="J204" s="92">
        <v>2.9845380000000001</v>
      </c>
      <c r="K204" s="92">
        <v>3.3072409999999999</v>
      </c>
      <c r="L204" s="92">
        <v>2.7200510000000002</v>
      </c>
      <c r="M204" s="92">
        <v>3.4337</v>
      </c>
      <c r="N204" s="92">
        <v>3.0759940000000001</v>
      </c>
      <c r="O204" s="92">
        <v>3.2298380000000004</v>
      </c>
      <c r="P204" s="92">
        <v>3.9077329999999999</v>
      </c>
      <c r="Q204" s="92">
        <v>3.1952449999999994</v>
      </c>
      <c r="R204" s="91"/>
      <c r="S204" s="93">
        <v>31.218909000000004</v>
      </c>
      <c r="T204" s="94">
        <v>1.9833746803272021</v>
      </c>
      <c r="U204" s="94">
        <v>0.14640606484398733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50</v>
      </c>
      <c r="E247" s="27">
        <v>0.52083333333333337</v>
      </c>
      <c r="F247" s="28"/>
      <c r="G247" s="38">
        <v>0.83513499999999996</v>
      </c>
      <c r="H247" s="38">
        <v>1.2044890000000001</v>
      </c>
      <c r="I247" s="38">
        <v>2.3722220000000003</v>
      </c>
      <c r="J247" s="38">
        <v>2.5844449999999997</v>
      </c>
      <c r="K247" s="38">
        <v>2.6366689999999999</v>
      </c>
      <c r="L247" s="38">
        <v>2.0324620000000002</v>
      </c>
      <c r="M247" s="38">
        <v>2.6599159999999999</v>
      </c>
      <c r="N247" s="38">
        <v>2.1359669999999999</v>
      </c>
      <c r="O247" s="38">
        <v>2.1578020000000002</v>
      </c>
      <c r="P247" s="38">
        <v>2.590668</v>
      </c>
      <c r="Q247" s="38">
        <v>2.048038</v>
      </c>
      <c r="R247" s="28"/>
      <c r="S247" s="39">
        <v>23.257813000000006</v>
      </c>
      <c r="T247" s="40">
        <v>1.452343633065313</v>
      </c>
      <c r="U247" s="40">
        <v>0.11865885738689208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21</v>
      </c>
      <c r="E248" s="27">
        <v>0.21875</v>
      </c>
      <c r="F248" s="28"/>
      <c r="G248" s="67">
        <v>3.774E-3</v>
      </c>
      <c r="H248" s="67">
        <v>0.11541999999999999</v>
      </c>
      <c r="I248" s="67">
        <v>0.17113400000000001</v>
      </c>
      <c r="J248" s="67">
        <v>0.19464400000000001</v>
      </c>
      <c r="K248" s="67">
        <v>0.128916</v>
      </c>
      <c r="L248" s="67">
        <v>0.134182</v>
      </c>
      <c r="M248" s="67">
        <v>0.12347</v>
      </c>
      <c r="N248" s="67">
        <v>0.135626</v>
      </c>
      <c r="O248" s="67">
        <v>0.12704399999999999</v>
      </c>
      <c r="P248" s="67">
        <v>0.32072299999999998</v>
      </c>
      <c r="Q248" s="67">
        <v>8.9124999999999996E-2</v>
      </c>
      <c r="R248" s="28"/>
      <c r="S248" s="53">
        <v>1.5440579999999999</v>
      </c>
      <c r="T248" s="54">
        <v>22.615527291997878</v>
      </c>
      <c r="U248" s="54">
        <v>0.48473759653891912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2</v>
      </c>
      <c r="E249" s="27">
        <v>2.0833333333333332E-2</v>
      </c>
      <c r="F249" s="28"/>
      <c r="G249" s="67">
        <v>5.5110000000000003E-3</v>
      </c>
      <c r="H249" s="67">
        <v>3.2539999999999999E-3</v>
      </c>
      <c r="I249" s="67">
        <v>9.9109999999999997E-3</v>
      </c>
      <c r="J249" s="67">
        <v>5.4640000000000001E-3</v>
      </c>
      <c r="K249" s="67">
        <v>2.2599999999999999E-3</v>
      </c>
      <c r="L249" s="67">
        <v>4.9100000000000003E-3</v>
      </c>
      <c r="M249" s="67">
        <v>5.5099999999999995E-4</v>
      </c>
      <c r="N249" s="67">
        <v>6.9700000000000003E-4</v>
      </c>
      <c r="O249" s="67">
        <v>5.4600000000000004E-4</v>
      </c>
      <c r="P249" s="67">
        <v>5.9599999999999996E-4</v>
      </c>
      <c r="Q249" s="67">
        <v>1.9999999999999999E-6</v>
      </c>
      <c r="R249" s="28"/>
      <c r="S249" s="53">
        <v>3.3702000000000003E-2</v>
      </c>
      <c r="T249" s="54">
        <v>-0.99963708945744878</v>
      </c>
      <c r="U249" s="54">
        <v>-0.6284862019889822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1</v>
      </c>
      <c r="E250" s="27">
        <v>1.0416666666666666E-2</v>
      </c>
      <c r="F250" s="28"/>
      <c r="G250" s="67">
        <v>0</v>
      </c>
      <c r="H250" s="67">
        <v>0</v>
      </c>
      <c r="I250" s="67">
        <v>0</v>
      </c>
      <c r="J250" s="67">
        <v>3.0079999999999998E-3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3.0079999999999998E-3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1</v>
      </c>
      <c r="E253" s="27">
        <v>1.0416666666666666E-2</v>
      </c>
      <c r="F253" s="28"/>
      <c r="G253" s="67">
        <v>0</v>
      </c>
      <c r="H253" s="67">
        <v>0</v>
      </c>
      <c r="I253" s="67">
        <v>0.32991199999999998</v>
      </c>
      <c r="J253" s="67">
        <v>0.15423899999999999</v>
      </c>
      <c r="K253" s="67">
        <v>7.4588000000000002E-2</v>
      </c>
      <c r="L253" s="67">
        <v>7.8417000000000001E-2</v>
      </c>
      <c r="M253" s="67">
        <v>2.7921999999999999E-2</v>
      </c>
      <c r="N253" s="67">
        <v>1.2541999999999999E-2</v>
      </c>
      <c r="O253" s="67">
        <v>0.208147</v>
      </c>
      <c r="P253" s="67">
        <v>0.315471</v>
      </c>
      <c r="Q253" s="67">
        <v>0</v>
      </c>
      <c r="R253" s="28"/>
      <c r="S253" s="53">
        <v>1.201238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8</v>
      </c>
      <c r="E254" s="27">
        <v>8.3333333333333329E-2</v>
      </c>
      <c r="F254" s="28"/>
      <c r="G254" s="67">
        <v>0.176144</v>
      </c>
      <c r="H254" s="67">
        <v>0.34191899999999997</v>
      </c>
      <c r="I254" s="67">
        <v>0.35050399999999998</v>
      </c>
      <c r="J254" s="67">
        <v>0.42276599999999998</v>
      </c>
      <c r="K254" s="67">
        <v>0.55093000000000003</v>
      </c>
      <c r="L254" s="67">
        <v>8.0804000000000001E-2</v>
      </c>
      <c r="M254" s="67">
        <v>0.226463</v>
      </c>
      <c r="N254" s="67">
        <v>0.32320500000000002</v>
      </c>
      <c r="O254" s="67">
        <v>0.32466</v>
      </c>
      <c r="P254" s="67">
        <v>0.41314200000000001</v>
      </c>
      <c r="Q254" s="67">
        <v>0.48727599999999999</v>
      </c>
      <c r="R254" s="28"/>
      <c r="S254" s="53">
        <v>3.6978130000000005</v>
      </c>
      <c r="T254" s="54">
        <v>1.7663502588790991</v>
      </c>
      <c r="U254" s="54">
        <v>0.13563402456203755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4</v>
      </c>
      <c r="E255" s="27">
        <v>4.1666666666666664E-2</v>
      </c>
      <c r="F255" s="28"/>
      <c r="G255" s="67">
        <v>0.52284399999999998</v>
      </c>
      <c r="H255" s="67">
        <v>0.62982000000000005</v>
      </c>
      <c r="I255" s="67">
        <v>1.3566480000000001</v>
      </c>
      <c r="J255" s="67">
        <v>1.6033390000000001</v>
      </c>
      <c r="K255" s="67">
        <v>1.6787589999999999</v>
      </c>
      <c r="L255" s="67">
        <v>1.5789390000000001</v>
      </c>
      <c r="M255" s="67">
        <v>2.12663</v>
      </c>
      <c r="N255" s="67">
        <v>1.3378129999999999</v>
      </c>
      <c r="O255" s="67">
        <v>1.154263</v>
      </c>
      <c r="P255" s="67">
        <v>0.66784500000000002</v>
      </c>
      <c r="Q255" s="67">
        <v>0.81091899999999995</v>
      </c>
      <c r="R255" s="28"/>
      <c r="S255" s="53">
        <v>13.467819000000002</v>
      </c>
      <c r="T255" s="54">
        <v>0.5509769644482867</v>
      </c>
      <c r="U255" s="54">
        <v>5.6393373816894909E-2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4</v>
      </c>
      <c r="E256" s="27">
        <v>4.1666666666666664E-2</v>
      </c>
      <c r="F256" s="28"/>
      <c r="G256" s="67">
        <v>0</v>
      </c>
      <c r="H256" s="67">
        <v>0</v>
      </c>
      <c r="I256" s="67">
        <v>0</v>
      </c>
      <c r="J256" s="67">
        <v>6.7299999999999999E-4</v>
      </c>
      <c r="K256" s="67">
        <v>3.2759999999999998E-3</v>
      </c>
      <c r="L256" s="67">
        <v>4.1949999999999999E-3</v>
      </c>
      <c r="M256" s="67">
        <v>5.0699999999999996E-4</v>
      </c>
      <c r="N256" s="67">
        <v>1.83E-3</v>
      </c>
      <c r="O256" s="67">
        <v>3.1199999999999999E-4</v>
      </c>
      <c r="P256" s="67">
        <v>0.253218</v>
      </c>
      <c r="Q256" s="67">
        <v>8.5860000000000006E-2</v>
      </c>
      <c r="R256" s="28"/>
      <c r="S256" s="53">
        <v>0.34987099999999999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2</v>
      </c>
      <c r="E260" s="27">
        <v>2.0833333333333332E-2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3.5530000000000002E-3</v>
      </c>
      <c r="Q260" s="67">
        <v>4.2187000000000002E-2</v>
      </c>
      <c r="R260" s="28"/>
      <c r="S260" s="53">
        <v>4.5740000000000003E-2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1</v>
      </c>
      <c r="E262" s="27">
        <v>1.0416666666666666E-2</v>
      </c>
      <c r="F262" s="28"/>
      <c r="G262" s="67">
        <v>0</v>
      </c>
      <c r="H262" s="67">
        <v>0</v>
      </c>
      <c r="I262" s="67">
        <v>0</v>
      </c>
      <c r="J262" s="67">
        <v>4.4580000000000002E-2</v>
      </c>
      <c r="K262" s="67">
        <v>4.3073E-2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8.7653000000000009E-2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3</v>
      </c>
      <c r="E263" s="27">
        <v>3.125E-2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7.345E-3</v>
      </c>
      <c r="N263" s="67">
        <v>7.1390000000000004E-3</v>
      </c>
      <c r="O263" s="67">
        <v>4.1110000000000001E-3</v>
      </c>
      <c r="P263" s="67">
        <v>2.385E-3</v>
      </c>
      <c r="Q263" s="67">
        <v>0</v>
      </c>
      <c r="R263" s="28"/>
      <c r="S263" s="53">
        <v>2.0979999999999999E-2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3</v>
      </c>
      <c r="E265" s="27">
        <v>3.125E-2</v>
      </c>
      <c r="F265" s="28"/>
      <c r="G265" s="67">
        <v>0.126862</v>
      </c>
      <c r="H265" s="67">
        <v>0.114076</v>
      </c>
      <c r="I265" s="67">
        <v>0.154113</v>
      </c>
      <c r="J265" s="67">
        <v>0.15573200000000001</v>
      </c>
      <c r="K265" s="67">
        <v>0.154867</v>
      </c>
      <c r="L265" s="67">
        <v>0.15101500000000001</v>
      </c>
      <c r="M265" s="67">
        <v>0.14702799999999999</v>
      </c>
      <c r="N265" s="67">
        <v>0.31711499999999998</v>
      </c>
      <c r="O265" s="67">
        <v>0.33871899999999999</v>
      </c>
      <c r="P265" s="67">
        <v>0.61373500000000003</v>
      </c>
      <c r="Q265" s="141">
        <v>0.53266899999999995</v>
      </c>
      <c r="R265" s="28"/>
      <c r="S265" s="53">
        <v>2.8059309999999997</v>
      </c>
      <c r="T265" s="54">
        <v>3.1988065772256462</v>
      </c>
      <c r="U265" s="54">
        <v>0.19643947503812731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5</v>
      </c>
      <c r="E268" s="27">
        <v>5.2083333333333336E-2</v>
      </c>
      <c r="F268" s="28"/>
      <c r="G268" s="38">
        <v>0.16630600000000001</v>
      </c>
      <c r="H268" s="38">
        <v>0.15901299999999999</v>
      </c>
      <c r="I268" s="38">
        <v>0.172065</v>
      </c>
      <c r="J268" s="38">
        <v>0.16675300000000001</v>
      </c>
      <c r="K268" s="38">
        <v>0.181283</v>
      </c>
      <c r="L268" s="38">
        <v>0.19797000000000001</v>
      </c>
      <c r="M268" s="38">
        <v>0.20680299999999999</v>
      </c>
      <c r="N268" s="38">
        <v>0.22006200000000001</v>
      </c>
      <c r="O268" s="38">
        <v>0.228296</v>
      </c>
      <c r="P268" s="38">
        <v>0.22989999999999999</v>
      </c>
      <c r="Q268" s="38">
        <v>0.229578</v>
      </c>
      <c r="R268" s="28"/>
      <c r="S268" s="39">
        <v>2.158029</v>
      </c>
      <c r="T268" s="40">
        <v>0.38045530528062721</v>
      </c>
      <c r="U268" s="40">
        <v>4.1124805040195334E-2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5</v>
      </c>
      <c r="E269" s="27">
        <v>5.2083333333333336E-2</v>
      </c>
      <c r="F269" s="28"/>
      <c r="G269" s="67">
        <v>0.16630600000000001</v>
      </c>
      <c r="H269" s="67">
        <v>0.15901299999999999</v>
      </c>
      <c r="I269" s="67">
        <v>0.172065</v>
      </c>
      <c r="J269" s="67">
        <v>0.16675300000000001</v>
      </c>
      <c r="K269" s="67">
        <v>0.181283</v>
      </c>
      <c r="L269" s="67">
        <v>0.19797000000000001</v>
      </c>
      <c r="M269" s="67">
        <v>0.20680299999999999</v>
      </c>
      <c r="N269" s="67">
        <v>0.22006200000000001</v>
      </c>
      <c r="O269" s="67">
        <v>0.228296</v>
      </c>
      <c r="P269" s="67">
        <v>0.22989999999999999</v>
      </c>
      <c r="Q269" s="67">
        <v>0.229578</v>
      </c>
      <c r="R269" s="28"/>
      <c r="S269" s="53">
        <v>2.158029</v>
      </c>
      <c r="T269" s="54">
        <v>0.38045530528062721</v>
      </c>
      <c r="U269" s="54">
        <v>4.1124805040195334E-2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7</v>
      </c>
      <c r="E274" s="60">
        <v>7.2916666666666671E-2</v>
      </c>
      <c r="F274" s="61"/>
      <c r="G274" s="38">
        <v>5.0576000000000003E-2</v>
      </c>
      <c r="H274" s="38">
        <v>4.6314000000000001E-2</v>
      </c>
      <c r="I274" s="38">
        <v>0.15648799999999999</v>
      </c>
      <c r="J274" s="38">
        <v>0.15515499999999999</v>
      </c>
      <c r="K274" s="38">
        <v>0.145039</v>
      </c>
      <c r="L274" s="38">
        <v>0.14652599999999999</v>
      </c>
      <c r="M274" s="38">
        <v>0.2079</v>
      </c>
      <c r="N274" s="38">
        <v>0.32355800000000001</v>
      </c>
      <c r="O274" s="38">
        <v>0.42077399999999998</v>
      </c>
      <c r="P274" s="38">
        <v>0.62905999999999995</v>
      </c>
      <c r="Q274" s="38">
        <v>0.36392099999999999</v>
      </c>
      <c r="R274" s="61"/>
      <c r="S274" s="39">
        <v>2.645311</v>
      </c>
      <c r="T274" s="40">
        <v>6.1955275229357794</v>
      </c>
      <c r="U274" s="40">
        <v>0.27977266534056811</v>
      </c>
    </row>
    <row r="275" spans="1:21" s="18" customFormat="1" x14ac:dyDescent="0.3">
      <c r="A275" s="106"/>
      <c r="B275" s="16"/>
      <c r="C275" s="29" t="s">
        <v>2</v>
      </c>
      <c r="D275" s="30">
        <v>5</v>
      </c>
      <c r="E275" s="27">
        <v>5.2083333333333336E-2</v>
      </c>
      <c r="F275" s="28"/>
      <c r="G275" s="38">
        <v>0</v>
      </c>
      <c r="H275" s="38">
        <v>0</v>
      </c>
      <c r="I275" s="38">
        <v>0</v>
      </c>
      <c r="J275" s="38">
        <v>1.6100000000000001E-4</v>
      </c>
      <c r="K275" s="38">
        <v>5.6457000000000007E-2</v>
      </c>
      <c r="L275" s="38">
        <v>5.7135999999999999E-2</v>
      </c>
      <c r="M275" s="38">
        <v>5.6452000000000002E-2</v>
      </c>
      <c r="N275" s="38">
        <v>5.5877999999999997E-2</v>
      </c>
      <c r="O275" s="38">
        <v>5.2857000000000001E-2</v>
      </c>
      <c r="P275" s="38">
        <v>5.3040999999999998E-2</v>
      </c>
      <c r="Q275" s="38">
        <v>5.2072E-2</v>
      </c>
      <c r="R275" s="28"/>
      <c r="S275" s="39">
        <v>0.38405400000000001</v>
      </c>
      <c r="T275" s="40" t="s">
        <v>191</v>
      </c>
      <c r="U275" s="40" t="s">
        <v>191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2</v>
      </c>
      <c r="E276" s="27">
        <v>2.0833333333333332E-2</v>
      </c>
      <c r="F276" s="28"/>
      <c r="G276" s="67">
        <v>0</v>
      </c>
      <c r="H276" s="67">
        <v>0</v>
      </c>
      <c r="I276" s="67">
        <v>0</v>
      </c>
      <c r="J276" s="67">
        <v>1.6100000000000001E-4</v>
      </c>
      <c r="K276" s="67">
        <v>1.6351000000000001E-2</v>
      </c>
      <c r="L276" s="67">
        <v>1.7263000000000001E-2</v>
      </c>
      <c r="M276" s="67">
        <v>1.6670000000000001E-2</v>
      </c>
      <c r="N276" s="67">
        <v>1.6312E-2</v>
      </c>
      <c r="O276" s="67">
        <v>1.5089999999999999E-2</v>
      </c>
      <c r="P276" s="67">
        <v>1.5110999999999999E-2</v>
      </c>
      <c r="Q276" s="67">
        <v>1.4777E-2</v>
      </c>
      <c r="R276" s="28"/>
      <c r="S276" s="53">
        <v>0.111735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3</v>
      </c>
      <c r="E277" s="27">
        <v>3.125E-2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4.0106000000000003E-2</v>
      </c>
      <c r="L277" s="67">
        <v>3.9872999999999999E-2</v>
      </c>
      <c r="M277" s="67">
        <v>3.9781999999999998E-2</v>
      </c>
      <c r="N277" s="67">
        <v>3.9565999999999997E-2</v>
      </c>
      <c r="O277" s="67">
        <v>3.7767000000000002E-2</v>
      </c>
      <c r="P277" s="67">
        <v>3.7929999999999998E-2</v>
      </c>
      <c r="Q277" s="67">
        <v>3.7295000000000002E-2</v>
      </c>
      <c r="R277" s="28"/>
      <c r="S277" s="53">
        <v>0.27231899999999998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3</v>
      </c>
      <c r="E281" s="27">
        <v>3.125E-2</v>
      </c>
      <c r="F281" s="28"/>
      <c r="G281" s="38">
        <v>4.6680000000000003E-3</v>
      </c>
      <c r="H281" s="38">
        <v>3.3990000000000001E-3</v>
      </c>
      <c r="I281" s="38">
        <v>3.9090000000000001E-3</v>
      </c>
      <c r="J281" s="38">
        <v>4.4580000000000002E-3</v>
      </c>
      <c r="K281" s="38">
        <v>1.1603E-2</v>
      </c>
      <c r="L281" s="38">
        <v>1.0532000000000001E-2</v>
      </c>
      <c r="M281" s="38">
        <v>1.6012999999999999E-2</v>
      </c>
      <c r="N281" s="38">
        <v>2.0281E-2</v>
      </c>
      <c r="O281" s="38">
        <v>2.0511000000000001E-2</v>
      </c>
      <c r="P281" s="38">
        <v>1.6460000000000002E-2</v>
      </c>
      <c r="Q281" s="38">
        <v>1.9E-2</v>
      </c>
      <c r="R281" s="28"/>
      <c r="S281" s="39">
        <v>0.13083400000000001</v>
      </c>
      <c r="T281" s="40">
        <v>3.0702656383890314</v>
      </c>
      <c r="U281" s="40">
        <v>0.19179852665249197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1.0416666666666666E-2</v>
      </c>
      <c r="F283" s="28"/>
      <c r="G283" s="67">
        <v>2.3340000000000001E-3</v>
      </c>
      <c r="H283" s="67">
        <v>2.3530000000000001E-3</v>
      </c>
      <c r="I283" s="67">
        <v>2.513E-3</v>
      </c>
      <c r="J283" s="67">
        <v>3.1470000000000001E-3</v>
      </c>
      <c r="K283" s="67">
        <v>1.0342E-2</v>
      </c>
      <c r="L283" s="67">
        <v>9.2790000000000008E-3</v>
      </c>
      <c r="M283" s="67">
        <v>1.4762000000000001E-2</v>
      </c>
      <c r="N283" s="67">
        <v>1.0201999999999999E-2</v>
      </c>
      <c r="O283" s="67">
        <v>1.3063999999999999E-2</v>
      </c>
      <c r="P283" s="67">
        <v>1.4552000000000001E-2</v>
      </c>
      <c r="Q283" s="67">
        <v>1.8296E-2</v>
      </c>
      <c r="R283" s="28"/>
      <c r="S283" s="53">
        <v>0.10084399999999999</v>
      </c>
      <c r="T283" s="54">
        <v>6.8389031705227072</v>
      </c>
      <c r="U283" s="54">
        <v>0.29354610467099596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0</v>
      </c>
      <c r="E285" s="27">
        <v>0</v>
      </c>
      <c r="F285" s="28"/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28"/>
      <c r="S285" s="53">
        <v>0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1.0416666666666666E-2</v>
      </c>
      <c r="F286" s="28"/>
      <c r="G286" s="67">
        <v>2.3340000000000001E-3</v>
      </c>
      <c r="H286" s="67">
        <v>1.0460000000000001E-3</v>
      </c>
      <c r="I286" s="67">
        <v>1.3960000000000001E-3</v>
      </c>
      <c r="J286" s="67">
        <v>1.3110000000000001E-3</v>
      </c>
      <c r="K286" s="67">
        <v>1.261E-3</v>
      </c>
      <c r="L286" s="67">
        <v>1.253E-3</v>
      </c>
      <c r="M286" s="67">
        <v>1.2509999999999999E-3</v>
      </c>
      <c r="N286" s="67">
        <v>7.4700000000000005E-4</v>
      </c>
      <c r="O286" s="67">
        <v>7.1299999999999998E-4</v>
      </c>
      <c r="P286" s="67">
        <v>1.908E-3</v>
      </c>
      <c r="Q286" s="67">
        <v>7.0399999999999998E-4</v>
      </c>
      <c r="R286" s="28"/>
      <c r="S286" s="53">
        <v>1.3924000000000001E-2</v>
      </c>
      <c r="T286" s="54">
        <v>-0.69837189374464437</v>
      </c>
      <c r="U286" s="54">
        <v>-0.13913713133814831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1</v>
      </c>
      <c r="E287" s="27">
        <v>1.0416666666666666E-2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9.332E-3</v>
      </c>
      <c r="O287" s="67">
        <v>6.7340000000000004E-3</v>
      </c>
      <c r="P287" s="67">
        <v>0</v>
      </c>
      <c r="Q287" s="67">
        <v>0</v>
      </c>
      <c r="R287" s="28"/>
      <c r="S287" s="53">
        <v>1.6066E-2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4</v>
      </c>
      <c r="E289" s="27">
        <v>4.1666666666666664E-2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1.8E-5</v>
      </c>
      <c r="L289" s="38">
        <v>1.4100000000000001E-4</v>
      </c>
      <c r="M289" s="38">
        <v>5.5800000000000001E-4</v>
      </c>
      <c r="N289" s="38">
        <v>6.1200000000000002E-4</v>
      </c>
      <c r="O289" s="38">
        <v>1.1969999999999999E-3</v>
      </c>
      <c r="P289" s="38">
        <v>8.5800000000000004E-4</v>
      </c>
      <c r="Q289" s="38">
        <v>0</v>
      </c>
      <c r="R289" s="28"/>
      <c r="S289" s="39">
        <v>3.3839999999999999E-3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8</v>
      </c>
      <c r="E290" s="27">
        <v>8.3333333333333329E-2</v>
      </c>
      <c r="F290" s="28"/>
      <c r="G290" s="38">
        <v>0</v>
      </c>
      <c r="H290" s="38">
        <v>4.6540999999999999E-2</v>
      </c>
      <c r="I290" s="38">
        <v>4.7745999999999997E-2</v>
      </c>
      <c r="J290" s="38">
        <v>5.7431999999999997E-2</v>
      </c>
      <c r="K290" s="38">
        <v>7.1593000000000004E-2</v>
      </c>
      <c r="L290" s="38">
        <v>9.4783000000000006E-2</v>
      </c>
      <c r="M290" s="38">
        <v>7.0247000000000004E-2</v>
      </c>
      <c r="N290" s="38">
        <v>7.0730000000000001E-2</v>
      </c>
      <c r="O290" s="38">
        <v>8.1680000000000003E-2</v>
      </c>
      <c r="P290" s="38">
        <v>6.8902000000000005E-2</v>
      </c>
      <c r="Q290" s="38">
        <v>6.0339000000000004E-2</v>
      </c>
      <c r="R290" s="28"/>
      <c r="S290" s="39">
        <v>0.66999300000000006</v>
      </c>
      <c r="T290" s="40" t="s">
        <v>191</v>
      </c>
      <c r="U290" s="40" t="s">
        <v>191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7</v>
      </c>
      <c r="E291" s="27">
        <v>7.2916666666666671E-2</v>
      </c>
      <c r="F291" s="28"/>
      <c r="G291" s="67">
        <v>0</v>
      </c>
      <c r="H291" s="67">
        <v>4.6540999999999999E-2</v>
      </c>
      <c r="I291" s="67">
        <v>4.7745999999999997E-2</v>
      </c>
      <c r="J291" s="67">
        <v>5.7431999999999997E-2</v>
      </c>
      <c r="K291" s="67">
        <v>7.1593000000000004E-2</v>
      </c>
      <c r="L291" s="67">
        <v>9.4783000000000006E-2</v>
      </c>
      <c r="M291" s="67">
        <v>4.1523999999999998E-2</v>
      </c>
      <c r="N291" s="67">
        <v>4.1163999999999999E-2</v>
      </c>
      <c r="O291" s="67">
        <v>5.2470000000000003E-2</v>
      </c>
      <c r="P291" s="67">
        <v>3.8538000000000003E-2</v>
      </c>
      <c r="Q291" s="67">
        <v>3.0483E-2</v>
      </c>
      <c r="R291" s="28"/>
      <c r="S291" s="53">
        <v>0.52227400000000002</v>
      </c>
      <c r="T291" s="54" t="s">
        <v>191</v>
      </c>
      <c r="U291" s="54" t="s">
        <v>191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1</v>
      </c>
      <c r="E292" s="27">
        <v>1.0416666666666666E-2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2.8722999999999999E-2</v>
      </c>
      <c r="N292" s="67">
        <v>2.9565999999999999E-2</v>
      </c>
      <c r="O292" s="67">
        <v>2.921E-2</v>
      </c>
      <c r="P292" s="67">
        <v>3.0363999999999999E-2</v>
      </c>
      <c r="Q292" s="67">
        <v>2.9856000000000001E-2</v>
      </c>
      <c r="R292" s="28"/>
      <c r="S292" s="53">
        <v>0.14771899999999999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7</v>
      </c>
      <c r="E293" s="27">
        <v>7.2916666666666671E-2</v>
      </c>
      <c r="F293" s="28"/>
      <c r="G293" s="38">
        <v>0</v>
      </c>
      <c r="H293" s="38">
        <v>0</v>
      </c>
      <c r="I293" s="38">
        <v>0</v>
      </c>
      <c r="J293" s="38">
        <v>4.4489999999999998E-3</v>
      </c>
      <c r="K293" s="38">
        <v>7.4839000000000003E-2</v>
      </c>
      <c r="L293" s="38">
        <v>5.4109999999999998E-2</v>
      </c>
      <c r="M293" s="38">
        <v>7.2021000000000002E-2</v>
      </c>
      <c r="N293" s="38">
        <v>6.4481999999999998E-2</v>
      </c>
      <c r="O293" s="38">
        <v>1.6656000000000001E-2</v>
      </c>
      <c r="P293" s="38">
        <v>2.777E-3</v>
      </c>
      <c r="Q293" s="38">
        <v>1.145E-3</v>
      </c>
      <c r="R293" s="28"/>
      <c r="S293" s="39">
        <v>0.29047899999999999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7</v>
      </c>
      <c r="E294" s="27">
        <v>7.2916666666666671E-2</v>
      </c>
      <c r="F294" s="28"/>
      <c r="G294" s="38">
        <v>1.4331999999999999E-2</v>
      </c>
      <c r="H294" s="38">
        <v>5.9880999999999997E-2</v>
      </c>
      <c r="I294" s="38">
        <v>2.1485000000000001E-2</v>
      </c>
      <c r="J294" s="38">
        <v>1.1684999999999999E-2</v>
      </c>
      <c r="K294" s="38">
        <v>0.12973999999999999</v>
      </c>
      <c r="L294" s="38">
        <v>0.126391</v>
      </c>
      <c r="M294" s="38">
        <v>0.14379</v>
      </c>
      <c r="N294" s="38">
        <v>0.184424</v>
      </c>
      <c r="O294" s="38">
        <v>0.25006499999999998</v>
      </c>
      <c r="P294" s="38">
        <v>0.31606699999999999</v>
      </c>
      <c r="Q294" s="38">
        <v>0.42115200000000003</v>
      </c>
      <c r="R294" s="28"/>
      <c r="S294" s="39">
        <v>1.6790119999999999</v>
      </c>
      <c r="T294" s="40">
        <v>28.385431202902598</v>
      </c>
      <c r="U294" s="40">
        <v>0.52586639526162848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7</v>
      </c>
      <c r="E296" s="27">
        <v>7.2916666666666671E-2</v>
      </c>
      <c r="F296" s="28"/>
      <c r="G296" s="59">
        <v>1.4331999999999999E-2</v>
      </c>
      <c r="H296" s="59">
        <v>5.9880999999999997E-2</v>
      </c>
      <c r="I296" s="59">
        <v>2.1485000000000001E-2</v>
      </c>
      <c r="J296" s="59">
        <v>1.1684999999999999E-2</v>
      </c>
      <c r="K296" s="59">
        <v>0.12973999999999999</v>
      </c>
      <c r="L296" s="59">
        <v>0.126391</v>
      </c>
      <c r="M296" s="59">
        <v>0.14379</v>
      </c>
      <c r="N296" s="59">
        <v>0.184424</v>
      </c>
      <c r="O296" s="59">
        <v>0.25006499999999998</v>
      </c>
      <c r="P296" s="59">
        <v>0.31606699999999999</v>
      </c>
      <c r="Q296" s="59">
        <v>0.42115200000000003</v>
      </c>
      <c r="R296" s="28"/>
      <c r="S296" s="53">
        <v>1.6790119999999999</v>
      </c>
      <c r="T296" s="54">
        <v>28.385431202902598</v>
      </c>
      <c r="U296" s="54">
        <v>0.52586639526162848</v>
      </c>
    </row>
    <row r="297" spans="1:21" s="18" customFormat="1" collapsed="1" x14ac:dyDescent="0.3">
      <c r="A297" s="106"/>
      <c r="B297" s="16"/>
      <c r="C297" s="26" t="s">
        <v>373</v>
      </c>
      <c r="D297" s="142">
        <v>174</v>
      </c>
      <c r="E297" s="41">
        <v>1.8125000000000002</v>
      </c>
      <c r="F297" s="42"/>
      <c r="G297" s="43">
        <v>1.0710169999999999</v>
      </c>
      <c r="H297" s="43">
        <v>1.5196370000000001</v>
      </c>
      <c r="I297" s="43">
        <v>2.7739150000000001</v>
      </c>
      <c r="J297" s="43">
        <v>2.9845379999999997</v>
      </c>
      <c r="K297" s="43">
        <v>3.3072409999999999</v>
      </c>
      <c r="L297" s="43">
        <v>2.7200510000000002</v>
      </c>
      <c r="M297" s="43">
        <v>3.4336999999999995</v>
      </c>
      <c r="N297" s="43">
        <v>3.0759939999999997</v>
      </c>
      <c r="O297" s="43">
        <v>3.229838</v>
      </c>
      <c r="P297" s="43">
        <v>3.9077330000000003</v>
      </c>
      <c r="Q297" s="43">
        <v>3.1952450000000003</v>
      </c>
      <c r="R297" s="42"/>
      <c r="S297" s="44">
        <v>31.218908999999996</v>
      </c>
      <c r="T297" s="45">
        <v>1.9833746803272034</v>
      </c>
      <c r="U297" s="45">
        <v>0.14640606484398755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1644" priority="235" operator="equal">
      <formula>0</formula>
    </cfRule>
  </conditionalFormatting>
  <conditionalFormatting sqref="R50 C50 C83:F83 F50 E54:F54 C54 R54 E52:F52 C52 R52">
    <cfRule type="cellIs" dxfId="1643" priority="234" operator="equal">
      <formula>0</formula>
    </cfRule>
  </conditionalFormatting>
  <conditionalFormatting sqref="S16:S19 S21">
    <cfRule type="cellIs" dxfId="1642" priority="233" operator="equal">
      <formula>0</formula>
    </cfRule>
  </conditionalFormatting>
  <conditionalFormatting sqref="G54:Q54 G50:Q52">
    <cfRule type="cellIs" dxfId="1641" priority="232" operator="equal">
      <formula>0</formula>
    </cfRule>
  </conditionalFormatting>
  <conditionalFormatting sqref="T96:U96 C96:R96">
    <cfRule type="cellIs" dxfId="1640" priority="231" operator="equal">
      <formula>0</formula>
    </cfRule>
  </conditionalFormatting>
  <conditionalFormatting sqref="S96">
    <cfRule type="cellIs" dxfId="1639" priority="230" operator="equal">
      <formula>0</formula>
    </cfRule>
  </conditionalFormatting>
  <conditionalFormatting sqref="N54:O54 N50:O52">
    <cfRule type="cellIs" dxfId="1638" priority="228" operator="equal">
      <formula>0</formula>
    </cfRule>
  </conditionalFormatting>
  <conditionalFormatting sqref="N325:O337 N55:O55 N16:O19 N21:O21">
    <cfRule type="cellIs" dxfId="1637" priority="229" operator="equal">
      <formula>0</formula>
    </cfRule>
  </conditionalFormatting>
  <conditionalFormatting sqref="N20:O20">
    <cfRule type="cellIs" dxfId="1636" priority="225" operator="equal">
      <formula>0</formula>
    </cfRule>
  </conditionalFormatting>
  <conditionalFormatting sqref="P20:R20 T20:U20 C20:F20 H20:M20">
    <cfRule type="cellIs" dxfId="1635" priority="227" operator="equal">
      <formula>0</formula>
    </cfRule>
  </conditionalFormatting>
  <conditionalFormatting sqref="S20">
    <cfRule type="cellIs" dxfId="1634" priority="226" operator="equal">
      <formula>0</formula>
    </cfRule>
  </conditionalFormatting>
  <conditionalFormatting sqref="C269:U269">
    <cfRule type="cellIs" dxfId="1633" priority="224" operator="equal">
      <formula>0</formula>
    </cfRule>
  </conditionalFormatting>
  <conditionalFormatting sqref="C282:F282 H282:U282">
    <cfRule type="cellIs" dxfId="1632" priority="223" operator="equal">
      <formula>0</formula>
    </cfRule>
  </conditionalFormatting>
  <conditionalFormatting sqref="C276:F276 H276:U276">
    <cfRule type="cellIs" dxfId="1631" priority="222" operator="equal">
      <formula>0</formula>
    </cfRule>
  </conditionalFormatting>
  <conditionalFormatting sqref="C248 H248:U248 E248:F248">
    <cfRule type="cellIs" dxfId="1630" priority="221" operator="equal">
      <formula>0</formula>
    </cfRule>
  </conditionalFormatting>
  <conditionalFormatting sqref="G248:Q248">
    <cfRule type="cellIs" dxfId="1629" priority="220" operator="equal">
      <formula>0</formula>
    </cfRule>
  </conditionalFormatting>
  <conditionalFormatting sqref="G276:Q280">
    <cfRule type="cellIs" dxfId="1628" priority="219" operator="equal">
      <formula>0</formula>
    </cfRule>
  </conditionalFormatting>
  <conditionalFormatting sqref="G282:Q289">
    <cfRule type="cellIs" dxfId="1627" priority="218" operator="equal">
      <formula>0</formula>
    </cfRule>
  </conditionalFormatting>
  <conditionalFormatting sqref="G83:Q83">
    <cfRule type="cellIs" dxfId="1626" priority="215" operator="equal">
      <formula>0</formula>
    </cfRule>
  </conditionalFormatting>
  <conditionalFormatting sqref="D248">
    <cfRule type="cellIs" dxfId="1625" priority="212" operator="equal">
      <formula>0</formula>
    </cfRule>
  </conditionalFormatting>
  <conditionalFormatting sqref="T97:U97 C97:R97">
    <cfRule type="cellIs" dxfId="1624" priority="217" operator="equal">
      <formula>0</formula>
    </cfRule>
  </conditionalFormatting>
  <conditionalFormatting sqref="S97">
    <cfRule type="cellIs" dxfId="1623" priority="216" operator="equal">
      <formula>0</formula>
    </cfRule>
  </conditionalFormatting>
  <conditionalFormatting sqref="D7:D9">
    <cfRule type="cellIs" dxfId="1622" priority="214" operator="equal">
      <formula>0</formula>
    </cfRule>
  </conditionalFormatting>
  <conditionalFormatting sqref="D54 D52">
    <cfRule type="cellIs" dxfId="1621" priority="213" operator="equal">
      <formula>0</formula>
    </cfRule>
  </conditionalFormatting>
  <conditionalFormatting sqref="T103:U103 P103:R103 C103:F103 H103:M103 T147:U147 C147:R147">
    <cfRule type="cellIs" dxfId="1620" priority="211" operator="equal">
      <formula>0</formula>
    </cfRule>
  </conditionalFormatting>
  <conditionalFormatting sqref="S103 S147">
    <cfRule type="cellIs" dxfId="1619" priority="210" operator="equal">
      <formula>0</formula>
    </cfRule>
  </conditionalFormatting>
  <conditionalFormatting sqref="N103:O103 N147:O147">
    <cfRule type="cellIs" dxfId="1618" priority="209" operator="equal">
      <formula>0</formula>
    </cfRule>
  </conditionalFormatting>
  <conditionalFormatting sqref="S151:S154">
    <cfRule type="cellIs" dxfId="1617" priority="201" operator="equal">
      <formula>0</formula>
    </cfRule>
  </conditionalFormatting>
  <conditionalFormatting sqref="G103:Q103">
    <cfRule type="cellIs" dxfId="1616" priority="208" operator="equal">
      <formula>0</formula>
    </cfRule>
  </conditionalFormatting>
  <conditionalFormatting sqref="N148:O149 N104:O104">
    <cfRule type="cellIs" dxfId="1615" priority="205" operator="equal">
      <formula>0</formula>
    </cfRule>
  </conditionalFormatting>
  <conditionalFormatting sqref="C150 T150:U150 R150 E150:F150">
    <cfRule type="cellIs" dxfId="1614" priority="204" operator="equal">
      <formula>0</formula>
    </cfRule>
  </conditionalFormatting>
  <conditionalFormatting sqref="S150">
    <cfRule type="cellIs" dxfId="1613" priority="203" operator="equal">
      <formula>0</formula>
    </cfRule>
  </conditionalFormatting>
  <conditionalFormatting sqref="T151:U154 C151 R151 C152:R152 E151:F151 C153:C154 E153:R154">
    <cfRule type="cellIs" dxfId="1612" priority="202" operator="equal">
      <formula>0</formula>
    </cfRule>
  </conditionalFormatting>
  <conditionalFormatting sqref="N152:O154">
    <cfRule type="cellIs" dxfId="1611" priority="200" operator="equal">
      <formula>0</formula>
    </cfRule>
  </conditionalFormatting>
  <conditionalFormatting sqref="T148:U149 T104:U104 C104:R104 C148:R149">
    <cfRule type="cellIs" dxfId="1610" priority="207" operator="equal">
      <formula>0</formula>
    </cfRule>
  </conditionalFormatting>
  <conditionalFormatting sqref="S148:S149 S104">
    <cfRule type="cellIs" dxfId="1609" priority="206" operator="equal">
      <formula>0</formula>
    </cfRule>
  </conditionalFormatting>
  <conditionalFormatting sqref="S146">
    <cfRule type="cellIs" dxfId="1608" priority="177" operator="equal">
      <formula>0</formula>
    </cfRule>
  </conditionalFormatting>
  <conditionalFormatting sqref="T105:U105 C105:R105">
    <cfRule type="cellIs" dxfId="1607" priority="196" operator="equal">
      <formula>0</formula>
    </cfRule>
  </conditionalFormatting>
  <conditionalFormatting sqref="S105">
    <cfRule type="cellIs" dxfId="1606" priority="195" operator="equal">
      <formula>0</formula>
    </cfRule>
  </conditionalFormatting>
  <conditionalFormatting sqref="N105:O105">
    <cfRule type="cellIs" dxfId="1605" priority="194" operator="equal">
      <formula>0</formula>
    </cfRule>
  </conditionalFormatting>
  <conditionalFormatting sqref="T108:U109 T111:U112 C108:C109 C111:C112 E108:R109 E111:R112">
    <cfRule type="cellIs" dxfId="1604" priority="199" operator="equal">
      <formula>0</formula>
    </cfRule>
  </conditionalFormatting>
  <conditionalFormatting sqref="S108:S109 S111:S112">
    <cfRule type="cellIs" dxfId="1603" priority="198" operator="equal">
      <formula>0</formula>
    </cfRule>
  </conditionalFormatting>
  <conditionalFormatting sqref="N108:O109 N111:O112">
    <cfRule type="cellIs" dxfId="1602" priority="197" operator="equal">
      <formula>0</formula>
    </cfRule>
  </conditionalFormatting>
  <conditionalFormatting sqref="T106:U106 C106:R106">
    <cfRule type="cellIs" dxfId="1601" priority="193" operator="equal">
      <formula>0</formula>
    </cfRule>
  </conditionalFormatting>
  <conditionalFormatting sqref="S106">
    <cfRule type="cellIs" dxfId="1600" priority="192" operator="equal">
      <formula>0</formula>
    </cfRule>
  </conditionalFormatting>
  <conditionalFormatting sqref="N106:O106">
    <cfRule type="cellIs" dxfId="1599" priority="191" operator="equal">
      <formula>0</formula>
    </cfRule>
  </conditionalFormatting>
  <conditionalFormatting sqref="T114:U114 C114:R114">
    <cfRule type="cellIs" dxfId="1598" priority="184" operator="equal">
      <formula>0</formula>
    </cfRule>
  </conditionalFormatting>
  <conditionalFormatting sqref="S114">
    <cfRule type="cellIs" dxfId="1597" priority="183" operator="equal">
      <formula>0</formula>
    </cfRule>
  </conditionalFormatting>
  <conditionalFormatting sqref="N114:O114">
    <cfRule type="cellIs" dxfId="1596" priority="182" operator="equal">
      <formula>0</formula>
    </cfRule>
  </conditionalFormatting>
  <conditionalFormatting sqref="T115:U115 C115:R115">
    <cfRule type="cellIs" dxfId="1595" priority="181" operator="equal">
      <formula>0</formula>
    </cfRule>
  </conditionalFormatting>
  <conditionalFormatting sqref="S115">
    <cfRule type="cellIs" dxfId="1594" priority="180" operator="equal">
      <formula>0</formula>
    </cfRule>
  </conditionalFormatting>
  <conditionalFormatting sqref="N115:O115">
    <cfRule type="cellIs" dxfId="1593" priority="179" operator="equal">
      <formula>0</formula>
    </cfRule>
  </conditionalFormatting>
  <conditionalFormatting sqref="T113:U113 C113:R113">
    <cfRule type="cellIs" dxfId="1592" priority="190" operator="equal">
      <formula>0</formula>
    </cfRule>
  </conditionalFormatting>
  <conditionalFormatting sqref="S113">
    <cfRule type="cellIs" dxfId="1591" priority="189" operator="equal">
      <formula>0</formula>
    </cfRule>
  </conditionalFormatting>
  <conditionalFormatting sqref="N113:O113">
    <cfRule type="cellIs" dxfId="1590" priority="188" operator="equal">
      <formula>0</formula>
    </cfRule>
  </conditionalFormatting>
  <conditionalFormatting sqref="E138:F138 T138:U138 R138">
    <cfRule type="cellIs" dxfId="1589" priority="169" operator="equal">
      <formula>0</formula>
    </cfRule>
  </conditionalFormatting>
  <conditionalFormatting sqref="S138">
    <cfRule type="cellIs" dxfId="1588" priority="168" operator="equal">
      <formula>0</formula>
    </cfRule>
  </conditionalFormatting>
  <conditionalFormatting sqref="C138 C141 C143:C154">
    <cfRule type="cellIs" dxfId="1587" priority="161" operator="equal">
      <formula>0</formula>
    </cfRule>
  </conditionalFormatting>
  <conditionalFormatting sqref="T116:U118 C116:R116 T120:U121 R117:R118 C117:F118 C120:R121">
    <cfRule type="cellIs" dxfId="1586" priority="187" operator="equal">
      <formula>0</formula>
    </cfRule>
  </conditionalFormatting>
  <conditionalFormatting sqref="S116:S118 S120:S121">
    <cfRule type="cellIs" dxfId="1585" priority="186" operator="equal">
      <formula>0</formula>
    </cfRule>
  </conditionalFormatting>
  <conditionalFormatting sqref="N116:O116 N120:O121">
    <cfRule type="cellIs" dxfId="1584" priority="185" operator="equal">
      <formula>0</formula>
    </cfRule>
  </conditionalFormatting>
  <conditionalFormatting sqref="T146:U146 C146:R146">
    <cfRule type="cellIs" dxfId="1583" priority="178" operator="equal">
      <formula>0</formula>
    </cfRule>
  </conditionalFormatting>
  <conditionalFormatting sqref="N122:O122">
    <cfRule type="cellIs" dxfId="1582" priority="173" operator="equal">
      <formula>0</formula>
    </cfRule>
  </conditionalFormatting>
  <conditionalFormatting sqref="N146:O146">
    <cfRule type="cellIs" dxfId="1581" priority="176" operator="equal">
      <formula>0</formula>
    </cfRule>
  </conditionalFormatting>
  <conditionalFormatting sqref="N143:O149 N152:O154">
    <cfRule type="cellIs" dxfId="1580" priority="165" operator="equal">
      <formula>0</formula>
    </cfRule>
  </conditionalFormatting>
  <conditionalFormatting sqref="T107:U107 C107:R107">
    <cfRule type="cellIs" dxfId="1579" priority="164" operator="equal">
      <formula>0</formula>
    </cfRule>
  </conditionalFormatting>
  <conditionalFormatting sqref="E141:F141 T141:U141 T143:U154 R141 E150:F151 R150:R151 D146:R149 E143:R145 E153:R154 D152:R152">
    <cfRule type="cellIs" dxfId="1578" priority="167" operator="equal">
      <formula>0</formula>
    </cfRule>
  </conditionalFormatting>
  <conditionalFormatting sqref="T122:U122 C122:R122">
    <cfRule type="cellIs" dxfId="1577" priority="175" operator="equal">
      <formula>0</formula>
    </cfRule>
  </conditionalFormatting>
  <conditionalFormatting sqref="S122">
    <cfRule type="cellIs" dxfId="1576" priority="174" operator="equal">
      <formula>0</formula>
    </cfRule>
  </conditionalFormatting>
  <conditionalFormatting sqref="T123:U123 T155:U155 C155:R155 C137:R137 T137:U137 C123:R123">
    <cfRule type="cellIs" dxfId="1575" priority="172" operator="equal">
      <formula>0</formula>
    </cfRule>
  </conditionalFormatting>
  <conditionalFormatting sqref="S123 S155 S137">
    <cfRule type="cellIs" dxfId="1574" priority="171" operator="equal">
      <formula>0</formula>
    </cfRule>
  </conditionalFormatting>
  <conditionalFormatting sqref="N123:O123 N155:O155 N137:O137">
    <cfRule type="cellIs" dxfId="1573" priority="170" operator="equal">
      <formula>0</formula>
    </cfRule>
  </conditionalFormatting>
  <conditionalFormatting sqref="S107">
    <cfRule type="cellIs" dxfId="1572" priority="163" operator="equal">
      <formula>0</formula>
    </cfRule>
  </conditionalFormatting>
  <conditionalFormatting sqref="S141 S143:S154">
    <cfRule type="cellIs" dxfId="1571" priority="166" operator="equal">
      <formula>0</formula>
    </cfRule>
  </conditionalFormatting>
  <conditionalFormatting sqref="S152">
    <cfRule type="cellIs" dxfId="1570" priority="139" operator="equal">
      <formula>0</formula>
    </cfRule>
  </conditionalFormatting>
  <conditionalFormatting sqref="N107:O107">
    <cfRule type="cellIs" dxfId="1569" priority="162" operator="equal">
      <formula>0</formula>
    </cfRule>
  </conditionalFormatting>
  <conditionalFormatting sqref="C124">
    <cfRule type="cellIs" dxfId="1568" priority="158" operator="equal">
      <formula>0</formula>
    </cfRule>
  </conditionalFormatting>
  <conditionalFormatting sqref="E124:F124 T124:U124 R124">
    <cfRule type="cellIs" dxfId="1567" priority="160" operator="equal">
      <formula>0</formula>
    </cfRule>
  </conditionalFormatting>
  <conditionalFormatting sqref="E125:F125 T125:U125 T136:U136 E136:F136 T127:U134 E127:F134 R125 R127:R134 R136">
    <cfRule type="cellIs" dxfId="1566" priority="157" operator="equal">
      <formula>0</formula>
    </cfRule>
  </conditionalFormatting>
  <conditionalFormatting sqref="S124">
    <cfRule type="cellIs" dxfId="1565" priority="159" operator="equal">
      <formula>0</formula>
    </cfRule>
  </conditionalFormatting>
  <conditionalFormatting sqref="E139:F140 T139:U140 R139:R140">
    <cfRule type="cellIs" dxfId="1564" priority="146" operator="equal">
      <formula>0</formula>
    </cfRule>
  </conditionalFormatting>
  <conditionalFormatting sqref="S125 S136 S127:S134">
    <cfRule type="cellIs" dxfId="1563" priority="156" operator="equal">
      <formula>0</formula>
    </cfRule>
  </conditionalFormatting>
  <conditionalFormatting sqref="S139:S140">
    <cfRule type="cellIs" dxfId="1562" priority="145" operator="equal">
      <formula>0</formula>
    </cfRule>
  </conditionalFormatting>
  <conditionalFormatting sqref="S135">
    <cfRule type="cellIs" dxfId="1561" priority="153" operator="equal">
      <formula>0</formula>
    </cfRule>
  </conditionalFormatting>
  <conditionalFormatting sqref="C125 C136 C127:C134">
    <cfRule type="cellIs" dxfId="1560" priority="155" operator="equal">
      <formula>0</formula>
    </cfRule>
  </conditionalFormatting>
  <conditionalFormatting sqref="S164">
    <cfRule type="cellIs" dxfId="1559" priority="142" operator="equal">
      <formula>0</formula>
    </cfRule>
  </conditionalFormatting>
  <conditionalFormatting sqref="C135">
    <cfRule type="cellIs" dxfId="1558" priority="152" operator="equal">
      <formula>0</formula>
    </cfRule>
  </conditionalFormatting>
  <conditionalFormatting sqref="D126:R126">
    <cfRule type="cellIs" dxfId="1557" priority="151" operator="equal">
      <formula>0</formula>
    </cfRule>
  </conditionalFormatting>
  <conditionalFormatting sqref="S126">
    <cfRule type="cellIs" dxfId="1556" priority="147" operator="equal">
      <formula>0</formula>
    </cfRule>
  </conditionalFormatting>
  <conditionalFormatting sqref="T135:U135 E135:F135 R135">
    <cfRule type="cellIs" dxfId="1555" priority="154" operator="equal">
      <formula>0</formula>
    </cfRule>
  </conditionalFormatting>
  <conditionalFormatting sqref="N126:O126">
    <cfRule type="cellIs" dxfId="1554" priority="150" operator="equal">
      <formula>0</formula>
    </cfRule>
  </conditionalFormatting>
  <conditionalFormatting sqref="C126">
    <cfRule type="cellIs" dxfId="1553" priority="149" operator="equal">
      <formula>0</formula>
    </cfRule>
  </conditionalFormatting>
  <conditionalFormatting sqref="T126:U126">
    <cfRule type="cellIs" dxfId="1552" priority="148" operator="equal">
      <formula>0</formula>
    </cfRule>
  </conditionalFormatting>
  <conditionalFormatting sqref="N192:O192">
    <cfRule type="cellIs" dxfId="1551" priority="135" operator="equal">
      <formula>0</formula>
    </cfRule>
  </conditionalFormatting>
  <conditionalFormatting sqref="T152:U152 C152:R152">
    <cfRule type="cellIs" dxfId="1550" priority="140" operator="equal">
      <formula>0</formula>
    </cfRule>
  </conditionalFormatting>
  <conditionalFormatting sqref="C139:C140">
    <cfRule type="cellIs" dxfId="1549" priority="144" operator="equal">
      <formula>0</formula>
    </cfRule>
  </conditionalFormatting>
  <conditionalFormatting sqref="T164:U164 C164:R164">
    <cfRule type="cellIs" dxfId="1548" priority="143" operator="equal">
      <formula>0</formula>
    </cfRule>
  </conditionalFormatting>
  <conditionalFormatting sqref="N181:O181">
    <cfRule type="cellIs" dxfId="1547" priority="115" operator="equal">
      <formula>0</formula>
    </cfRule>
  </conditionalFormatting>
  <conditionalFormatting sqref="N164:O164">
    <cfRule type="cellIs" dxfId="1546" priority="141" operator="equal">
      <formula>0</formula>
    </cfRule>
  </conditionalFormatting>
  <conditionalFormatting sqref="S186">
    <cfRule type="cellIs" dxfId="1545" priority="120" operator="equal">
      <formula>0</formula>
    </cfRule>
  </conditionalFormatting>
  <conditionalFormatting sqref="N186:O186">
    <cfRule type="cellIs" dxfId="1544" priority="119" operator="equal">
      <formula>0</formula>
    </cfRule>
  </conditionalFormatting>
  <conditionalFormatting sqref="N152:O152">
    <cfRule type="cellIs" dxfId="1543" priority="138" operator="equal">
      <formula>0</formula>
    </cfRule>
  </conditionalFormatting>
  <conditionalFormatting sqref="C192">
    <cfRule type="cellIs" dxfId="1542" priority="134" operator="equal">
      <formula>0</formula>
    </cfRule>
  </conditionalFormatting>
  <conditionalFormatting sqref="E192:R192 T192:U192">
    <cfRule type="cellIs" dxfId="1541" priority="137" operator="equal">
      <formula>0</formula>
    </cfRule>
  </conditionalFormatting>
  <conditionalFormatting sqref="E189:R189 T189:U189 T192:U193 E192:R193">
    <cfRule type="cellIs" dxfId="1540" priority="133" operator="equal">
      <formula>0</formula>
    </cfRule>
  </conditionalFormatting>
  <conditionalFormatting sqref="S192">
    <cfRule type="cellIs" dxfId="1539" priority="136" operator="equal">
      <formula>0</formula>
    </cfRule>
  </conditionalFormatting>
  <conditionalFormatting sqref="S188">
    <cfRule type="cellIs" dxfId="1538" priority="128" operator="equal">
      <formula>0</formula>
    </cfRule>
  </conditionalFormatting>
  <conditionalFormatting sqref="S189 S192:S193">
    <cfRule type="cellIs" dxfId="1537" priority="132" operator="equal">
      <formula>0</formula>
    </cfRule>
  </conditionalFormatting>
  <conditionalFormatting sqref="N189:O189 N192:O193">
    <cfRule type="cellIs" dxfId="1536" priority="131" operator="equal">
      <formula>0</formula>
    </cfRule>
  </conditionalFormatting>
  <conditionalFormatting sqref="C189 C192:C193">
    <cfRule type="cellIs" dxfId="1535" priority="130" operator="equal">
      <formula>0</formula>
    </cfRule>
  </conditionalFormatting>
  <conditionalFormatting sqref="T188:U188 E188:R188">
    <cfRule type="cellIs" dxfId="1534" priority="129" operator="equal">
      <formula>0</formula>
    </cfRule>
  </conditionalFormatting>
  <conditionalFormatting sqref="T156:U156 C156:R156">
    <cfRule type="cellIs" dxfId="1533" priority="111" operator="equal">
      <formula>0</formula>
    </cfRule>
  </conditionalFormatting>
  <conditionalFormatting sqref="N188:O188">
    <cfRule type="cellIs" dxfId="1532" priority="127" operator="equal">
      <formula>0</formula>
    </cfRule>
  </conditionalFormatting>
  <conditionalFormatting sqref="C188">
    <cfRule type="cellIs" dxfId="1531" priority="126" operator="equal">
      <formula>0</formula>
    </cfRule>
  </conditionalFormatting>
  <conditionalFormatting sqref="E187:R187 T187:U187">
    <cfRule type="cellIs" dxfId="1530" priority="125" operator="equal">
      <formula>0</formula>
    </cfRule>
  </conditionalFormatting>
  <conditionalFormatting sqref="S187">
    <cfRule type="cellIs" dxfId="1529" priority="124" operator="equal">
      <formula>0</formula>
    </cfRule>
  </conditionalFormatting>
  <conditionalFormatting sqref="N187:O187">
    <cfRule type="cellIs" dxfId="1528" priority="123" operator="equal">
      <formula>0</formula>
    </cfRule>
  </conditionalFormatting>
  <conditionalFormatting sqref="C187">
    <cfRule type="cellIs" dxfId="1527" priority="122" operator="equal">
      <formula>0</formula>
    </cfRule>
  </conditionalFormatting>
  <conditionalFormatting sqref="T186:U186 E186:R186">
    <cfRule type="cellIs" dxfId="1526" priority="121" operator="equal">
      <formula>0</formula>
    </cfRule>
  </conditionalFormatting>
  <conditionalFormatting sqref="S181">
    <cfRule type="cellIs" dxfId="1525" priority="116" operator="equal">
      <formula>0</formula>
    </cfRule>
  </conditionalFormatting>
  <conditionalFormatting sqref="C186">
    <cfRule type="cellIs" dxfId="1524" priority="118" operator="equal">
      <formula>0</formula>
    </cfRule>
  </conditionalFormatting>
  <conditionalFormatting sqref="T181:U181 C181:R181">
    <cfRule type="cellIs" dxfId="1523" priority="117" operator="equal">
      <formula>0</formula>
    </cfRule>
  </conditionalFormatting>
  <conditionalFormatting sqref="T163:U163 C163:R163">
    <cfRule type="cellIs" dxfId="1522" priority="114" operator="equal">
      <formula>0</formula>
    </cfRule>
  </conditionalFormatting>
  <conditionalFormatting sqref="S163">
    <cfRule type="cellIs" dxfId="1521" priority="113" operator="equal">
      <formula>0</formula>
    </cfRule>
  </conditionalFormatting>
  <conditionalFormatting sqref="N163:O163">
    <cfRule type="cellIs" dxfId="1520" priority="112" operator="equal">
      <formula>0</formula>
    </cfRule>
  </conditionalFormatting>
  <conditionalFormatting sqref="S156">
    <cfRule type="cellIs" dxfId="1519" priority="110" operator="equal">
      <formula>0</formula>
    </cfRule>
  </conditionalFormatting>
  <conditionalFormatting sqref="N156:O156">
    <cfRule type="cellIs" dxfId="1518" priority="109" operator="equal">
      <formula>0</formula>
    </cfRule>
  </conditionalFormatting>
  <conditionalFormatting sqref="C157">
    <cfRule type="cellIs" dxfId="1517" priority="105" operator="equal">
      <formula>0</formula>
    </cfRule>
  </conditionalFormatting>
  <conditionalFormatting sqref="E157:R157 T157:U157">
    <cfRule type="cellIs" dxfId="1516" priority="108" operator="equal">
      <formula>0</formula>
    </cfRule>
  </conditionalFormatting>
  <conditionalFormatting sqref="S157">
    <cfRule type="cellIs" dxfId="1515" priority="107" operator="equal">
      <formula>0</formula>
    </cfRule>
  </conditionalFormatting>
  <conditionalFormatting sqref="N157:O157">
    <cfRule type="cellIs" dxfId="1514" priority="106" operator="equal">
      <formula>0</formula>
    </cfRule>
  </conditionalFormatting>
  <conditionalFormatting sqref="E158:R162 T158:U162">
    <cfRule type="cellIs" dxfId="1513" priority="104" operator="equal">
      <formula>0</formula>
    </cfRule>
  </conditionalFormatting>
  <conditionalFormatting sqref="S158:S162">
    <cfRule type="cellIs" dxfId="1512" priority="103" operator="equal">
      <formula>0</formula>
    </cfRule>
  </conditionalFormatting>
  <conditionalFormatting sqref="N158:O162">
    <cfRule type="cellIs" dxfId="1511" priority="102" operator="equal">
      <formula>0</formula>
    </cfRule>
  </conditionalFormatting>
  <conditionalFormatting sqref="C158:C162">
    <cfRule type="cellIs" dxfId="1510" priority="101" operator="equal">
      <formula>0</formula>
    </cfRule>
  </conditionalFormatting>
  <conditionalFormatting sqref="T110:U110 C110:R110">
    <cfRule type="cellIs" dxfId="1509" priority="100" operator="equal">
      <formula>0</formula>
    </cfRule>
  </conditionalFormatting>
  <conditionalFormatting sqref="S110">
    <cfRule type="cellIs" dxfId="1508" priority="99" operator="equal">
      <formula>0</formula>
    </cfRule>
  </conditionalFormatting>
  <conditionalFormatting sqref="N110:O110">
    <cfRule type="cellIs" dxfId="1507" priority="98" operator="equal">
      <formula>0</formula>
    </cfRule>
  </conditionalFormatting>
  <conditionalFormatting sqref="T119:U119 C119:R119">
    <cfRule type="cellIs" dxfId="1506" priority="97" operator="equal">
      <formula>0</formula>
    </cfRule>
  </conditionalFormatting>
  <conditionalFormatting sqref="S119">
    <cfRule type="cellIs" dxfId="1505" priority="96" operator="equal">
      <formula>0</formula>
    </cfRule>
  </conditionalFormatting>
  <conditionalFormatting sqref="N119:O119">
    <cfRule type="cellIs" dxfId="1504" priority="95" operator="equal">
      <formula>0</formula>
    </cfRule>
  </conditionalFormatting>
  <conditionalFormatting sqref="C142 T142:U142 E142:R142">
    <cfRule type="cellIs" dxfId="1503" priority="94" operator="equal">
      <formula>0</formula>
    </cfRule>
  </conditionalFormatting>
  <conditionalFormatting sqref="S142">
    <cfRule type="cellIs" dxfId="1502" priority="93" operator="equal">
      <formula>0</formula>
    </cfRule>
  </conditionalFormatting>
  <conditionalFormatting sqref="N142:O142">
    <cfRule type="cellIs" dxfId="1501" priority="92" operator="equal">
      <formula>0</formula>
    </cfRule>
  </conditionalFormatting>
  <conditionalFormatting sqref="G108:Q109">
    <cfRule type="cellIs" dxfId="1500" priority="91" operator="equal">
      <formula>0</formula>
    </cfRule>
  </conditionalFormatting>
  <conditionalFormatting sqref="G117:Q118">
    <cfRule type="cellIs" dxfId="1499" priority="90" operator="equal">
      <formula>0</formula>
    </cfRule>
  </conditionalFormatting>
  <conditionalFormatting sqref="G117:Q118">
    <cfRule type="cellIs" dxfId="1498" priority="89" operator="equal">
      <formula>0</formula>
    </cfRule>
  </conditionalFormatting>
  <conditionalFormatting sqref="N117:O118">
    <cfRule type="cellIs" dxfId="1497" priority="88" operator="equal">
      <formula>0</formula>
    </cfRule>
  </conditionalFormatting>
  <conditionalFormatting sqref="G120:Q120">
    <cfRule type="cellIs" dxfId="1496" priority="87" operator="equal">
      <formula>0</formula>
    </cfRule>
  </conditionalFormatting>
  <conditionalFormatting sqref="N120:O120">
    <cfRule type="cellIs" dxfId="1495" priority="86" operator="equal">
      <formula>0</formula>
    </cfRule>
  </conditionalFormatting>
  <conditionalFormatting sqref="G124:Q125">
    <cfRule type="cellIs" dxfId="1494" priority="85" operator="equal">
      <formula>0</formula>
    </cfRule>
  </conditionalFormatting>
  <conditionalFormatting sqref="G124:Q125">
    <cfRule type="cellIs" dxfId="1493" priority="84" operator="equal">
      <formula>0</formula>
    </cfRule>
  </conditionalFormatting>
  <conditionalFormatting sqref="N124:O125">
    <cfRule type="cellIs" dxfId="1492" priority="83" operator="equal">
      <formula>0</formula>
    </cfRule>
  </conditionalFormatting>
  <conditionalFormatting sqref="G127:Q136">
    <cfRule type="cellIs" dxfId="1491" priority="82" operator="equal">
      <formula>0</formula>
    </cfRule>
  </conditionalFormatting>
  <conditionalFormatting sqref="G127:Q136">
    <cfRule type="cellIs" dxfId="1490" priority="81" operator="equal">
      <formula>0</formula>
    </cfRule>
  </conditionalFormatting>
  <conditionalFormatting sqref="N127:O136">
    <cfRule type="cellIs" dxfId="1489" priority="80" operator="equal">
      <formula>0</formula>
    </cfRule>
  </conditionalFormatting>
  <conditionalFormatting sqref="G138:Q141">
    <cfRule type="cellIs" dxfId="1488" priority="79" operator="equal">
      <formula>0</formula>
    </cfRule>
  </conditionalFormatting>
  <conditionalFormatting sqref="G138:Q141">
    <cfRule type="cellIs" dxfId="1487" priority="78" operator="equal">
      <formula>0</formula>
    </cfRule>
  </conditionalFormatting>
  <conditionalFormatting sqref="N138:O141">
    <cfRule type="cellIs" dxfId="1486" priority="77" operator="equal">
      <formula>0</formula>
    </cfRule>
  </conditionalFormatting>
  <conditionalFormatting sqref="G143:Q145">
    <cfRule type="cellIs" dxfId="1485" priority="76" operator="equal">
      <formula>0</formula>
    </cfRule>
  </conditionalFormatting>
  <conditionalFormatting sqref="N143:O145">
    <cfRule type="cellIs" dxfId="1484" priority="75" operator="equal">
      <formula>0</formula>
    </cfRule>
  </conditionalFormatting>
  <conditionalFormatting sqref="G150:Q151">
    <cfRule type="cellIs" dxfId="1483" priority="74" operator="equal">
      <formula>0</formula>
    </cfRule>
  </conditionalFormatting>
  <conditionalFormatting sqref="G150:Q151">
    <cfRule type="cellIs" dxfId="1482" priority="73" operator="equal">
      <formula>0</formula>
    </cfRule>
  </conditionalFormatting>
  <conditionalFormatting sqref="N150:O151">
    <cfRule type="cellIs" dxfId="1481" priority="72" operator="equal">
      <formula>0</formula>
    </cfRule>
  </conditionalFormatting>
  <conditionalFormatting sqref="G153:Q154">
    <cfRule type="cellIs" dxfId="1480" priority="71" operator="equal">
      <formula>0</formula>
    </cfRule>
  </conditionalFormatting>
  <conditionalFormatting sqref="N153:O154">
    <cfRule type="cellIs" dxfId="1479" priority="70" operator="equal">
      <formula>0</formula>
    </cfRule>
  </conditionalFormatting>
  <conditionalFormatting sqref="C190:U190">
    <cfRule type="cellIs" dxfId="1478" priority="69" operator="equal">
      <formula>0</formula>
    </cfRule>
  </conditionalFormatting>
  <conditionalFormatting sqref="S191">
    <cfRule type="cellIs" dxfId="1477" priority="67" operator="equal">
      <formula>0</formula>
    </cfRule>
  </conditionalFormatting>
  <conditionalFormatting sqref="T191:U191 C191:R191">
    <cfRule type="cellIs" dxfId="1476" priority="68" operator="equal">
      <formula>0</formula>
    </cfRule>
  </conditionalFormatting>
  <conditionalFormatting sqref="N191:O191">
    <cfRule type="cellIs" dxfId="1475" priority="66" operator="equal">
      <formula>0</formula>
    </cfRule>
  </conditionalFormatting>
  <conditionalFormatting sqref="T190:U190 C190:R190">
    <cfRule type="cellIs" dxfId="1474" priority="65" operator="equal">
      <formula>0</formula>
    </cfRule>
  </conditionalFormatting>
  <conditionalFormatting sqref="S190">
    <cfRule type="cellIs" dxfId="1473" priority="64" operator="equal">
      <formula>0</formula>
    </cfRule>
  </conditionalFormatting>
  <conditionalFormatting sqref="N190:O190">
    <cfRule type="cellIs" dxfId="1472" priority="63" operator="equal">
      <formula>0</formula>
    </cfRule>
  </conditionalFormatting>
  <conditionalFormatting sqref="C166:C168 C178 E178:U178 E166:U168">
    <cfRule type="cellIs" dxfId="1471" priority="62" operator="equal">
      <formula>0</formula>
    </cfRule>
  </conditionalFormatting>
  <conditionalFormatting sqref="E180:R180 T180:U180">
    <cfRule type="cellIs" dxfId="1470" priority="61" operator="equal">
      <formula>0</formula>
    </cfRule>
  </conditionalFormatting>
  <conditionalFormatting sqref="S179">
    <cfRule type="cellIs" dxfId="1469" priority="56" operator="equal">
      <formula>0</formula>
    </cfRule>
  </conditionalFormatting>
  <conditionalFormatting sqref="S180">
    <cfRule type="cellIs" dxfId="1468" priority="60" operator="equal">
      <formula>0</formula>
    </cfRule>
  </conditionalFormatting>
  <conditionalFormatting sqref="N180:O180">
    <cfRule type="cellIs" dxfId="1467" priority="59" operator="equal">
      <formula>0</formula>
    </cfRule>
  </conditionalFormatting>
  <conditionalFormatting sqref="C180">
    <cfRule type="cellIs" dxfId="1466" priority="58" operator="equal">
      <formula>0</formula>
    </cfRule>
  </conditionalFormatting>
  <conditionalFormatting sqref="T179:U179 E179:R179">
    <cfRule type="cellIs" dxfId="1465" priority="57" operator="equal">
      <formula>0</formula>
    </cfRule>
  </conditionalFormatting>
  <conditionalFormatting sqref="N179:O179">
    <cfRule type="cellIs" dxfId="1464" priority="55" operator="equal">
      <formula>0</formula>
    </cfRule>
  </conditionalFormatting>
  <conditionalFormatting sqref="C179">
    <cfRule type="cellIs" dxfId="1463" priority="54" operator="equal">
      <formula>0</formula>
    </cfRule>
  </conditionalFormatting>
  <conditionalFormatting sqref="T165:U165 C165:R165">
    <cfRule type="cellIs" dxfId="1462" priority="53" operator="equal">
      <formula>0</formula>
    </cfRule>
  </conditionalFormatting>
  <conditionalFormatting sqref="S165">
    <cfRule type="cellIs" dxfId="1461" priority="52" operator="equal">
      <formula>0</formula>
    </cfRule>
  </conditionalFormatting>
  <conditionalFormatting sqref="N165:O165">
    <cfRule type="cellIs" dxfId="1460" priority="51" operator="equal">
      <formula>0</formula>
    </cfRule>
  </conditionalFormatting>
  <conditionalFormatting sqref="C198:U198 C197 E197:U197">
    <cfRule type="cellIs" dxfId="1459" priority="50" operator="equal">
      <formula>0</formula>
    </cfRule>
  </conditionalFormatting>
  <conditionalFormatting sqref="N196:O196">
    <cfRule type="cellIs" dxfId="1458" priority="47" operator="equal">
      <formula>0</formula>
    </cfRule>
  </conditionalFormatting>
  <conditionalFormatting sqref="C196">
    <cfRule type="cellIs" dxfId="1457" priority="46" operator="equal">
      <formula>0</formula>
    </cfRule>
  </conditionalFormatting>
  <conditionalFormatting sqref="E196:R196 T196:U196">
    <cfRule type="cellIs" dxfId="1456" priority="49" operator="equal">
      <formula>0</formula>
    </cfRule>
  </conditionalFormatting>
  <conditionalFormatting sqref="T196:U198 D198:R198 E196:R197">
    <cfRule type="cellIs" dxfId="1455" priority="45" operator="equal">
      <formula>0</formula>
    </cfRule>
  </conditionalFormatting>
  <conditionalFormatting sqref="S196">
    <cfRule type="cellIs" dxfId="1454" priority="48" operator="equal">
      <formula>0</formula>
    </cfRule>
  </conditionalFormatting>
  <conditionalFormatting sqref="S196:S198">
    <cfRule type="cellIs" dxfId="1453" priority="44" operator="equal">
      <formula>0</formula>
    </cfRule>
  </conditionalFormatting>
  <conditionalFormatting sqref="N196:O198">
    <cfRule type="cellIs" dxfId="1452" priority="43" operator="equal">
      <formula>0</formula>
    </cfRule>
  </conditionalFormatting>
  <conditionalFormatting sqref="C196:C198">
    <cfRule type="cellIs" dxfId="1451" priority="42" operator="equal">
      <formula>0</formula>
    </cfRule>
  </conditionalFormatting>
  <conditionalFormatting sqref="G195:Q195">
    <cfRule type="cellIs" dxfId="1450" priority="41" operator="equal">
      <formula>0</formula>
    </cfRule>
  </conditionalFormatting>
  <conditionalFormatting sqref="N195:O195">
    <cfRule type="cellIs" dxfId="1449" priority="40" operator="equal">
      <formula>0</formula>
    </cfRule>
  </conditionalFormatting>
  <conditionalFormatting sqref="C203 E203:U203">
    <cfRule type="cellIs" dxfId="1448" priority="39" operator="equal">
      <formula>0</formula>
    </cfRule>
  </conditionalFormatting>
  <conditionalFormatting sqref="N202:O202">
    <cfRule type="cellIs" dxfId="1447" priority="36" operator="equal">
      <formula>0</formula>
    </cfRule>
  </conditionalFormatting>
  <conditionalFormatting sqref="C202">
    <cfRule type="cellIs" dxfId="1446" priority="35" operator="equal">
      <formula>0</formula>
    </cfRule>
  </conditionalFormatting>
  <conditionalFormatting sqref="E202:R202 T202:U202">
    <cfRule type="cellIs" dxfId="1445" priority="38" operator="equal">
      <formula>0</formula>
    </cfRule>
  </conditionalFormatting>
  <conditionalFormatting sqref="T202:U203 E202:R203">
    <cfRule type="cellIs" dxfId="1444" priority="34" operator="equal">
      <formula>0</formula>
    </cfRule>
  </conditionalFormatting>
  <conditionalFormatting sqref="S202">
    <cfRule type="cellIs" dxfId="1443" priority="37" operator="equal">
      <formula>0</formula>
    </cfRule>
  </conditionalFormatting>
  <conditionalFormatting sqref="S202:S203">
    <cfRule type="cellIs" dxfId="1442" priority="33" operator="equal">
      <formula>0</formula>
    </cfRule>
  </conditionalFormatting>
  <conditionalFormatting sqref="N202:O203">
    <cfRule type="cellIs" dxfId="1441" priority="32" operator="equal">
      <formula>0</formula>
    </cfRule>
  </conditionalFormatting>
  <conditionalFormatting sqref="C202:C203">
    <cfRule type="cellIs" dxfId="1440" priority="31" operator="equal">
      <formula>0</formula>
    </cfRule>
  </conditionalFormatting>
  <conditionalFormatting sqref="S201">
    <cfRule type="cellIs" dxfId="1439" priority="29" operator="equal">
      <formula>0</formula>
    </cfRule>
  </conditionalFormatting>
  <conditionalFormatting sqref="T201:U201 C201:R201">
    <cfRule type="cellIs" dxfId="1438" priority="30" operator="equal">
      <formula>0</formula>
    </cfRule>
  </conditionalFormatting>
  <conditionalFormatting sqref="N201:O201">
    <cfRule type="cellIs" dxfId="1437" priority="28" operator="equal">
      <formula>0</formula>
    </cfRule>
  </conditionalFormatting>
  <conditionalFormatting sqref="S53:U53">
    <cfRule type="cellIs" dxfId="1436" priority="27" operator="equal">
      <formula>0</formula>
    </cfRule>
  </conditionalFormatting>
  <conditionalFormatting sqref="E53:F53 C53 R53">
    <cfRule type="cellIs" dxfId="1435" priority="26" operator="equal">
      <formula>0</formula>
    </cfRule>
  </conditionalFormatting>
  <conditionalFormatting sqref="G53:Q53">
    <cfRule type="cellIs" dxfId="1434" priority="25" operator="equal">
      <formula>0</formula>
    </cfRule>
  </conditionalFormatting>
  <conditionalFormatting sqref="N53:O53">
    <cfRule type="cellIs" dxfId="1433" priority="24" operator="equal">
      <formula>0</formula>
    </cfRule>
  </conditionalFormatting>
  <conditionalFormatting sqref="D53">
    <cfRule type="cellIs" dxfId="1432" priority="23" operator="equal">
      <formula>0</formula>
    </cfRule>
  </conditionalFormatting>
  <conditionalFormatting sqref="S51:U51">
    <cfRule type="cellIs" dxfId="1431" priority="22" operator="equal">
      <formula>0</formula>
    </cfRule>
  </conditionalFormatting>
  <conditionalFormatting sqref="R51 C51 F51">
    <cfRule type="cellIs" dxfId="1430" priority="21" operator="equal">
      <formula>0</formula>
    </cfRule>
  </conditionalFormatting>
  <conditionalFormatting sqref="D127:D136">
    <cfRule type="cellIs" dxfId="1429" priority="20" operator="equal">
      <formula>0</formula>
    </cfRule>
  </conditionalFormatting>
  <conditionalFormatting sqref="D143:D145">
    <cfRule type="cellIs" dxfId="1428" priority="18" operator="equal">
      <formula>0</formula>
    </cfRule>
  </conditionalFormatting>
  <conditionalFormatting sqref="D138:D141">
    <cfRule type="cellIs" dxfId="1427" priority="19" operator="equal">
      <formula>0</formula>
    </cfRule>
  </conditionalFormatting>
  <conditionalFormatting sqref="D150:D151">
    <cfRule type="cellIs" dxfId="1426" priority="17" operator="equal">
      <formula>0</formula>
    </cfRule>
  </conditionalFormatting>
  <conditionalFormatting sqref="D153:D154">
    <cfRule type="cellIs" dxfId="1425" priority="16" operator="equal">
      <formula>0</formula>
    </cfRule>
  </conditionalFormatting>
  <conditionalFormatting sqref="D157:D162">
    <cfRule type="cellIs" dxfId="1424" priority="15" operator="equal">
      <formula>0</formula>
    </cfRule>
  </conditionalFormatting>
  <conditionalFormatting sqref="D166:D180">
    <cfRule type="cellIs" dxfId="1423" priority="14" operator="equal">
      <formula>0</formula>
    </cfRule>
  </conditionalFormatting>
  <conditionalFormatting sqref="D182:D189">
    <cfRule type="cellIs" dxfId="1422" priority="13" operator="equal">
      <formula>0</formula>
    </cfRule>
  </conditionalFormatting>
  <conditionalFormatting sqref="D192:D193">
    <cfRule type="cellIs" dxfId="1421" priority="12" operator="equal">
      <formula>0</formula>
    </cfRule>
  </conditionalFormatting>
  <conditionalFormatting sqref="D196:D197">
    <cfRule type="cellIs" dxfId="1420" priority="11" operator="equal">
      <formula>0</formula>
    </cfRule>
  </conditionalFormatting>
  <conditionalFormatting sqref="D202:D203">
    <cfRule type="cellIs" dxfId="1419" priority="10" operator="equal">
      <formula>0</formula>
    </cfRule>
  </conditionalFormatting>
  <conditionalFormatting sqref="D108:D109">
    <cfRule type="cellIs" dxfId="1418" priority="9" operator="equal">
      <formula>0</formula>
    </cfRule>
  </conditionalFormatting>
  <conditionalFormatting sqref="D111:D112">
    <cfRule type="cellIs" dxfId="1417" priority="8" operator="equal">
      <formula>0</formula>
    </cfRule>
  </conditionalFormatting>
  <conditionalFormatting sqref="D142">
    <cfRule type="cellIs" dxfId="1416" priority="7" operator="equal">
      <formula>0</formula>
    </cfRule>
  </conditionalFormatting>
  <conditionalFormatting sqref="D124:D125">
    <cfRule type="cellIs" dxfId="1415" priority="6" operator="equal">
      <formula>0</formula>
    </cfRule>
  </conditionalFormatting>
  <conditionalFormatting sqref="D152">
    <cfRule type="cellIs" dxfId="1414" priority="5" operator="equal">
      <formula>0</formula>
    </cfRule>
  </conditionalFormatting>
  <conditionalFormatting sqref="D199">
    <cfRule type="cellIs" dxfId="1413" priority="4" operator="equal">
      <formula>0</formula>
    </cfRule>
  </conditionalFormatting>
  <conditionalFormatting sqref="C98:U98">
    <cfRule type="cellIs" dxfId="1412" priority="3" operator="equal">
      <formula>0</formula>
    </cfRule>
  </conditionalFormatting>
  <conditionalFormatting sqref="E50:E51">
    <cfRule type="cellIs" dxfId="1411" priority="2" operator="equal">
      <formula>0</formula>
    </cfRule>
  </conditionalFormatting>
  <conditionalFormatting sqref="D50:D51">
    <cfRule type="cellIs" dxfId="141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48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78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25</v>
      </c>
      <c r="E7" s="27">
        <v>0.32051282051282054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60</v>
      </c>
      <c r="E8" s="27">
        <v>0.76923076923076927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13</v>
      </c>
      <c r="E9" s="27">
        <v>0.16666666666666666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5</v>
      </c>
      <c r="E10" s="27">
        <v>6.4102564102564097E-2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21</v>
      </c>
      <c r="E16" s="27">
        <v>0.26923076923076922</v>
      </c>
      <c r="F16" s="28"/>
      <c r="G16" s="38">
        <v>0.29852899999999999</v>
      </c>
      <c r="H16" s="38">
        <v>0.34909200000000001</v>
      </c>
      <c r="I16" s="38">
        <v>0.40393099999999998</v>
      </c>
      <c r="J16" s="38">
        <v>0.55343799999999999</v>
      </c>
      <c r="K16" s="38">
        <v>0.313668</v>
      </c>
      <c r="L16" s="38">
        <v>0.33735900000000002</v>
      </c>
      <c r="M16" s="38">
        <v>0.349325</v>
      </c>
      <c r="N16" s="38">
        <v>0.49487500000000001</v>
      </c>
      <c r="O16" s="38">
        <v>0.51105900000000004</v>
      </c>
      <c r="P16" s="38">
        <v>0.62680400000000003</v>
      </c>
      <c r="Q16" s="38">
        <v>0.69137099999999996</v>
      </c>
      <c r="R16" s="28"/>
      <c r="S16" s="39">
        <v>4.9294510000000002</v>
      </c>
      <c r="T16" s="40">
        <v>1.3159257559567075</v>
      </c>
      <c r="U16" s="40">
        <v>0.11068416217733312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26</v>
      </c>
      <c r="E17" s="27">
        <v>0.33333333333333331</v>
      </c>
      <c r="F17" s="28"/>
      <c r="G17" s="38">
        <v>1.6327000000000001E-2</v>
      </c>
      <c r="H17" s="38">
        <v>3.2710000000000003E-2</v>
      </c>
      <c r="I17" s="38">
        <v>5.5002000000000002E-2</v>
      </c>
      <c r="J17" s="38">
        <v>7.3768E-2</v>
      </c>
      <c r="K17" s="38">
        <v>5.5197000000000003E-2</v>
      </c>
      <c r="L17" s="38">
        <v>2.2775E-2</v>
      </c>
      <c r="M17" s="38">
        <v>7.0150000000000004E-3</v>
      </c>
      <c r="N17" s="38">
        <v>9.6450000000000008E-3</v>
      </c>
      <c r="O17" s="38">
        <v>4.1419999999999998E-3</v>
      </c>
      <c r="P17" s="38">
        <v>4.5170000000000002E-3</v>
      </c>
      <c r="Q17" s="38">
        <v>4.9129999999999998E-3</v>
      </c>
      <c r="R17" s="28"/>
      <c r="S17" s="39">
        <v>0.28601099999999996</v>
      </c>
      <c r="T17" s="40">
        <v>-0.69908740123721447</v>
      </c>
      <c r="U17" s="40">
        <v>-0.13939265876415319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0</v>
      </c>
      <c r="E18" s="27">
        <v>0</v>
      </c>
      <c r="F18" s="28"/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28"/>
      <c r="S18" s="39">
        <v>0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12</v>
      </c>
      <c r="E19" s="27">
        <v>0.15384615384615385</v>
      </c>
      <c r="F19" s="28"/>
      <c r="G19" s="38">
        <v>0.31207400000000002</v>
      </c>
      <c r="H19" s="38">
        <v>0.853599</v>
      </c>
      <c r="I19" s="38">
        <v>1.088813</v>
      </c>
      <c r="J19" s="38">
        <v>1.003036</v>
      </c>
      <c r="K19" s="38">
        <v>1.1451499999999999</v>
      </c>
      <c r="L19" s="38">
        <v>1.361011</v>
      </c>
      <c r="M19" s="38">
        <v>1.4503969999999999</v>
      </c>
      <c r="N19" s="38">
        <v>1.120857</v>
      </c>
      <c r="O19" s="38">
        <v>1.311137</v>
      </c>
      <c r="P19" s="38">
        <v>1.033228</v>
      </c>
      <c r="Q19" s="38">
        <v>0.976464</v>
      </c>
      <c r="R19" s="28"/>
      <c r="S19" s="39">
        <v>11.655766</v>
      </c>
      <c r="T19" s="40">
        <v>2.1289501848920445</v>
      </c>
      <c r="U19" s="40">
        <v>0.15325363223251887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0.24358974358974358</v>
      </c>
      <c r="F20" s="28"/>
      <c r="G20" s="38">
        <v>1.6999999999999999E-3</v>
      </c>
      <c r="H20" s="38">
        <v>4.2630000000000003E-3</v>
      </c>
      <c r="I20" s="38">
        <v>2.5400000000000002E-3</v>
      </c>
      <c r="J20" s="38">
        <v>1.6050000000000001E-3</v>
      </c>
      <c r="K20" s="38">
        <v>4.47E-3</v>
      </c>
      <c r="L20" s="38">
        <v>1.285E-2</v>
      </c>
      <c r="M20" s="38">
        <v>1.2784999999999999E-2</v>
      </c>
      <c r="N20" s="38">
        <v>1.0945E-2</v>
      </c>
      <c r="O20" s="38">
        <v>0</v>
      </c>
      <c r="P20" s="38">
        <v>0</v>
      </c>
      <c r="Q20" s="38">
        <v>0</v>
      </c>
      <c r="R20" s="28"/>
      <c r="S20" s="39">
        <v>5.1157999999999995E-2</v>
      </c>
      <c r="T20" s="40">
        <v>-1</v>
      </c>
      <c r="U20" s="40">
        <v>-1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78</v>
      </c>
      <c r="E22" s="41">
        <v>1</v>
      </c>
      <c r="F22" s="42"/>
      <c r="G22" s="43">
        <v>0.62863000000000002</v>
      </c>
      <c r="H22" s="43">
        <v>1.2396639999999999</v>
      </c>
      <c r="I22" s="43">
        <v>1.5502860000000001</v>
      </c>
      <c r="J22" s="43">
        <v>1.631847</v>
      </c>
      <c r="K22" s="43">
        <v>1.5184849999999999</v>
      </c>
      <c r="L22" s="43">
        <v>1.733995</v>
      </c>
      <c r="M22" s="43">
        <v>1.8195220000000001</v>
      </c>
      <c r="N22" s="43">
        <v>1.6363219999999998</v>
      </c>
      <c r="O22" s="43">
        <v>1.826338</v>
      </c>
      <c r="P22" s="43">
        <v>1.6645490000000001</v>
      </c>
      <c r="Q22" s="43">
        <v>1.6727479999999999</v>
      </c>
      <c r="R22" s="42"/>
      <c r="S22" s="44">
        <v>16.922385999999999</v>
      </c>
      <c r="T22" s="45">
        <v>1.6609420485818363</v>
      </c>
      <c r="U22" s="45">
        <v>0.13013266299323822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19</v>
      </c>
      <c r="E50" s="27">
        <v>0.24358974358974358</v>
      </c>
      <c r="F50" s="28"/>
      <c r="G50" s="38">
        <v>0.29740299999999997</v>
      </c>
      <c r="H50" s="38">
        <v>0.35783399999999999</v>
      </c>
      <c r="I50" s="38">
        <v>0.38921099999999997</v>
      </c>
      <c r="J50" s="38">
        <v>0.50965800000000006</v>
      </c>
      <c r="K50" s="38">
        <v>0.23092599999999999</v>
      </c>
      <c r="L50" s="38">
        <v>0.222969</v>
      </c>
      <c r="M50" s="38">
        <v>0.224518</v>
      </c>
      <c r="N50" s="38">
        <v>0.31670399999999999</v>
      </c>
      <c r="O50" s="38">
        <v>0.36397400000000002</v>
      </c>
      <c r="P50" s="38">
        <v>0.53217599999999998</v>
      </c>
      <c r="Q50" s="38">
        <v>0.518231</v>
      </c>
      <c r="R50" s="28"/>
      <c r="S50" s="39">
        <v>3.9636040000000001</v>
      </c>
      <c r="T50" s="40">
        <v>0.74252109091031371</v>
      </c>
      <c r="U50" s="40">
        <v>7.188268489220051E-2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25</v>
      </c>
      <c r="E52" s="27">
        <v>0.32051282051282054</v>
      </c>
      <c r="F52" s="28"/>
      <c r="G52" s="38">
        <v>1.6327000000000001E-2</v>
      </c>
      <c r="H52" s="38">
        <v>2.1506999999999998E-2</v>
      </c>
      <c r="I52" s="38">
        <v>2.2262000000000001E-2</v>
      </c>
      <c r="J52" s="38">
        <v>2.4525999999999999E-2</v>
      </c>
      <c r="K52" s="38">
        <v>2.7730999999999999E-2</v>
      </c>
      <c r="L52" s="38">
        <v>2.2775E-2</v>
      </c>
      <c r="M52" s="38">
        <v>7.0150000000000004E-3</v>
      </c>
      <c r="N52" s="38">
        <v>9.6450000000000008E-3</v>
      </c>
      <c r="O52" s="38">
        <v>4.1419999999999998E-3</v>
      </c>
      <c r="P52" s="38">
        <v>4.5170000000000002E-3</v>
      </c>
      <c r="Q52" s="38">
        <v>4.9129999999999998E-3</v>
      </c>
      <c r="R52" s="28"/>
      <c r="S52" s="39">
        <v>0.16535999999999998</v>
      </c>
      <c r="T52" s="40">
        <v>-0.69908740123721447</v>
      </c>
      <c r="U52" s="40">
        <v>-0.13939265876415319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15</v>
      </c>
      <c r="E53" s="27">
        <v>0.19230769230769232</v>
      </c>
      <c r="F53" s="28"/>
      <c r="G53" s="38">
        <v>0.31319999999999998</v>
      </c>
      <c r="H53" s="38">
        <v>0.85606000000000004</v>
      </c>
      <c r="I53" s="38">
        <v>1.1362730000000001</v>
      </c>
      <c r="J53" s="38">
        <v>1.096058</v>
      </c>
      <c r="K53" s="38">
        <v>1.255358</v>
      </c>
      <c r="L53" s="38">
        <v>1.475401</v>
      </c>
      <c r="M53" s="38">
        <v>1.575204</v>
      </c>
      <c r="N53" s="38">
        <v>1.2990280000000001</v>
      </c>
      <c r="O53" s="38">
        <v>1.4582219999999999</v>
      </c>
      <c r="P53" s="38">
        <v>1.127856</v>
      </c>
      <c r="Q53" s="38">
        <v>1.1496040000000001</v>
      </c>
      <c r="R53" s="28"/>
      <c r="S53" s="39">
        <v>12.742263999999999</v>
      </c>
      <c r="T53" s="40">
        <v>2.6705108556832697</v>
      </c>
      <c r="U53" s="40">
        <v>0.17649697296218969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0.24358974358974358</v>
      </c>
      <c r="F54" s="28"/>
      <c r="G54" s="38">
        <v>1.6999999999999999E-3</v>
      </c>
      <c r="H54" s="38">
        <v>4.2630000000000003E-3</v>
      </c>
      <c r="I54" s="38">
        <v>2.5400000000000002E-3</v>
      </c>
      <c r="J54" s="38">
        <v>1.6050000000000001E-3</v>
      </c>
      <c r="K54" s="38">
        <v>4.47E-3</v>
      </c>
      <c r="L54" s="38">
        <v>1.285E-2</v>
      </c>
      <c r="M54" s="38">
        <v>1.2784999999999999E-2</v>
      </c>
      <c r="N54" s="38">
        <v>1.0945E-2</v>
      </c>
      <c r="O54" s="38">
        <v>0</v>
      </c>
      <c r="P54" s="38">
        <v>0</v>
      </c>
      <c r="Q54" s="38">
        <v>0</v>
      </c>
      <c r="R54" s="28"/>
      <c r="S54" s="39">
        <v>5.1157999999999995E-2</v>
      </c>
      <c r="T54" s="40">
        <v>-1</v>
      </c>
      <c r="U54" s="40">
        <v>-1</v>
      </c>
    </row>
    <row r="55" spans="1:21" s="18" customFormat="1" x14ac:dyDescent="0.3">
      <c r="A55" s="106"/>
      <c r="B55" s="16"/>
      <c r="C55" s="26" t="s">
        <v>373</v>
      </c>
      <c r="D55" s="142">
        <v>78</v>
      </c>
      <c r="E55" s="41">
        <v>1</v>
      </c>
      <c r="F55" s="42"/>
      <c r="G55" s="43">
        <v>0.62863000000000002</v>
      </c>
      <c r="H55" s="43">
        <v>1.2396639999999999</v>
      </c>
      <c r="I55" s="43">
        <v>1.5502860000000001</v>
      </c>
      <c r="J55" s="43">
        <v>1.631847</v>
      </c>
      <c r="K55" s="43">
        <v>1.5184849999999999</v>
      </c>
      <c r="L55" s="43">
        <v>1.733995</v>
      </c>
      <c r="M55" s="43">
        <v>1.8195220000000001</v>
      </c>
      <c r="N55" s="43">
        <v>1.6363220000000001</v>
      </c>
      <c r="O55" s="43">
        <v>1.8263379999999998</v>
      </c>
      <c r="P55" s="43">
        <v>1.6645490000000001</v>
      </c>
      <c r="Q55" s="43">
        <v>1.6727479999999999</v>
      </c>
      <c r="R55" s="42"/>
      <c r="S55" s="44">
        <v>16.922385999999999</v>
      </c>
      <c r="T55" s="45">
        <v>1.6609420485818363</v>
      </c>
      <c r="U55" s="45">
        <v>0.13013266299323822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24</v>
      </c>
      <c r="E83" s="27">
        <v>0.30769230769230771</v>
      </c>
      <c r="F83" s="28"/>
      <c r="G83" s="67">
        <v>7.5760000000000003E-3</v>
      </c>
      <c r="H83" s="67">
        <v>7.6150000000000002E-3</v>
      </c>
      <c r="I83" s="67">
        <v>7.8740000000000008E-3</v>
      </c>
      <c r="J83" s="67">
        <v>0.26459500000000002</v>
      </c>
      <c r="K83" s="67">
        <v>1.8033E-2</v>
      </c>
      <c r="L83" s="67">
        <v>1.9702999999999998E-2</v>
      </c>
      <c r="M83" s="67">
        <v>5.4900000000000001E-3</v>
      </c>
      <c r="N83" s="67">
        <v>3.3800000000000002E-3</v>
      </c>
      <c r="O83" s="67">
        <v>1.56E-4</v>
      </c>
      <c r="P83" s="67">
        <v>4.35E-4</v>
      </c>
      <c r="Q83" s="67">
        <v>6.8300000000000001E-4</v>
      </c>
      <c r="R83" s="28"/>
      <c r="S83" s="39">
        <v>0.33554</v>
      </c>
      <c r="T83" s="40">
        <v>-0.90984688489968324</v>
      </c>
      <c r="U83" s="40">
        <v>-0.25975992662039626</v>
      </c>
    </row>
    <row r="84" spans="1:21" s="18" customFormat="1" x14ac:dyDescent="0.3">
      <c r="A84" s="106"/>
      <c r="B84" s="16"/>
      <c r="C84" s="29" t="s">
        <v>257</v>
      </c>
      <c r="D84" s="30">
        <v>22</v>
      </c>
      <c r="E84" s="27">
        <v>0.28205128205128205</v>
      </c>
      <c r="F84" s="28"/>
      <c r="G84" s="38">
        <v>0.330515</v>
      </c>
      <c r="H84" s="38">
        <v>0.35766799999999999</v>
      </c>
      <c r="I84" s="38">
        <v>0.41484100000000002</v>
      </c>
      <c r="J84" s="38">
        <v>0.36432999999999999</v>
      </c>
      <c r="K84" s="38">
        <v>0.38681499999999996</v>
      </c>
      <c r="L84" s="38">
        <v>0.38658599999999999</v>
      </c>
      <c r="M84" s="38">
        <v>0.63066500000000003</v>
      </c>
      <c r="N84" s="38">
        <v>0.59460499999999994</v>
      </c>
      <c r="O84" s="38">
        <v>0.54700700000000002</v>
      </c>
      <c r="P84" s="38">
        <v>0.65051300000000001</v>
      </c>
      <c r="Q84" s="38">
        <v>0.65167200000000003</v>
      </c>
      <c r="R84" s="28"/>
      <c r="S84" s="39">
        <v>5.3152170000000005</v>
      </c>
      <c r="T84" s="40">
        <v>0.97168661029000214</v>
      </c>
      <c r="U84" s="40">
        <v>8.8565925676362234E-2</v>
      </c>
    </row>
    <row r="85" spans="1:21" s="55" customFormat="1" x14ac:dyDescent="0.3">
      <c r="A85" s="108"/>
      <c r="B85" s="16"/>
      <c r="C85" s="51" t="s">
        <v>173</v>
      </c>
      <c r="D85" s="52">
        <v>3</v>
      </c>
      <c r="E85" s="27">
        <v>3.8461538461538464E-2</v>
      </c>
      <c r="F85" s="28"/>
      <c r="G85" s="67">
        <v>5.8324000000000001E-2</v>
      </c>
      <c r="H85" s="67">
        <v>6.7778000000000005E-2</v>
      </c>
      <c r="I85" s="67">
        <v>8.3463999999999997E-2</v>
      </c>
      <c r="J85" s="67">
        <v>8.8197999999999999E-2</v>
      </c>
      <c r="K85" s="67">
        <v>0.107305</v>
      </c>
      <c r="L85" s="67">
        <v>0.10473399999999999</v>
      </c>
      <c r="M85" s="67">
        <v>0.27061600000000002</v>
      </c>
      <c r="N85" s="67">
        <v>0.21698899999999999</v>
      </c>
      <c r="O85" s="67">
        <v>0.16992399999999999</v>
      </c>
      <c r="P85" s="67">
        <v>0.21465600000000001</v>
      </c>
      <c r="Q85" s="67">
        <v>0.20766799999999999</v>
      </c>
      <c r="R85" s="28"/>
      <c r="S85" s="53">
        <v>1.589656</v>
      </c>
      <c r="T85" s="54">
        <v>2.560592551951169</v>
      </c>
      <c r="U85" s="54">
        <v>0.17203420077045517</v>
      </c>
    </row>
    <row r="86" spans="1:21" s="55" customFormat="1" x14ac:dyDescent="0.3">
      <c r="A86" s="108"/>
      <c r="B86" s="16"/>
      <c r="C86" s="51" t="s">
        <v>388</v>
      </c>
      <c r="D86" s="52">
        <v>5</v>
      </c>
      <c r="E86" s="27">
        <v>6.4102564102564097E-2</v>
      </c>
      <c r="F86" s="28"/>
      <c r="G86" s="67">
        <v>5.0563999999999998E-2</v>
      </c>
      <c r="H86" s="67">
        <v>5.9038999999999994E-2</v>
      </c>
      <c r="I86" s="67">
        <v>0.10989599999999999</v>
      </c>
      <c r="J86" s="67">
        <v>9.0718999999999994E-2</v>
      </c>
      <c r="K86" s="67">
        <v>0.101711</v>
      </c>
      <c r="L86" s="67">
        <v>0.109821</v>
      </c>
      <c r="M86" s="67">
        <v>0.18892900000000001</v>
      </c>
      <c r="N86" s="67">
        <v>0.18965599999999999</v>
      </c>
      <c r="O86" s="67">
        <v>0.17263099999999998</v>
      </c>
      <c r="P86" s="67">
        <v>0.190968</v>
      </c>
      <c r="Q86" s="67">
        <v>0.17271800000000001</v>
      </c>
      <c r="R86" s="28"/>
      <c r="S86" s="53">
        <v>1.4366519999999998</v>
      </c>
      <c r="T86" s="54">
        <v>2.4158294438731116</v>
      </c>
      <c r="U86" s="54">
        <v>0.16596904932627932</v>
      </c>
    </row>
    <row r="87" spans="1:21" s="55" customFormat="1" x14ac:dyDescent="0.3">
      <c r="A87" s="108"/>
      <c r="B87" s="16"/>
      <c r="C87" s="51" t="s">
        <v>150</v>
      </c>
      <c r="D87" s="52">
        <v>13</v>
      </c>
      <c r="E87" s="27">
        <v>0.16666666666666666</v>
      </c>
      <c r="F87" s="28"/>
      <c r="G87" s="67">
        <v>0.221607</v>
      </c>
      <c r="H87" s="67">
        <v>0.23076399999999997</v>
      </c>
      <c r="I87" s="67">
        <v>0.22115000000000001</v>
      </c>
      <c r="J87" s="67">
        <v>0.18537900000000002</v>
      </c>
      <c r="K87" s="67">
        <v>0.17765900000000001</v>
      </c>
      <c r="L87" s="67">
        <v>0.171456</v>
      </c>
      <c r="M87" s="67">
        <v>0.17055800000000004</v>
      </c>
      <c r="N87" s="67">
        <v>0.187581</v>
      </c>
      <c r="O87" s="67">
        <v>0.20445200000000002</v>
      </c>
      <c r="P87" s="67">
        <v>0.24488900000000002</v>
      </c>
      <c r="Q87" s="67">
        <v>0.27128600000000003</v>
      </c>
      <c r="R87" s="28"/>
      <c r="S87" s="53">
        <v>2.286781</v>
      </c>
      <c r="T87" s="54">
        <v>0.22417613162039118</v>
      </c>
      <c r="U87" s="54">
        <v>2.5605847814324623E-2</v>
      </c>
    </row>
    <row r="88" spans="1:21" s="18" customFormat="1" x14ac:dyDescent="0.3">
      <c r="A88" s="106"/>
      <c r="B88" s="16"/>
      <c r="C88" s="29" t="s">
        <v>389</v>
      </c>
      <c r="D88" s="30">
        <v>0</v>
      </c>
      <c r="E88" s="27">
        <v>0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28"/>
      <c r="S88" s="39">
        <v>0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1.282051282051282E-2</v>
      </c>
      <c r="F89" s="28"/>
      <c r="G89" s="38">
        <v>1.1150000000000001E-3</v>
      </c>
      <c r="H89" s="38">
        <v>2.555E-3</v>
      </c>
      <c r="I89" s="38">
        <v>5.8999999999999998E-5</v>
      </c>
      <c r="J89" s="38">
        <v>0</v>
      </c>
      <c r="K89" s="38">
        <v>0</v>
      </c>
      <c r="L89" s="38">
        <v>2.0999999999999999E-5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28"/>
      <c r="S89" s="39">
        <v>3.7500000000000003E-3</v>
      </c>
      <c r="T89" s="40">
        <v>-1</v>
      </c>
      <c r="U89" s="40">
        <v>-1</v>
      </c>
    </row>
    <row r="90" spans="1:21" s="18" customFormat="1" x14ac:dyDescent="0.3">
      <c r="A90" s="106"/>
      <c r="B90" s="16"/>
      <c r="C90" s="29" t="s">
        <v>111</v>
      </c>
      <c r="D90" s="30">
        <v>7</v>
      </c>
      <c r="E90" s="27">
        <v>8.9743589743589744E-2</v>
      </c>
      <c r="F90" s="28"/>
      <c r="G90" s="38">
        <v>8.7759999999999991E-3</v>
      </c>
      <c r="H90" s="38">
        <v>1.5179999999999999E-2</v>
      </c>
      <c r="I90" s="38">
        <v>1.4827E-2</v>
      </c>
      <c r="J90" s="38">
        <v>0.129555</v>
      </c>
      <c r="K90" s="38">
        <v>0.124681</v>
      </c>
      <c r="L90" s="38">
        <v>0.11412900000000001</v>
      </c>
      <c r="M90" s="38">
        <v>0.12535399999999999</v>
      </c>
      <c r="N90" s="38">
        <v>0.170208</v>
      </c>
      <c r="O90" s="38">
        <v>0.18318299999999998</v>
      </c>
      <c r="P90" s="38">
        <v>0.15009400000000001</v>
      </c>
      <c r="Q90" s="38">
        <v>0.21855100000000002</v>
      </c>
      <c r="R90" s="28"/>
      <c r="S90" s="39">
        <v>1.2545379999999999</v>
      </c>
      <c r="T90" s="40">
        <v>23.903258887876031</v>
      </c>
      <c r="U90" s="40">
        <v>0.49462424519159676</v>
      </c>
    </row>
    <row r="91" spans="1:21" s="18" customFormat="1" x14ac:dyDescent="0.3">
      <c r="A91" s="106"/>
      <c r="B91" s="16"/>
      <c r="C91" s="29" t="s">
        <v>164</v>
      </c>
      <c r="D91" s="30">
        <v>5</v>
      </c>
      <c r="E91" s="27">
        <v>6.4102564102564097E-2</v>
      </c>
      <c r="F91" s="28"/>
      <c r="G91" s="38">
        <v>5.0506999999999996E-2</v>
      </c>
      <c r="H91" s="38">
        <v>8.8301000000000004E-2</v>
      </c>
      <c r="I91" s="38">
        <v>0.11232299999999999</v>
      </c>
      <c r="J91" s="38">
        <v>1.0156999999999999E-2</v>
      </c>
      <c r="K91" s="38">
        <v>3.6420000000000003E-3</v>
      </c>
      <c r="L91" s="38">
        <v>7.4819999999999991E-3</v>
      </c>
      <c r="M91" s="38">
        <v>6.9460000000000008E-3</v>
      </c>
      <c r="N91" s="38">
        <v>5.3639999999999998E-3</v>
      </c>
      <c r="O91" s="38">
        <v>5.9000000000000003E-4</v>
      </c>
      <c r="P91" s="38">
        <v>3.1700000000000001E-4</v>
      </c>
      <c r="Q91" s="38">
        <v>2.2000000000000001E-4</v>
      </c>
      <c r="R91" s="28"/>
      <c r="S91" s="39">
        <v>0.28584899999999991</v>
      </c>
      <c r="T91" s="40">
        <v>-0.99564416813511003</v>
      </c>
      <c r="U91" s="40">
        <v>-0.49314482097622581</v>
      </c>
    </row>
    <row r="92" spans="1:21" s="18" customFormat="1" x14ac:dyDescent="0.3">
      <c r="A92" s="106"/>
      <c r="B92" s="16"/>
      <c r="C92" s="29" t="s">
        <v>0</v>
      </c>
      <c r="D92" s="30">
        <v>17</v>
      </c>
      <c r="E92" s="27">
        <v>0.21794871794871795</v>
      </c>
      <c r="F92" s="28"/>
      <c r="G92" s="38">
        <v>0.23010899999999998</v>
      </c>
      <c r="H92" s="38">
        <v>0.76829900000000007</v>
      </c>
      <c r="I92" s="38">
        <v>1.00017</v>
      </c>
      <c r="J92" s="38">
        <v>0.86321000000000003</v>
      </c>
      <c r="K92" s="38">
        <v>0.98529800000000001</v>
      </c>
      <c r="L92" s="38">
        <v>1.2057599999999999</v>
      </c>
      <c r="M92" s="38">
        <v>1.050451</v>
      </c>
      <c r="N92" s="38">
        <v>0.86223699999999992</v>
      </c>
      <c r="O92" s="38">
        <v>1.095402</v>
      </c>
      <c r="P92" s="38">
        <v>0.86319000000000001</v>
      </c>
      <c r="Q92" s="38">
        <v>0.80162200000000006</v>
      </c>
      <c r="R92" s="28"/>
      <c r="S92" s="39">
        <v>9.7257479999999994</v>
      </c>
      <c r="T92" s="40">
        <v>2.4836620905744673</v>
      </c>
      <c r="U92" s="40">
        <v>0.16883848537861246</v>
      </c>
    </row>
    <row r="93" spans="1:21" s="55" customFormat="1" x14ac:dyDescent="0.3">
      <c r="A93" s="108"/>
      <c r="B93" s="16"/>
      <c r="C93" s="51" t="s">
        <v>231</v>
      </c>
      <c r="D93" s="52">
        <v>5</v>
      </c>
      <c r="E93" s="27">
        <v>6.4102564102564097E-2</v>
      </c>
      <c r="F93" s="28"/>
      <c r="G93" s="67">
        <v>8.6097999999999994E-2</v>
      </c>
      <c r="H93" s="67">
        <v>0.255851</v>
      </c>
      <c r="I93" s="67">
        <v>0.32966599999999996</v>
      </c>
      <c r="J93" s="67">
        <v>0.29585</v>
      </c>
      <c r="K93" s="67">
        <v>0.34654699999999999</v>
      </c>
      <c r="L93" s="67">
        <v>0.395096</v>
      </c>
      <c r="M93" s="67">
        <v>0.206703</v>
      </c>
      <c r="N93" s="67">
        <v>0.17220299999999999</v>
      </c>
      <c r="O93" s="67">
        <v>0.203653</v>
      </c>
      <c r="P93" s="67">
        <v>0.17039500000000002</v>
      </c>
      <c r="Q93" s="67">
        <v>0.155642</v>
      </c>
      <c r="R93" s="28"/>
      <c r="S93" s="53">
        <v>2.6177040000000003</v>
      </c>
      <c r="T93" s="54">
        <v>0.80773072545239155</v>
      </c>
      <c r="U93" s="54">
        <v>7.681653931388599E-2</v>
      </c>
    </row>
    <row r="94" spans="1:21" s="55" customFormat="1" x14ac:dyDescent="0.3">
      <c r="A94" s="108"/>
      <c r="B94" s="16"/>
      <c r="C94" s="51" t="s">
        <v>390</v>
      </c>
      <c r="D94" s="52">
        <v>3</v>
      </c>
      <c r="E94" s="27">
        <v>3.8461538461538464E-2</v>
      </c>
      <c r="F94" s="28"/>
      <c r="G94" s="67">
        <v>1.3690000000000001E-2</v>
      </c>
      <c r="H94" s="67">
        <v>4.4706999999999997E-2</v>
      </c>
      <c r="I94" s="67">
        <v>7.6883999999999994E-2</v>
      </c>
      <c r="J94" s="67">
        <v>4.5562999999999999E-2</v>
      </c>
      <c r="K94" s="67">
        <v>3.1182999999999999E-2</v>
      </c>
      <c r="L94" s="67">
        <v>7.6378000000000001E-2</v>
      </c>
      <c r="M94" s="67">
        <v>8.8295999999999999E-2</v>
      </c>
      <c r="N94" s="67">
        <v>4.4840999999999999E-2</v>
      </c>
      <c r="O94" s="67">
        <v>8.8855000000000003E-2</v>
      </c>
      <c r="P94" s="67">
        <v>5.0049999999999997E-2</v>
      </c>
      <c r="Q94" s="67">
        <v>6.4510999999999999E-2</v>
      </c>
      <c r="R94" s="28"/>
      <c r="S94" s="53">
        <v>0.62495800000000001</v>
      </c>
      <c r="T94" s="54">
        <v>3.7122717311906497</v>
      </c>
      <c r="U94" s="54">
        <v>0.21381860727776059</v>
      </c>
    </row>
    <row r="95" spans="1:21" s="55" customFormat="1" x14ac:dyDescent="0.3">
      <c r="A95" s="108"/>
      <c r="B95" s="50"/>
      <c r="C95" s="51" t="s">
        <v>371</v>
      </c>
      <c r="D95" s="52">
        <v>3</v>
      </c>
      <c r="E95" s="27">
        <v>3.8461538461538464E-2</v>
      </c>
      <c r="F95" s="28"/>
      <c r="G95" s="67">
        <v>1.1872000000000001E-2</v>
      </c>
      <c r="H95" s="67">
        <v>4.6670000000000003E-2</v>
      </c>
      <c r="I95" s="67">
        <v>5.5396000000000001E-2</v>
      </c>
      <c r="J95" s="67">
        <v>6.3306000000000001E-2</v>
      </c>
      <c r="K95" s="67">
        <v>7.5717999999999994E-2</v>
      </c>
      <c r="L95" s="67">
        <v>8.5242999999999999E-2</v>
      </c>
      <c r="M95" s="67">
        <v>0.1052</v>
      </c>
      <c r="N95" s="67">
        <v>0.12724099999999999</v>
      </c>
      <c r="O95" s="67">
        <v>0.132992</v>
      </c>
      <c r="P95" s="67">
        <v>0.13336999999999999</v>
      </c>
      <c r="Q95" s="67">
        <v>0.11736199999999999</v>
      </c>
      <c r="R95" s="28"/>
      <c r="S95" s="53">
        <v>0.95436999999999994</v>
      </c>
      <c r="T95" s="54">
        <v>8.8856132075471681</v>
      </c>
      <c r="U95" s="54">
        <v>0.33160510587953329</v>
      </c>
    </row>
    <row r="96" spans="1:21" s="55" customFormat="1" x14ac:dyDescent="0.3">
      <c r="A96" s="108"/>
      <c r="B96" s="50"/>
      <c r="C96" s="51" t="s">
        <v>391</v>
      </c>
      <c r="D96" s="52">
        <v>2</v>
      </c>
      <c r="E96" s="27">
        <v>2.564102564102564E-2</v>
      </c>
      <c r="F96" s="28"/>
      <c r="G96" s="67">
        <v>0.11842</v>
      </c>
      <c r="H96" s="67">
        <v>0.409827</v>
      </c>
      <c r="I96" s="67">
        <v>0.50545300000000004</v>
      </c>
      <c r="J96" s="67">
        <v>0.409163</v>
      </c>
      <c r="K96" s="67">
        <v>0.50434000000000001</v>
      </c>
      <c r="L96" s="67">
        <v>0.64875499999999997</v>
      </c>
      <c r="M96" s="67">
        <v>0.65010199999999996</v>
      </c>
      <c r="N96" s="67">
        <v>0.517675</v>
      </c>
      <c r="O96" s="67">
        <v>0.669902</v>
      </c>
      <c r="P96" s="67">
        <v>0.50937500000000002</v>
      </c>
      <c r="Q96" s="67">
        <v>0.46410699999999999</v>
      </c>
      <c r="R96" s="28"/>
      <c r="S96" s="53">
        <v>5.4071190000000007</v>
      </c>
      <c r="T96" s="54">
        <v>2.9191606147610201</v>
      </c>
      <c r="U96" s="54">
        <v>0.18617600024460979</v>
      </c>
    </row>
    <row r="97" spans="1:22" s="55" customFormat="1" x14ac:dyDescent="0.3">
      <c r="A97" s="108"/>
      <c r="B97" s="50"/>
      <c r="C97" s="51" t="s">
        <v>392</v>
      </c>
      <c r="D97" s="52">
        <v>4</v>
      </c>
      <c r="E97" s="27">
        <v>5.128205128205128E-2</v>
      </c>
      <c r="F97" s="28"/>
      <c r="G97" s="67">
        <v>2.9000000000001247E-5</v>
      </c>
      <c r="H97" s="67">
        <v>1.1244000000000032E-2</v>
      </c>
      <c r="I97" s="67">
        <v>3.2770999999999995E-2</v>
      </c>
      <c r="J97" s="67">
        <v>4.9328000000000038E-2</v>
      </c>
      <c r="K97" s="67">
        <v>2.7509999999999923E-2</v>
      </c>
      <c r="L97" s="67">
        <v>2.8800000000006598E-4</v>
      </c>
      <c r="M97" s="67">
        <v>1.500000000000945E-4</v>
      </c>
      <c r="N97" s="67">
        <v>2.7699999999997171E-4</v>
      </c>
      <c r="O97" s="67">
        <v>0</v>
      </c>
      <c r="P97" s="67">
        <v>0</v>
      </c>
      <c r="Q97" s="67">
        <v>0</v>
      </c>
      <c r="R97" s="28"/>
      <c r="S97" s="53">
        <v>0.12159700000000012</v>
      </c>
      <c r="T97" s="54">
        <v>-1</v>
      </c>
      <c r="U97" s="54">
        <v>-1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2.564102564102564E-2</v>
      </c>
      <c r="F98" s="28"/>
      <c r="G98" s="38">
        <v>3.1999999999999999E-5</v>
      </c>
      <c r="H98" s="38">
        <v>4.6E-5</v>
      </c>
      <c r="I98" s="38">
        <v>1.92E-4</v>
      </c>
      <c r="J98" s="38">
        <v>0</v>
      </c>
      <c r="K98" s="38">
        <v>1.5999999999999999E-5</v>
      </c>
      <c r="L98" s="38">
        <v>3.1399999999999999E-4</v>
      </c>
      <c r="M98" s="38">
        <v>6.1600000000000001E-4</v>
      </c>
      <c r="N98" s="38">
        <v>5.2800000000000004E-4</v>
      </c>
      <c r="O98" s="38">
        <v>0</v>
      </c>
      <c r="P98" s="38">
        <v>0</v>
      </c>
      <c r="Q98" s="38">
        <v>0</v>
      </c>
      <c r="R98" s="28"/>
      <c r="S98" s="39">
        <v>1.7440000000000001E-3</v>
      </c>
      <c r="T98" s="40">
        <v>-1</v>
      </c>
      <c r="U98" s="40">
        <v>-1</v>
      </c>
    </row>
    <row r="99" spans="1:22" s="18" customFormat="1" x14ac:dyDescent="0.3">
      <c r="A99" s="106"/>
      <c r="B99" s="16"/>
      <c r="C99" s="26" t="s">
        <v>373</v>
      </c>
      <c r="D99" s="142">
        <v>78</v>
      </c>
      <c r="E99" s="41">
        <v>1</v>
      </c>
      <c r="F99" s="42"/>
      <c r="G99" s="43">
        <v>0.62863000000000002</v>
      </c>
      <c r="H99" s="43">
        <v>1.2396640000000001</v>
      </c>
      <c r="I99" s="43">
        <v>1.5502859999999998</v>
      </c>
      <c r="J99" s="43">
        <v>1.6318470000000003</v>
      </c>
      <c r="K99" s="43">
        <v>1.5184849999999999</v>
      </c>
      <c r="L99" s="43">
        <v>1.7339949999999997</v>
      </c>
      <c r="M99" s="43">
        <v>1.8195220000000001</v>
      </c>
      <c r="N99" s="43">
        <v>1.6363219999999998</v>
      </c>
      <c r="O99" s="43">
        <v>1.826338</v>
      </c>
      <c r="P99" s="43">
        <v>1.6645490000000001</v>
      </c>
      <c r="Q99" s="43">
        <v>1.6727480000000001</v>
      </c>
      <c r="R99" s="42"/>
      <c r="S99" s="44">
        <v>16.922385999999999</v>
      </c>
      <c r="T99" s="45">
        <v>1.6609420485818367</v>
      </c>
      <c r="U99" s="45">
        <v>0.13013266299323822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24</v>
      </c>
      <c r="E103" s="90">
        <v>0.30769230769230771</v>
      </c>
      <c r="F103" s="95"/>
      <c r="G103" s="97">
        <v>7.5760000000000003E-3</v>
      </c>
      <c r="H103" s="97">
        <v>7.6150000000000002E-3</v>
      </c>
      <c r="I103" s="97">
        <v>7.8740000000000008E-3</v>
      </c>
      <c r="J103" s="97">
        <v>0.26459500000000002</v>
      </c>
      <c r="K103" s="97">
        <v>1.8033E-2</v>
      </c>
      <c r="L103" s="97">
        <v>1.9702999999999998E-2</v>
      </c>
      <c r="M103" s="97">
        <v>5.4900000000000001E-3</v>
      </c>
      <c r="N103" s="97">
        <v>3.3800000000000002E-3</v>
      </c>
      <c r="O103" s="97">
        <v>1.56E-4</v>
      </c>
      <c r="P103" s="97">
        <v>4.35E-4</v>
      </c>
      <c r="Q103" s="138">
        <v>6.8300000000000001E-4</v>
      </c>
      <c r="R103" s="95"/>
      <c r="S103" s="93">
        <v>0.33554</v>
      </c>
      <c r="T103" s="94">
        <v>-0.90984688489968324</v>
      </c>
      <c r="U103" s="94">
        <v>-0.25975992662039626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3</v>
      </c>
      <c r="E105" s="90">
        <v>3.8461538461538464E-2</v>
      </c>
      <c r="F105" s="95"/>
      <c r="G105" s="92">
        <v>5.8324000000000001E-2</v>
      </c>
      <c r="H105" s="92">
        <v>6.7778000000000005E-2</v>
      </c>
      <c r="I105" s="92">
        <v>8.3463999999999997E-2</v>
      </c>
      <c r="J105" s="92">
        <v>8.8197999999999999E-2</v>
      </c>
      <c r="K105" s="92">
        <v>0.107305</v>
      </c>
      <c r="L105" s="92">
        <v>0.10473399999999999</v>
      </c>
      <c r="M105" s="92">
        <v>0.27061600000000002</v>
      </c>
      <c r="N105" s="92">
        <v>0.21698899999999999</v>
      </c>
      <c r="O105" s="92">
        <v>0.16992399999999999</v>
      </c>
      <c r="P105" s="92">
        <v>0.21465600000000001</v>
      </c>
      <c r="Q105" s="92">
        <v>0.20766799999999999</v>
      </c>
      <c r="R105" s="95"/>
      <c r="S105" s="93">
        <v>1.589656</v>
      </c>
      <c r="T105" s="94">
        <v>2.560592551951169</v>
      </c>
      <c r="U105" s="94">
        <v>0.17203420077045517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1</v>
      </c>
      <c r="E106" s="90">
        <v>1.282051282051282E-2</v>
      </c>
      <c r="F106" s="77"/>
      <c r="G106" s="82">
        <v>5.1999999999999997E-5</v>
      </c>
      <c r="H106" s="82">
        <v>3.4E-5</v>
      </c>
      <c r="I106" s="82">
        <v>0</v>
      </c>
      <c r="J106" s="82">
        <v>1.5999999999999999E-5</v>
      </c>
      <c r="K106" s="82">
        <v>1.2E-5</v>
      </c>
      <c r="L106" s="82">
        <v>0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77"/>
      <c r="S106" s="79">
        <v>1.1400000000000001E-4</v>
      </c>
      <c r="T106" s="80">
        <v>-1</v>
      </c>
      <c r="U106" s="80">
        <v>-1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2</v>
      </c>
      <c r="E107" s="90">
        <v>2.564102564102564E-2</v>
      </c>
      <c r="F107" s="77"/>
      <c r="G107" s="78">
        <v>5.8271999999999997E-2</v>
      </c>
      <c r="H107" s="78">
        <v>6.7743999999999999E-2</v>
      </c>
      <c r="I107" s="78">
        <v>8.3463999999999997E-2</v>
      </c>
      <c r="J107" s="78">
        <v>8.8181999999999996E-2</v>
      </c>
      <c r="K107" s="78">
        <v>0.107293</v>
      </c>
      <c r="L107" s="78">
        <v>0.10473399999999999</v>
      </c>
      <c r="M107" s="78">
        <v>0.27061600000000002</v>
      </c>
      <c r="N107" s="78">
        <v>0.21698899999999999</v>
      </c>
      <c r="O107" s="78">
        <v>0.16992399999999999</v>
      </c>
      <c r="P107" s="78">
        <v>0.21465600000000001</v>
      </c>
      <c r="Q107" s="78">
        <v>0.20766799999999999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2</v>
      </c>
      <c r="E108" s="99">
        <v>2.564102564102564E-2</v>
      </c>
      <c r="F108" s="100"/>
      <c r="G108" s="78">
        <v>5.8271999999999997E-2</v>
      </c>
      <c r="H108" s="78">
        <v>6.7743999999999999E-2</v>
      </c>
      <c r="I108" s="78">
        <v>8.3463999999999997E-2</v>
      </c>
      <c r="J108" s="78">
        <v>8.8181999999999996E-2</v>
      </c>
      <c r="K108" s="78">
        <v>0.107293</v>
      </c>
      <c r="L108" s="78">
        <v>0.10473399999999999</v>
      </c>
      <c r="M108" s="78">
        <v>0.27061600000000002</v>
      </c>
      <c r="N108" s="78">
        <v>0.21698899999999999</v>
      </c>
      <c r="O108" s="78">
        <v>0.16992399999999999</v>
      </c>
      <c r="P108" s="78">
        <v>0.21465600000000001</v>
      </c>
      <c r="Q108" s="78">
        <v>0.20766799999999999</v>
      </c>
      <c r="R108" s="100"/>
      <c r="S108" s="101">
        <v>1.589542</v>
      </c>
      <c r="T108" s="102">
        <v>2.5637699066447008</v>
      </c>
      <c r="U108" s="102">
        <v>0.17216488531412755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5</v>
      </c>
      <c r="E114" s="90">
        <v>6.4102564102564097E-2</v>
      </c>
      <c r="F114" s="95"/>
      <c r="G114" s="92">
        <v>5.0563999999999998E-2</v>
      </c>
      <c r="H114" s="92">
        <v>5.9038999999999994E-2</v>
      </c>
      <c r="I114" s="92">
        <v>0.10989599999999999</v>
      </c>
      <c r="J114" s="92">
        <v>9.0718999999999994E-2</v>
      </c>
      <c r="K114" s="92">
        <v>0.101711</v>
      </c>
      <c r="L114" s="92">
        <v>0.109821</v>
      </c>
      <c r="M114" s="92">
        <v>0.18892900000000001</v>
      </c>
      <c r="N114" s="92">
        <v>0.18965599999999999</v>
      </c>
      <c r="O114" s="92">
        <v>0.17263099999999998</v>
      </c>
      <c r="P114" s="92">
        <v>0.190968</v>
      </c>
      <c r="Q114" s="92">
        <v>0.17271800000000001</v>
      </c>
      <c r="R114" s="95"/>
      <c r="S114" s="93">
        <v>1.4366519999999998</v>
      </c>
      <c r="T114" s="94">
        <v>2.4158294438731116</v>
      </c>
      <c r="U114" s="94">
        <v>0.16596904932627932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3</v>
      </c>
      <c r="E115" s="76">
        <v>3.8461538461538464E-2</v>
      </c>
      <c r="F115" s="77"/>
      <c r="G115" s="82">
        <v>1.3585E-2</v>
      </c>
      <c r="H115" s="82">
        <v>1.7772E-2</v>
      </c>
      <c r="I115" s="82">
        <v>5.9185000000000001E-2</v>
      </c>
      <c r="J115" s="82">
        <v>4.1024999999999999E-2</v>
      </c>
      <c r="K115" s="82">
        <v>4.0127000000000003E-2</v>
      </c>
      <c r="L115" s="82">
        <v>5.3325999999999998E-2</v>
      </c>
      <c r="M115" s="82">
        <v>4.2617000000000002E-2</v>
      </c>
      <c r="N115" s="82">
        <v>6.6728999999999997E-2</v>
      </c>
      <c r="O115" s="82">
        <v>7.5835E-2</v>
      </c>
      <c r="P115" s="82">
        <v>6.7695000000000005E-2</v>
      </c>
      <c r="Q115" s="140">
        <v>5.5599000000000003E-2</v>
      </c>
      <c r="R115" s="77"/>
      <c r="S115" s="79">
        <v>0.53349499999999994</v>
      </c>
      <c r="T115" s="80">
        <v>3.0926757453073241</v>
      </c>
      <c r="U115" s="80">
        <v>0.19261678461398679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2</v>
      </c>
      <c r="E116" s="90">
        <v>2.564102564102564E-2</v>
      </c>
      <c r="F116" s="77"/>
      <c r="G116" s="78">
        <v>3.6978999999999998E-2</v>
      </c>
      <c r="H116" s="78">
        <v>4.1266999999999998E-2</v>
      </c>
      <c r="I116" s="78">
        <v>5.0710999999999999E-2</v>
      </c>
      <c r="J116" s="78">
        <v>4.9694000000000002E-2</v>
      </c>
      <c r="K116" s="78">
        <v>6.1584E-2</v>
      </c>
      <c r="L116" s="78">
        <v>5.6494999999999997E-2</v>
      </c>
      <c r="M116" s="78">
        <v>0.146312</v>
      </c>
      <c r="N116" s="78">
        <v>0.12292699999999999</v>
      </c>
      <c r="O116" s="78">
        <v>9.6795999999999993E-2</v>
      </c>
      <c r="P116" s="78">
        <v>0.12327299999999999</v>
      </c>
      <c r="Q116" s="78">
        <v>0.117119</v>
      </c>
      <c r="R116" s="77"/>
      <c r="S116" s="85">
        <v>0.90315699999999988</v>
      </c>
      <c r="T116" s="86">
        <v>2.1671759647367428</v>
      </c>
      <c r="U116" s="86">
        <v>0.15500542507458226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2</v>
      </c>
      <c r="E117" s="99">
        <v>2.564102564102564E-2</v>
      </c>
      <c r="F117" s="100"/>
      <c r="G117" s="78">
        <v>3.6978999999999998E-2</v>
      </c>
      <c r="H117" s="78">
        <v>4.1266999999999998E-2</v>
      </c>
      <c r="I117" s="78">
        <v>5.0710999999999999E-2</v>
      </c>
      <c r="J117" s="78">
        <v>4.9694000000000002E-2</v>
      </c>
      <c r="K117" s="78">
        <v>6.1584E-2</v>
      </c>
      <c r="L117" s="78">
        <v>5.6494999999999997E-2</v>
      </c>
      <c r="M117" s="78">
        <v>0.146312</v>
      </c>
      <c r="N117" s="78">
        <v>0.12292699999999999</v>
      </c>
      <c r="O117" s="78">
        <v>9.6795999999999993E-2</v>
      </c>
      <c r="P117" s="78">
        <v>0.12327299999999999</v>
      </c>
      <c r="Q117" s="139">
        <v>0.117119</v>
      </c>
      <c r="R117" s="100"/>
      <c r="S117" s="101">
        <v>0.90315699999999988</v>
      </c>
      <c r="T117" s="102">
        <v>2.1671759647367428</v>
      </c>
      <c r="U117" s="102">
        <v>0.15500542507458226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13</v>
      </c>
      <c r="E122" s="90">
        <v>0.16666666666666666</v>
      </c>
      <c r="F122" s="95"/>
      <c r="G122" s="92">
        <v>0.221607</v>
      </c>
      <c r="H122" s="92">
        <v>0.23076399999999997</v>
      </c>
      <c r="I122" s="92">
        <v>0.22115000000000001</v>
      </c>
      <c r="J122" s="92">
        <v>0.18537900000000002</v>
      </c>
      <c r="K122" s="92">
        <v>0.17765900000000001</v>
      </c>
      <c r="L122" s="92">
        <v>0.171456</v>
      </c>
      <c r="M122" s="92">
        <v>0.17055800000000004</v>
      </c>
      <c r="N122" s="92">
        <v>0.187581</v>
      </c>
      <c r="O122" s="92">
        <v>0.20445200000000002</v>
      </c>
      <c r="P122" s="92">
        <v>0.24488900000000002</v>
      </c>
      <c r="Q122" s="92">
        <v>0.27128600000000003</v>
      </c>
      <c r="R122" s="95"/>
      <c r="S122" s="93">
        <v>2.286781</v>
      </c>
      <c r="T122" s="94">
        <v>0.22417613162039118</v>
      </c>
      <c r="U122" s="94">
        <v>2.5605847814324623E-2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10</v>
      </c>
      <c r="E123" s="90">
        <v>0.12820512820512819</v>
      </c>
      <c r="F123" s="77"/>
      <c r="G123" s="78">
        <v>0.16525300000000001</v>
      </c>
      <c r="H123" s="78">
        <v>0.17115999999999998</v>
      </c>
      <c r="I123" s="78">
        <v>0.161999</v>
      </c>
      <c r="J123" s="78">
        <v>0.149649</v>
      </c>
      <c r="K123" s="78">
        <v>0.15562200000000001</v>
      </c>
      <c r="L123" s="78">
        <v>0.15884200000000001</v>
      </c>
      <c r="M123" s="78">
        <v>0.15528300000000003</v>
      </c>
      <c r="N123" s="78">
        <v>0.17274699999999998</v>
      </c>
      <c r="O123" s="78">
        <v>0.18485400000000002</v>
      </c>
      <c r="P123" s="78">
        <v>0.22745300000000002</v>
      </c>
      <c r="Q123" s="78">
        <v>0.25236200000000003</v>
      </c>
      <c r="R123" s="77"/>
      <c r="S123" s="85">
        <v>1.9552240000000001</v>
      </c>
      <c r="T123" s="86">
        <v>0.52712507488517613</v>
      </c>
      <c r="U123" s="86">
        <v>5.4348843552084469E-2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1.282051282051282E-2</v>
      </c>
      <c r="F125" s="77"/>
      <c r="G125" s="78">
        <v>0</v>
      </c>
      <c r="H125" s="78">
        <v>1.1E-5</v>
      </c>
      <c r="I125" s="78">
        <v>5.8999999999999998E-5</v>
      </c>
      <c r="J125" s="78">
        <v>7.9999999999999996E-6</v>
      </c>
      <c r="K125" s="78">
        <v>5.0000000000000004E-6</v>
      </c>
      <c r="L125" s="78">
        <v>6.7999999999999999E-5</v>
      </c>
      <c r="M125" s="78">
        <v>0</v>
      </c>
      <c r="N125" s="78">
        <v>1.46E-4</v>
      </c>
      <c r="O125" s="78">
        <v>0</v>
      </c>
      <c r="P125" s="78">
        <v>0</v>
      </c>
      <c r="Q125" s="136">
        <v>0</v>
      </c>
      <c r="R125" s="77"/>
      <c r="S125" s="85">
        <v>2.9699999999999996E-4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9</v>
      </c>
      <c r="E126" s="90">
        <v>0.11538461538461539</v>
      </c>
      <c r="F126" s="77"/>
      <c r="G126" s="78">
        <v>0.16525300000000001</v>
      </c>
      <c r="H126" s="78">
        <v>0.17114899999999997</v>
      </c>
      <c r="I126" s="78">
        <v>0.16194</v>
      </c>
      <c r="J126" s="78">
        <v>0.149641</v>
      </c>
      <c r="K126" s="78">
        <v>0.15561700000000001</v>
      </c>
      <c r="L126" s="78">
        <v>0.158774</v>
      </c>
      <c r="M126" s="78">
        <v>0.15528300000000003</v>
      </c>
      <c r="N126" s="78">
        <v>0.17260099999999998</v>
      </c>
      <c r="O126" s="78">
        <v>0.18485400000000002</v>
      </c>
      <c r="P126" s="78">
        <v>0.22745300000000002</v>
      </c>
      <c r="Q126" s="78">
        <v>0.25236200000000003</v>
      </c>
      <c r="R126" s="77"/>
      <c r="S126" s="85">
        <v>1.9549269999999999</v>
      </c>
      <c r="T126" s="86">
        <v>0.52712507488517613</v>
      </c>
      <c r="U126" s="86">
        <v>5.4348843552084469E-2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3</v>
      </c>
      <c r="E127" s="76">
        <v>3.8461538461538464E-2</v>
      </c>
      <c r="F127" s="77"/>
      <c r="G127" s="78">
        <v>2.3428999999999998E-2</v>
      </c>
      <c r="H127" s="78">
        <v>4.0747999999999999E-2</v>
      </c>
      <c r="I127" s="78">
        <v>2.2917E-2</v>
      </c>
      <c r="J127" s="78">
        <v>1.8711999999999999E-2</v>
      </c>
      <c r="K127" s="78">
        <v>1.8787000000000002E-2</v>
      </c>
      <c r="L127" s="78">
        <v>1.8263000000000001E-2</v>
      </c>
      <c r="M127" s="78">
        <v>1.6954E-2</v>
      </c>
      <c r="N127" s="78">
        <v>2.6231999999999998E-2</v>
      </c>
      <c r="O127" s="78">
        <v>2.1239000000000001E-2</v>
      </c>
      <c r="P127" s="78">
        <v>2.0993999999999999E-2</v>
      </c>
      <c r="Q127" s="136">
        <v>2.6962E-2</v>
      </c>
      <c r="R127" s="77"/>
      <c r="S127" s="85">
        <v>0.25523699999999999</v>
      </c>
      <c r="T127" s="86">
        <v>0.15079602202398745</v>
      </c>
      <c r="U127" s="86">
        <v>1.7711762423017641E-2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4</v>
      </c>
      <c r="E131" s="76">
        <v>5.128205128205128E-2</v>
      </c>
      <c r="F131" s="77"/>
      <c r="G131" s="78">
        <v>8.9829999999999993E-2</v>
      </c>
      <c r="H131" s="78">
        <v>8.2045999999999994E-2</v>
      </c>
      <c r="I131" s="78">
        <v>8.2503999999999994E-2</v>
      </c>
      <c r="J131" s="78">
        <v>8.0865999999999993E-2</v>
      </c>
      <c r="K131" s="78">
        <v>8.0750000000000002E-2</v>
      </c>
      <c r="L131" s="78">
        <v>8.4332000000000004E-2</v>
      </c>
      <c r="M131" s="78">
        <v>8.4236000000000005E-2</v>
      </c>
      <c r="N131" s="78">
        <v>8.8937000000000002E-2</v>
      </c>
      <c r="O131" s="78">
        <v>9.9053000000000002E-2</v>
      </c>
      <c r="P131" s="78">
        <v>0.129025</v>
      </c>
      <c r="Q131" s="136">
        <v>0.14452200000000001</v>
      </c>
      <c r="R131" s="77"/>
      <c r="S131" s="85">
        <v>1.0461009999999999</v>
      </c>
      <c r="T131" s="86">
        <v>0.60883891795613954</v>
      </c>
      <c r="U131" s="86">
        <v>6.1241122775095969E-2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1.282051282051282E-2</v>
      </c>
      <c r="F133" s="77"/>
      <c r="G133" s="78">
        <v>5.1077999999999998E-2</v>
      </c>
      <c r="H133" s="78">
        <v>4.7229E-2</v>
      </c>
      <c r="I133" s="78">
        <v>5.5656999999999998E-2</v>
      </c>
      <c r="J133" s="78">
        <v>4.9242000000000001E-2</v>
      </c>
      <c r="K133" s="78">
        <v>5.4932000000000002E-2</v>
      </c>
      <c r="L133" s="78">
        <v>5.3713999999999998E-2</v>
      </c>
      <c r="M133" s="78">
        <v>5.2248000000000003E-2</v>
      </c>
      <c r="N133" s="78">
        <v>5.5389000000000001E-2</v>
      </c>
      <c r="O133" s="78">
        <v>6.0599E-2</v>
      </c>
      <c r="P133" s="78">
        <v>7.2841000000000003E-2</v>
      </c>
      <c r="Q133" s="78">
        <v>7.6999999999999999E-2</v>
      </c>
      <c r="R133" s="77"/>
      <c r="S133" s="85">
        <v>0.62992899999999996</v>
      </c>
      <c r="T133" s="86">
        <v>0.50749833587846038</v>
      </c>
      <c r="U133" s="86">
        <v>5.2645419909851832E-2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1</v>
      </c>
      <c r="E135" s="76">
        <v>1.282051282051282E-2</v>
      </c>
      <c r="F135" s="77"/>
      <c r="G135" s="78">
        <v>9.1600000000000004E-4</v>
      </c>
      <c r="H135" s="78">
        <v>1.126E-3</v>
      </c>
      <c r="I135" s="78">
        <v>8.6200000000000003E-4</v>
      </c>
      <c r="J135" s="78">
        <v>8.2100000000000001E-4</v>
      </c>
      <c r="K135" s="78">
        <v>1.1479999999999999E-3</v>
      </c>
      <c r="L135" s="78">
        <v>2.4650000000000002E-3</v>
      </c>
      <c r="M135" s="78">
        <v>1.8450000000000001E-3</v>
      </c>
      <c r="N135" s="78">
        <v>2.0430000000000001E-3</v>
      </c>
      <c r="O135" s="78">
        <v>3.9630000000000004E-3</v>
      </c>
      <c r="P135" s="78">
        <v>4.5929999999999999E-3</v>
      </c>
      <c r="Q135" s="78">
        <v>3.8779999999999999E-3</v>
      </c>
      <c r="R135" s="77"/>
      <c r="S135" s="85">
        <v>2.366E-2</v>
      </c>
      <c r="T135" s="86">
        <v>3.2336244541484715</v>
      </c>
      <c r="U135" s="86">
        <v>0.19767515746810949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3</v>
      </c>
      <c r="E137" s="90">
        <v>3.8461538461538464E-2</v>
      </c>
      <c r="F137" s="77"/>
      <c r="G137" s="78">
        <v>5.6354000000000001E-2</v>
      </c>
      <c r="H137" s="78">
        <v>5.9603999999999997E-2</v>
      </c>
      <c r="I137" s="78">
        <v>5.9151000000000002E-2</v>
      </c>
      <c r="J137" s="78">
        <v>3.5729999999999998E-2</v>
      </c>
      <c r="K137" s="78">
        <v>2.2037000000000001E-2</v>
      </c>
      <c r="L137" s="78">
        <v>1.2614E-2</v>
      </c>
      <c r="M137" s="78">
        <v>1.5275E-2</v>
      </c>
      <c r="N137" s="78">
        <v>1.4834E-2</v>
      </c>
      <c r="O137" s="78">
        <v>1.9598000000000001E-2</v>
      </c>
      <c r="P137" s="78">
        <v>1.7436E-2</v>
      </c>
      <c r="Q137" s="136">
        <v>1.8924E-2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1</v>
      </c>
      <c r="E139" s="76">
        <v>1.282051282051282E-2</v>
      </c>
      <c r="F139" s="77"/>
      <c r="G139" s="78">
        <v>2.611E-3</v>
      </c>
      <c r="H139" s="78">
        <v>3.039E-3</v>
      </c>
      <c r="I139" s="78">
        <v>2.9480000000000001E-3</v>
      </c>
      <c r="J139" s="78">
        <v>3.4480000000000001E-3</v>
      </c>
      <c r="K139" s="78">
        <v>4.1289999999999999E-3</v>
      </c>
      <c r="L139" s="78">
        <v>2.7309999999999999E-3</v>
      </c>
      <c r="M139" s="78">
        <v>7.3850000000000001E-3</v>
      </c>
      <c r="N139" s="78">
        <v>4.4879999999999998E-3</v>
      </c>
      <c r="O139" s="78">
        <v>3.467E-3</v>
      </c>
      <c r="P139" s="78">
        <v>2.4789999999999999E-3</v>
      </c>
      <c r="Q139" s="136">
        <v>2.4710000000000001E-3</v>
      </c>
      <c r="R139" s="77"/>
      <c r="S139" s="85">
        <v>3.9196000000000002E-2</v>
      </c>
      <c r="T139" s="86">
        <v>-5.3619302949061587E-2</v>
      </c>
      <c r="U139" s="86">
        <v>-6.8651219797054575E-3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2</v>
      </c>
      <c r="E140" s="76">
        <v>2.564102564102564E-2</v>
      </c>
      <c r="F140" s="77"/>
      <c r="G140" s="78">
        <v>5.3742999999999999E-2</v>
      </c>
      <c r="H140" s="78">
        <v>5.6564999999999997E-2</v>
      </c>
      <c r="I140" s="78">
        <v>5.6203000000000003E-2</v>
      </c>
      <c r="J140" s="78">
        <v>3.2281999999999998E-2</v>
      </c>
      <c r="K140" s="78">
        <v>1.7908E-2</v>
      </c>
      <c r="L140" s="78">
        <v>9.8829999999999994E-3</v>
      </c>
      <c r="M140" s="78">
        <v>7.8899999999999994E-3</v>
      </c>
      <c r="N140" s="78">
        <v>1.0345999999999999E-2</v>
      </c>
      <c r="O140" s="78">
        <v>1.6131E-2</v>
      </c>
      <c r="P140" s="78">
        <v>1.4957E-2</v>
      </c>
      <c r="Q140" s="136">
        <v>1.6452999999999999E-2</v>
      </c>
      <c r="R140" s="77"/>
      <c r="S140" s="85">
        <v>0.29236099999999998</v>
      </c>
      <c r="T140" s="86">
        <v>-0.69385780473736114</v>
      </c>
      <c r="U140" s="86">
        <v>-0.13753714642291803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1</v>
      </c>
      <c r="E147" s="90">
        <v>1.282051282051282E-2</v>
      </c>
      <c r="F147" s="95"/>
      <c r="G147" s="92">
        <v>2.0000000000000002E-5</v>
      </c>
      <c r="H147" s="92">
        <v>8.7000000000000001E-5</v>
      </c>
      <c r="I147" s="92">
        <v>3.3100000000000002E-4</v>
      </c>
      <c r="J147" s="92">
        <v>3.4E-5</v>
      </c>
      <c r="K147" s="92">
        <v>1.3999999999999999E-4</v>
      </c>
      <c r="L147" s="92">
        <v>5.7499999999999999E-4</v>
      </c>
      <c r="M147" s="92">
        <v>5.62E-4</v>
      </c>
      <c r="N147" s="92">
        <v>3.79E-4</v>
      </c>
      <c r="O147" s="92">
        <v>0</v>
      </c>
      <c r="P147" s="92">
        <v>0</v>
      </c>
      <c r="Q147" s="92">
        <v>0</v>
      </c>
      <c r="R147" s="95"/>
      <c r="S147" s="93">
        <v>2.1280000000000001E-3</v>
      </c>
      <c r="T147" s="94">
        <v>-1</v>
      </c>
      <c r="U147" s="94">
        <v>-1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1.282051282051282E-2</v>
      </c>
      <c r="F148" s="77"/>
      <c r="G148" s="78">
        <v>2.0000000000000002E-5</v>
      </c>
      <c r="H148" s="78">
        <v>8.7000000000000001E-5</v>
      </c>
      <c r="I148" s="78">
        <v>3.3100000000000002E-4</v>
      </c>
      <c r="J148" s="78">
        <v>3.4E-5</v>
      </c>
      <c r="K148" s="78">
        <v>1.3999999999999999E-4</v>
      </c>
      <c r="L148" s="78">
        <v>5.7499999999999999E-4</v>
      </c>
      <c r="M148" s="78">
        <v>5.62E-4</v>
      </c>
      <c r="N148" s="78">
        <v>3.79E-4</v>
      </c>
      <c r="O148" s="78">
        <v>0</v>
      </c>
      <c r="P148" s="78">
        <v>0</v>
      </c>
      <c r="Q148" s="136">
        <v>0</v>
      </c>
      <c r="R148" s="77"/>
      <c r="S148" s="85">
        <v>2.1280000000000001E-3</v>
      </c>
      <c r="T148" s="86">
        <v>-1</v>
      </c>
      <c r="U148" s="86">
        <v>-1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0</v>
      </c>
      <c r="E149" s="90">
        <v>0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136">
        <v>0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5</v>
      </c>
      <c r="E156" s="90">
        <v>6.4102564102564097E-2</v>
      </c>
      <c r="F156" s="95"/>
      <c r="G156" s="92">
        <v>5.0506999999999996E-2</v>
      </c>
      <c r="H156" s="92">
        <v>8.8301000000000004E-2</v>
      </c>
      <c r="I156" s="92">
        <v>0.11232299999999999</v>
      </c>
      <c r="J156" s="92">
        <v>1.0156999999999999E-2</v>
      </c>
      <c r="K156" s="92">
        <v>3.6420000000000003E-3</v>
      </c>
      <c r="L156" s="92">
        <v>7.4819999999999991E-3</v>
      </c>
      <c r="M156" s="92">
        <v>6.9460000000000008E-3</v>
      </c>
      <c r="N156" s="92">
        <v>5.3639999999999998E-3</v>
      </c>
      <c r="O156" s="92">
        <v>5.9000000000000003E-4</v>
      </c>
      <c r="P156" s="92">
        <v>3.1700000000000001E-4</v>
      </c>
      <c r="Q156" s="92">
        <v>2.2000000000000001E-4</v>
      </c>
      <c r="R156" s="95"/>
      <c r="S156" s="93">
        <v>0.28584899999999991</v>
      </c>
      <c r="T156" s="94">
        <v>-0.99564416813511003</v>
      </c>
      <c r="U156" s="94">
        <v>-0.49314482097622581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1.282051282051282E-2</v>
      </c>
      <c r="F157" s="77"/>
      <c r="G157" s="78">
        <v>0</v>
      </c>
      <c r="H157" s="78">
        <v>0</v>
      </c>
      <c r="I157" s="78">
        <v>1.64E-4</v>
      </c>
      <c r="J157" s="78">
        <v>0</v>
      </c>
      <c r="K157" s="78">
        <v>2.23E-4</v>
      </c>
      <c r="L157" s="78">
        <v>1.4E-5</v>
      </c>
      <c r="M157" s="78">
        <v>1.4E-5</v>
      </c>
      <c r="N157" s="78">
        <v>1.2999999999999999E-5</v>
      </c>
      <c r="O157" s="78">
        <v>0</v>
      </c>
      <c r="P157" s="78">
        <v>0</v>
      </c>
      <c r="Q157" s="78">
        <v>0</v>
      </c>
      <c r="R157" s="77"/>
      <c r="S157" s="85">
        <v>4.28E-4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1.282051282051282E-2</v>
      </c>
      <c r="F158" s="77"/>
      <c r="G158" s="78">
        <v>4.8000000000000001E-5</v>
      </c>
      <c r="H158" s="78">
        <v>3.2600000000000001E-4</v>
      </c>
      <c r="I158" s="78">
        <v>3.9500000000000001E-4</v>
      </c>
      <c r="J158" s="78">
        <v>4.5000000000000003E-5</v>
      </c>
      <c r="K158" s="78">
        <v>8.8699999999999998E-4</v>
      </c>
      <c r="L158" s="78">
        <v>2.6129999999999999E-3</v>
      </c>
      <c r="M158" s="78">
        <v>2.513E-3</v>
      </c>
      <c r="N158" s="78">
        <v>2.055E-3</v>
      </c>
      <c r="O158" s="78">
        <v>0</v>
      </c>
      <c r="P158" s="78">
        <v>0</v>
      </c>
      <c r="Q158" s="136">
        <v>0</v>
      </c>
      <c r="R158" s="77"/>
      <c r="S158" s="85">
        <v>8.8819999999999993E-3</v>
      </c>
      <c r="T158" s="86">
        <v>-1</v>
      </c>
      <c r="U158" s="86">
        <v>-1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1.282051282051282E-2</v>
      </c>
      <c r="F159" s="77"/>
      <c r="G159" s="78">
        <v>3.3000000000000003E-5</v>
      </c>
      <c r="H159" s="78">
        <v>5.1999999999999997E-5</v>
      </c>
      <c r="I159" s="78">
        <v>2.03E-4</v>
      </c>
      <c r="J159" s="78">
        <v>1.2E-5</v>
      </c>
      <c r="K159" s="78">
        <v>4.2999999999999999E-4</v>
      </c>
      <c r="L159" s="78">
        <v>5.5000000000000002E-5</v>
      </c>
      <c r="M159" s="78">
        <v>5.7000000000000003E-5</v>
      </c>
      <c r="N159" s="78">
        <v>9.2E-5</v>
      </c>
      <c r="O159" s="78">
        <v>0</v>
      </c>
      <c r="P159" s="78">
        <v>0</v>
      </c>
      <c r="Q159" s="136">
        <v>0</v>
      </c>
      <c r="R159" s="77"/>
      <c r="S159" s="85">
        <v>9.3399999999999993E-4</v>
      </c>
      <c r="T159" s="86">
        <v>-1</v>
      </c>
      <c r="U159" s="86">
        <v>-1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2</v>
      </c>
      <c r="E160" s="76">
        <v>2.564102564102564E-2</v>
      </c>
      <c r="F160" s="77"/>
      <c r="G160" s="78">
        <v>5.0425999999999999E-2</v>
      </c>
      <c r="H160" s="78">
        <v>8.7923000000000001E-2</v>
      </c>
      <c r="I160" s="78">
        <v>0.11156099999999999</v>
      </c>
      <c r="J160" s="78">
        <v>1.01E-2</v>
      </c>
      <c r="K160" s="78">
        <v>2.1020000000000001E-3</v>
      </c>
      <c r="L160" s="78">
        <v>4.7999999999999996E-3</v>
      </c>
      <c r="M160" s="78">
        <v>4.3620000000000004E-3</v>
      </c>
      <c r="N160" s="78">
        <v>3.2039999999999998E-3</v>
      </c>
      <c r="O160" s="78">
        <v>5.9000000000000003E-4</v>
      </c>
      <c r="P160" s="78">
        <v>3.1700000000000001E-4</v>
      </c>
      <c r="Q160" s="78">
        <v>2.2000000000000001E-4</v>
      </c>
      <c r="R160" s="77"/>
      <c r="S160" s="85">
        <v>0.27560499999999999</v>
      </c>
      <c r="T160" s="86">
        <v>-0.99563717130051954</v>
      </c>
      <c r="U160" s="86">
        <v>-0.49304312134128758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17</v>
      </c>
      <c r="E164" s="90">
        <v>0.21794871794871795</v>
      </c>
      <c r="F164" s="95"/>
      <c r="G164" s="92">
        <v>0.23010899999999998</v>
      </c>
      <c r="H164" s="92">
        <v>0.76829900000000007</v>
      </c>
      <c r="I164" s="92">
        <v>1.00017</v>
      </c>
      <c r="J164" s="92">
        <v>0.86321000000000003</v>
      </c>
      <c r="K164" s="92">
        <v>0.98529800000000001</v>
      </c>
      <c r="L164" s="92">
        <v>1.2057599999999999</v>
      </c>
      <c r="M164" s="92">
        <v>1.050451</v>
      </c>
      <c r="N164" s="92">
        <v>0.86223699999999992</v>
      </c>
      <c r="O164" s="92">
        <v>1.095402</v>
      </c>
      <c r="P164" s="92">
        <v>0.86319000000000001</v>
      </c>
      <c r="Q164" s="92">
        <v>0.80162200000000006</v>
      </c>
      <c r="R164" s="95"/>
      <c r="S164" s="93">
        <v>9.7257479999999994</v>
      </c>
      <c r="T164" s="94">
        <v>2.4836620905744673</v>
      </c>
      <c r="U164" s="94">
        <v>0.16883848537861246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17</v>
      </c>
      <c r="E165" s="90">
        <v>0.21794871794871795</v>
      </c>
      <c r="F165" s="77"/>
      <c r="G165" s="78">
        <v>0.23010899999999998</v>
      </c>
      <c r="H165" s="78">
        <v>0.76829900000000007</v>
      </c>
      <c r="I165" s="78">
        <v>1.00017</v>
      </c>
      <c r="J165" s="78">
        <v>0.86321000000000003</v>
      </c>
      <c r="K165" s="78">
        <v>0.98529800000000001</v>
      </c>
      <c r="L165" s="78">
        <v>1.2057599999999999</v>
      </c>
      <c r="M165" s="78">
        <v>1.050451</v>
      </c>
      <c r="N165" s="78">
        <v>0.86223699999999992</v>
      </c>
      <c r="O165" s="78">
        <v>1.095402</v>
      </c>
      <c r="P165" s="78">
        <v>0.86319000000000001</v>
      </c>
      <c r="Q165" s="78">
        <v>0.80162200000000006</v>
      </c>
      <c r="R165" s="77"/>
      <c r="S165" s="85">
        <v>9.7257479999999994</v>
      </c>
      <c r="T165" s="86">
        <v>2.4836620905744673</v>
      </c>
      <c r="U165" s="86">
        <v>0.16883848537861246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2</v>
      </c>
      <c r="E166" s="76">
        <v>2.564102564102564E-2</v>
      </c>
      <c r="F166" s="77"/>
      <c r="G166" s="78">
        <v>0</v>
      </c>
      <c r="H166" s="78">
        <v>1.1202999999999999E-2</v>
      </c>
      <c r="I166" s="78">
        <v>3.2751000000000002E-2</v>
      </c>
      <c r="J166" s="78">
        <v>4.9242000000000001E-2</v>
      </c>
      <c r="K166" s="78">
        <v>2.7466000000000001E-2</v>
      </c>
      <c r="L166" s="78">
        <v>0</v>
      </c>
      <c r="M166" s="78">
        <v>0</v>
      </c>
      <c r="N166" s="78">
        <v>0</v>
      </c>
      <c r="O166" s="78">
        <v>0</v>
      </c>
      <c r="P166" s="78">
        <v>0</v>
      </c>
      <c r="Q166" s="136">
        <v>0</v>
      </c>
      <c r="R166" s="77"/>
      <c r="S166" s="85">
        <v>0.12066200000000001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1</v>
      </c>
      <c r="E167" s="76">
        <v>1.282051282051282E-2</v>
      </c>
      <c r="F167" s="77"/>
      <c r="G167" s="78">
        <v>2.5609999999999999E-3</v>
      </c>
      <c r="H167" s="78">
        <v>5.3319999999999999E-3</v>
      </c>
      <c r="I167" s="78">
        <v>7.0299999999999998E-3</v>
      </c>
      <c r="J167" s="78">
        <v>1.0008E-2</v>
      </c>
      <c r="K167" s="78">
        <v>1.4097999999999999E-2</v>
      </c>
      <c r="L167" s="78">
        <v>1.7573999999999999E-2</v>
      </c>
      <c r="M167" s="78">
        <v>1.9952999999999999E-2</v>
      </c>
      <c r="N167" s="78">
        <v>1.8197000000000001E-2</v>
      </c>
      <c r="O167" s="78">
        <v>2.0278999999999998E-2</v>
      </c>
      <c r="P167" s="78">
        <v>1.6938999999999999E-2</v>
      </c>
      <c r="Q167" s="78">
        <v>1.3927999999999999E-2</v>
      </c>
      <c r="R167" s="77"/>
      <c r="S167" s="85">
        <v>0.145899</v>
      </c>
      <c r="T167" s="86">
        <v>4.4385005857087076</v>
      </c>
      <c r="U167" s="86">
        <v>0.23576217368176011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4</v>
      </c>
      <c r="E169" s="76">
        <v>5.128205128205128E-2</v>
      </c>
      <c r="F169" s="77"/>
      <c r="G169" s="78">
        <v>8.3537E-2</v>
      </c>
      <c r="H169" s="78">
        <v>0.25051899999999999</v>
      </c>
      <c r="I169" s="78">
        <v>0.32263599999999998</v>
      </c>
      <c r="J169" s="78">
        <v>0.28584199999999998</v>
      </c>
      <c r="K169" s="78">
        <v>0.33244899999999999</v>
      </c>
      <c r="L169" s="78">
        <v>0.37752200000000002</v>
      </c>
      <c r="M169" s="78">
        <v>0.18675</v>
      </c>
      <c r="N169" s="78">
        <v>0.154006</v>
      </c>
      <c r="O169" s="78">
        <v>0.18337400000000001</v>
      </c>
      <c r="P169" s="78">
        <v>0.15345600000000001</v>
      </c>
      <c r="Q169" s="78">
        <v>0.14171400000000001</v>
      </c>
      <c r="R169" s="77"/>
      <c r="S169" s="85">
        <v>2.4718049999999998</v>
      </c>
      <c r="T169" s="86">
        <v>0.69642194476698949</v>
      </c>
      <c r="U169" s="86">
        <v>6.8296327038348537E-2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1.282051282051282E-2</v>
      </c>
      <c r="F171" s="77"/>
      <c r="G171" s="78">
        <v>1.9999999999999999E-6</v>
      </c>
      <c r="H171" s="78">
        <v>0</v>
      </c>
      <c r="I171" s="78">
        <v>0</v>
      </c>
      <c r="J171" s="78">
        <v>0</v>
      </c>
      <c r="K171" s="78">
        <v>0</v>
      </c>
      <c r="L171" s="78">
        <v>2.4000000000000001E-4</v>
      </c>
      <c r="M171" s="78">
        <v>1.07E-4</v>
      </c>
      <c r="N171" s="78">
        <v>2.5599999999999999E-4</v>
      </c>
      <c r="O171" s="78">
        <v>0</v>
      </c>
      <c r="P171" s="78">
        <v>0</v>
      </c>
      <c r="Q171" s="136">
        <v>0</v>
      </c>
      <c r="R171" s="77"/>
      <c r="S171" s="85">
        <v>6.0500000000000007E-4</v>
      </c>
      <c r="T171" s="86">
        <v>-1</v>
      </c>
      <c r="U171" s="86">
        <v>-1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3</v>
      </c>
      <c r="E173" s="76">
        <v>3.8461538461538464E-2</v>
      </c>
      <c r="F173" s="77"/>
      <c r="G173" s="78">
        <v>1.3690000000000001E-2</v>
      </c>
      <c r="H173" s="78">
        <v>4.4706999999999997E-2</v>
      </c>
      <c r="I173" s="78">
        <v>7.6883999999999994E-2</v>
      </c>
      <c r="J173" s="78">
        <v>4.5562999999999999E-2</v>
      </c>
      <c r="K173" s="78">
        <v>3.1182999999999999E-2</v>
      </c>
      <c r="L173" s="78">
        <v>7.6378000000000001E-2</v>
      </c>
      <c r="M173" s="78">
        <v>8.8295999999999999E-2</v>
      </c>
      <c r="N173" s="78">
        <v>4.4840999999999999E-2</v>
      </c>
      <c r="O173" s="78">
        <v>8.8855000000000003E-2</v>
      </c>
      <c r="P173" s="78">
        <v>5.0049999999999997E-2</v>
      </c>
      <c r="Q173" s="136">
        <v>6.4510999999999999E-2</v>
      </c>
      <c r="R173" s="77"/>
      <c r="S173" s="85">
        <v>0.62495800000000001</v>
      </c>
      <c r="T173" s="86">
        <v>3.7122717311906497</v>
      </c>
      <c r="U173" s="86">
        <v>0.21381860727776059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1.282051282051282E-2</v>
      </c>
      <c r="F175" s="77"/>
      <c r="G175" s="78">
        <v>2.6999999999999999E-5</v>
      </c>
      <c r="H175" s="78">
        <v>4.1E-5</v>
      </c>
      <c r="I175" s="78">
        <v>2.0000000000000002E-5</v>
      </c>
      <c r="J175" s="78">
        <v>8.6000000000000003E-5</v>
      </c>
      <c r="K175" s="78">
        <v>4.3999999999999999E-5</v>
      </c>
      <c r="L175" s="78">
        <v>4.8000000000000001E-5</v>
      </c>
      <c r="M175" s="78">
        <v>4.3000000000000002E-5</v>
      </c>
      <c r="N175" s="78">
        <v>2.0999999999999999E-5</v>
      </c>
      <c r="O175" s="78">
        <v>0</v>
      </c>
      <c r="P175" s="78">
        <v>0</v>
      </c>
      <c r="Q175" s="136">
        <v>0</v>
      </c>
      <c r="R175" s="77"/>
      <c r="S175" s="85">
        <v>3.3E-4</v>
      </c>
      <c r="T175" s="86">
        <v>-1</v>
      </c>
      <c r="U175" s="86">
        <v>-1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3</v>
      </c>
      <c r="E177" s="76">
        <v>3.8461538461538464E-2</v>
      </c>
      <c r="F177" s="77"/>
      <c r="G177" s="78">
        <v>1.1872000000000001E-2</v>
      </c>
      <c r="H177" s="78">
        <v>4.6670000000000003E-2</v>
      </c>
      <c r="I177" s="78">
        <v>5.5396000000000001E-2</v>
      </c>
      <c r="J177" s="78">
        <v>6.3306000000000001E-2</v>
      </c>
      <c r="K177" s="78">
        <v>7.5717999999999994E-2</v>
      </c>
      <c r="L177" s="78">
        <v>8.5242999999999999E-2</v>
      </c>
      <c r="M177" s="78">
        <v>0.1052</v>
      </c>
      <c r="N177" s="78">
        <v>0.12724099999999999</v>
      </c>
      <c r="O177" s="78">
        <v>0.132992</v>
      </c>
      <c r="P177" s="78">
        <v>0.13336999999999999</v>
      </c>
      <c r="Q177" s="136">
        <v>0.11736199999999999</v>
      </c>
      <c r="R177" s="77"/>
      <c r="S177" s="85">
        <v>0.95436999999999994</v>
      </c>
      <c r="T177" s="86">
        <v>8.8856132075471681</v>
      </c>
      <c r="U177" s="86">
        <v>0.33160510587953329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2</v>
      </c>
      <c r="E180" s="76">
        <v>2.564102564102564E-2</v>
      </c>
      <c r="F180" s="77"/>
      <c r="G180" s="78">
        <v>0.11842</v>
      </c>
      <c r="H180" s="78">
        <v>0.409827</v>
      </c>
      <c r="I180" s="78">
        <v>0.50545300000000004</v>
      </c>
      <c r="J180" s="78">
        <v>0.409163</v>
      </c>
      <c r="K180" s="78">
        <v>0.50434000000000001</v>
      </c>
      <c r="L180" s="78">
        <v>0.64875499999999997</v>
      </c>
      <c r="M180" s="78">
        <v>0.65010199999999996</v>
      </c>
      <c r="N180" s="78">
        <v>0.517675</v>
      </c>
      <c r="O180" s="78">
        <v>0.669902</v>
      </c>
      <c r="P180" s="78">
        <v>0.50937500000000002</v>
      </c>
      <c r="Q180" s="136">
        <v>0.46410699999999999</v>
      </c>
      <c r="R180" s="77"/>
      <c r="S180" s="85">
        <v>5.4071190000000007</v>
      </c>
      <c r="T180" s="86">
        <v>2.9191606147610201</v>
      </c>
      <c r="U180" s="86">
        <v>0.18617600024460979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0</v>
      </c>
      <c r="E181" s="90">
        <v>0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7"/>
      <c r="S181" s="85">
        <v>0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0</v>
      </c>
      <c r="E191" s="90">
        <v>0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5"/>
      <c r="S191" s="93">
        <v>0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0</v>
      </c>
      <c r="E192" s="76">
        <v>0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7"/>
      <c r="S192" s="85">
        <v>0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7</v>
      </c>
      <c r="E195" s="90">
        <v>8.9743589743589744E-2</v>
      </c>
      <c r="F195" s="77"/>
      <c r="G195" s="92">
        <v>8.7759999999999991E-3</v>
      </c>
      <c r="H195" s="92">
        <v>1.5179999999999999E-2</v>
      </c>
      <c r="I195" s="92">
        <v>1.4827E-2</v>
      </c>
      <c r="J195" s="92">
        <v>0.129555</v>
      </c>
      <c r="K195" s="92">
        <v>0.124681</v>
      </c>
      <c r="L195" s="92">
        <v>0.11412900000000001</v>
      </c>
      <c r="M195" s="92">
        <v>0.12535399999999999</v>
      </c>
      <c r="N195" s="92">
        <v>0.170208</v>
      </c>
      <c r="O195" s="92">
        <v>0.18318299999999998</v>
      </c>
      <c r="P195" s="92">
        <v>0.15009400000000001</v>
      </c>
      <c r="Q195" s="92">
        <v>0.21855100000000002</v>
      </c>
      <c r="R195" s="77"/>
      <c r="S195" s="79">
        <v>1.2545379999999999</v>
      </c>
      <c r="T195" s="80">
        <v>23.903258887876031</v>
      </c>
      <c r="U195" s="80">
        <v>0.49462424519159676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2</v>
      </c>
      <c r="E196" s="76">
        <v>2.564102564102564E-2</v>
      </c>
      <c r="F196" s="77"/>
      <c r="G196" s="78">
        <v>4.0119999999999999E-3</v>
      </c>
      <c r="H196" s="78">
        <v>9.3259999999999992E-3</v>
      </c>
      <c r="I196" s="78">
        <v>1.0160000000000001E-2</v>
      </c>
      <c r="J196" s="78">
        <v>5.0889999999999998E-3</v>
      </c>
      <c r="K196" s="78">
        <v>8.2170000000000003E-3</v>
      </c>
      <c r="L196" s="78">
        <v>3.6930000000000001E-3</v>
      </c>
      <c r="M196" s="78">
        <v>5.2550000000000001E-3</v>
      </c>
      <c r="N196" s="78">
        <v>9.4299999999999991E-3</v>
      </c>
      <c r="O196" s="78">
        <v>3.986E-3</v>
      </c>
      <c r="P196" s="78">
        <v>4.0819999999999997E-3</v>
      </c>
      <c r="Q196" s="136">
        <v>4.2300000000000003E-3</v>
      </c>
      <c r="R196" s="77"/>
      <c r="S196" s="85">
        <v>6.7479999999999998E-2</v>
      </c>
      <c r="T196" s="86">
        <v>5.4336989032901295E-2</v>
      </c>
      <c r="U196" s="86">
        <v>6.6359362712122838E-3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5</v>
      </c>
      <c r="E197" s="76">
        <v>6.4102564102564097E-2</v>
      </c>
      <c r="F197" s="77"/>
      <c r="G197" s="78">
        <v>4.764E-3</v>
      </c>
      <c r="H197" s="78">
        <v>5.8539999999999998E-3</v>
      </c>
      <c r="I197" s="78">
        <v>4.6670000000000001E-3</v>
      </c>
      <c r="J197" s="78">
        <v>0.12446599999999999</v>
      </c>
      <c r="K197" s="78">
        <v>0.116464</v>
      </c>
      <c r="L197" s="78">
        <v>0.11043600000000001</v>
      </c>
      <c r="M197" s="78">
        <v>0.120099</v>
      </c>
      <c r="N197" s="78">
        <v>0.160778</v>
      </c>
      <c r="O197" s="78">
        <v>0.179197</v>
      </c>
      <c r="P197" s="78">
        <v>0.146012</v>
      </c>
      <c r="Q197" s="136">
        <v>0.21432100000000001</v>
      </c>
      <c r="R197" s="77"/>
      <c r="S197" s="85">
        <v>1.1870579999999999</v>
      </c>
      <c r="T197" s="86">
        <v>43.987615449202352</v>
      </c>
      <c r="U197" s="86">
        <v>0.60929855664241717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1.282051282051282E-2</v>
      </c>
      <c r="F199" s="77"/>
      <c r="G199" s="82">
        <v>1.1150000000000001E-3</v>
      </c>
      <c r="H199" s="82">
        <v>2.555E-3</v>
      </c>
      <c r="I199" s="82">
        <v>5.8999999999999998E-5</v>
      </c>
      <c r="J199" s="82">
        <v>0</v>
      </c>
      <c r="K199" s="82">
        <v>0</v>
      </c>
      <c r="L199" s="82">
        <v>2.0999999999999999E-5</v>
      </c>
      <c r="M199" s="82">
        <v>0</v>
      </c>
      <c r="N199" s="82">
        <v>0</v>
      </c>
      <c r="O199" s="82">
        <v>0</v>
      </c>
      <c r="P199" s="82">
        <v>0</v>
      </c>
      <c r="Q199" s="137">
        <v>0</v>
      </c>
      <c r="R199" s="77"/>
      <c r="S199" s="79">
        <v>3.7500000000000003E-3</v>
      </c>
      <c r="T199" s="80">
        <v>-1</v>
      </c>
      <c r="U199" s="80">
        <v>-1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2.564102564102564E-2</v>
      </c>
      <c r="F201" s="95"/>
      <c r="G201" s="92">
        <v>3.1999999999999999E-5</v>
      </c>
      <c r="H201" s="92">
        <v>4.6E-5</v>
      </c>
      <c r="I201" s="92">
        <v>1.92E-4</v>
      </c>
      <c r="J201" s="92">
        <v>0</v>
      </c>
      <c r="K201" s="92">
        <v>1.5999999999999999E-5</v>
      </c>
      <c r="L201" s="92">
        <v>3.1399999999999999E-4</v>
      </c>
      <c r="M201" s="92">
        <v>6.1600000000000001E-4</v>
      </c>
      <c r="N201" s="92">
        <v>5.2800000000000004E-4</v>
      </c>
      <c r="O201" s="92">
        <v>0</v>
      </c>
      <c r="P201" s="92">
        <v>0</v>
      </c>
      <c r="Q201" s="92">
        <v>0</v>
      </c>
      <c r="R201" s="95"/>
      <c r="S201" s="93">
        <v>1.7440000000000001E-3</v>
      </c>
      <c r="T201" s="94">
        <v>-1</v>
      </c>
      <c r="U201" s="94">
        <v>-1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1.282051282051282E-2</v>
      </c>
      <c r="F202" s="77"/>
      <c r="G202" s="78">
        <v>1.5999999999999999E-5</v>
      </c>
      <c r="H202" s="78">
        <v>2.3E-5</v>
      </c>
      <c r="I202" s="78">
        <v>9.6000000000000002E-5</v>
      </c>
      <c r="J202" s="78">
        <v>0</v>
      </c>
      <c r="K202" s="78">
        <v>7.9999999999999996E-6</v>
      </c>
      <c r="L202" s="78">
        <v>1.5699999999999999E-4</v>
      </c>
      <c r="M202" s="78">
        <v>3.0800000000000001E-4</v>
      </c>
      <c r="N202" s="78">
        <v>2.6400000000000002E-4</v>
      </c>
      <c r="O202" s="78">
        <v>0</v>
      </c>
      <c r="P202" s="78">
        <v>0</v>
      </c>
      <c r="Q202" s="136">
        <v>0</v>
      </c>
      <c r="R202" s="77"/>
      <c r="S202" s="85">
        <v>8.7200000000000005E-4</v>
      </c>
      <c r="T202" s="86">
        <v>-1</v>
      </c>
      <c r="U202" s="86">
        <v>-1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1.282051282051282E-2</v>
      </c>
      <c r="F203" s="77"/>
      <c r="G203" s="78">
        <v>1.5999999999999999E-5</v>
      </c>
      <c r="H203" s="78">
        <v>2.3E-5</v>
      </c>
      <c r="I203" s="78">
        <v>9.6000000000000002E-5</v>
      </c>
      <c r="J203" s="78">
        <v>0</v>
      </c>
      <c r="K203" s="78">
        <v>7.9999999999999996E-6</v>
      </c>
      <c r="L203" s="78">
        <v>1.5699999999999999E-4</v>
      </c>
      <c r="M203" s="78">
        <v>3.0800000000000001E-4</v>
      </c>
      <c r="N203" s="78">
        <v>2.6400000000000002E-4</v>
      </c>
      <c r="O203" s="78">
        <v>0</v>
      </c>
      <c r="P203" s="78">
        <v>0</v>
      </c>
      <c r="Q203" s="136">
        <v>0</v>
      </c>
      <c r="R203" s="77"/>
      <c r="S203" s="85">
        <v>8.7200000000000005E-4</v>
      </c>
      <c r="T203" s="86">
        <v>-1</v>
      </c>
      <c r="U203" s="86">
        <v>-1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78</v>
      </c>
      <c r="E204" s="90">
        <v>1</v>
      </c>
      <c r="F204" s="91"/>
      <c r="G204" s="92">
        <v>0.62863000000000002</v>
      </c>
      <c r="H204" s="92">
        <v>1.2396640000000001</v>
      </c>
      <c r="I204" s="92">
        <v>1.5502859999999998</v>
      </c>
      <c r="J204" s="92">
        <v>1.6318470000000003</v>
      </c>
      <c r="K204" s="92">
        <v>1.5184850000000001</v>
      </c>
      <c r="L204" s="92">
        <v>1.7339949999999997</v>
      </c>
      <c r="M204" s="92">
        <v>1.8195219999999999</v>
      </c>
      <c r="N204" s="92">
        <v>1.6363220000000001</v>
      </c>
      <c r="O204" s="92">
        <v>1.8263380000000002</v>
      </c>
      <c r="P204" s="92">
        <v>1.6645490000000001</v>
      </c>
      <c r="Q204" s="92">
        <v>1.6727480000000001</v>
      </c>
      <c r="R204" s="91"/>
      <c r="S204" s="93">
        <v>16.922385999999996</v>
      </c>
      <c r="T204" s="94">
        <v>1.6609420485818367</v>
      </c>
      <c r="U204" s="94">
        <v>0.13013266299323822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35</v>
      </c>
      <c r="E247" s="27">
        <v>0.44871794871794873</v>
      </c>
      <c r="F247" s="28"/>
      <c r="G247" s="38">
        <v>0.37828899999999999</v>
      </c>
      <c r="H247" s="38">
        <v>0.92453099999999999</v>
      </c>
      <c r="I247" s="38">
        <v>1.1581429999999999</v>
      </c>
      <c r="J247" s="38">
        <v>1.042613</v>
      </c>
      <c r="K247" s="38">
        <v>1.1740109999999999</v>
      </c>
      <c r="L247" s="38">
        <v>1.386431</v>
      </c>
      <c r="M247" s="38">
        <v>1.4928240000000002</v>
      </c>
      <c r="N247" s="38">
        <v>1.2283679999999999</v>
      </c>
      <c r="O247" s="38">
        <v>1.4025699999999999</v>
      </c>
      <c r="P247" s="38">
        <v>1.227131</v>
      </c>
      <c r="Q247" s="38">
        <v>1.1453329999999999</v>
      </c>
      <c r="R247" s="28"/>
      <c r="S247" s="39">
        <v>12.560244000000001</v>
      </c>
      <c r="T247" s="40">
        <v>2.0276666781217534</v>
      </c>
      <c r="U247" s="40">
        <v>0.14851985550557067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19</v>
      </c>
      <c r="E248" s="27">
        <v>0.24358974358974358</v>
      </c>
      <c r="F248" s="28"/>
      <c r="G248" s="67">
        <v>1.6999999999999999E-3</v>
      </c>
      <c r="H248" s="67">
        <v>4.2630000000000003E-3</v>
      </c>
      <c r="I248" s="67">
        <v>2.5400000000000002E-3</v>
      </c>
      <c r="J248" s="67">
        <v>1.6050000000000001E-3</v>
      </c>
      <c r="K248" s="67">
        <v>4.47E-3</v>
      </c>
      <c r="L248" s="67">
        <v>1.285E-2</v>
      </c>
      <c r="M248" s="67">
        <v>1.2784999999999999E-2</v>
      </c>
      <c r="N248" s="67">
        <v>1.0945E-2</v>
      </c>
      <c r="O248" s="67">
        <v>0</v>
      </c>
      <c r="P248" s="67">
        <v>0</v>
      </c>
      <c r="Q248" s="67">
        <v>0</v>
      </c>
      <c r="R248" s="28"/>
      <c r="S248" s="53">
        <v>5.1157999999999995E-2</v>
      </c>
      <c r="T248" s="54">
        <v>-1</v>
      </c>
      <c r="U248" s="54">
        <v>-1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4</v>
      </c>
      <c r="E254" s="27">
        <v>5.128205128205128E-2</v>
      </c>
      <c r="F254" s="28"/>
      <c r="G254" s="67">
        <v>0.155358</v>
      </c>
      <c r="H254" s="67">
        <v>0.30767800000000001</v>
      </c>
      <c r="I254" s="67">
        <v>0.38651400000000002</v>
      </c>
      <c r="J254" s="67">
        <v>0.368614</v>
      </c>
      <c r="K254" s="67">
        <v>0.44146999999999997</v>
      </c>
      <c r="L254" s="67">
        <v>0.47458800000000001</v>
      </c>
      <c r="M254" s="67">
        <v>0.51499499999999998</v>
      </c>
      <c r="N254" s="67">
        <v>0.343366</v>
      </c>
      <c r="O254" s="67">
        <v>0.29966100000000001</v>
      </c>
      <c r="P254" s="67">
        <v>0.24793999999999999</v>
      </c>
      <c r="Q254" s="67">
        <v>0.25431900000000002</v>
      </c>
      <c r="R254" s="28"/>
      <c r="S254" s="53">
        <v>3.7945030000000002</v>
      </c>
      <c r="T254" s="54">
        <v>0.63698683041748749</v>
      </c>
      <c r="U254" s="54">
        <v>6.3544456311501962E-2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12</v>
      </c>
      <c r="E255" s="27">
        <v>0.15384615384615385</v>
      </c>
      <c r="F255" s="28"/>
      <c r="G255" s="67">
        <v>0.22123100000000001</v>
      </c>
      <c r="H255" s="67">
        <v>0.61258999999999997</v>
      </c>
      <c r="I255" s="67">
        <v>0.76908900000000002</v>
      </c>
      <c r="J255" s="67">
        <v>0.67239400000000005</v>
      </c>
      <c r="K255" s="67">
        <v>0.72807100000000002</v>
      </c>
      <c r="L255" s="67">
        <v>0.89899300000000004</v>
      </c>
      <c r="M255" s="67">
        <v>0.96504400000000001</v>
      </c>
      <c r="N255" s="67">
        <v>0.87405699999999997</v>
      </c>
      <c r="O255" s="67">
        <v>1.1029089999999999</v>
      </c>
      <c r="P255" s="67">
        <v>0.97919100000000003</v>
      </c>
      <c r="Q255" s="67">
        <v>0.89101399999999997</v>
      </c>
      <c r="R255" s="28"/>
      <c r="S255" s="53">
        <v>8.7145829999999993</v>
      </c>
      <c r="T255" s="54">
        <v>3.0275277876970224</v>
      </c>
      <c r="U255" s="54">
        <v>0.19022705559269837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1</v>
      </c>
      <c r="E268" s="27">
        <v>1.282051282051282E-2</v>
      </c>
      <c r="F268" s="28"/>
      <c r="G268" s="38">
        <v>7.8726000000000004E-2</v>
      </c>
      <c r="H268" s="38">
        <v>7.2271000000000002E-2</v>
      </c>
      <c r="I268" s="38">
        <v>7.3554999999999995E-2</v>
      </c>
      <c r="J268" s="38">
        <v>7.3096999999999995E-2</v>
      </c>
      <c r="K268" s="38">
        <v>7.3938000000000004E-2</v>
      </c>
      <c r="L268" s="38">
        <v>7.7133999999999994E-2</v>
      </c>
      <c r="M268" s="38">
        <v>7.6879000000000003E-2</v>
      </c>
      <c r="N268" s="38">
        <v>8.0680000000000002E-2</v>
      </c>
      <c r="O268" s="38">
        <v>8.9230000000000004E-2</v>
      </c>
      <c r="P268" s="38">
        <v>9.4336000000000003E-2</v>
      </c>
      <c r="Q268" s="38">
        <v>9.3336000000000002E-2</v>
      </c>
      <c r="R268" s="28"/>
      <c r="S268" s="39">
        <v>0.88318199999999991</v>
      </c>
      <c r="T268" s="40">
        <v>0.18558036735004957</v>
      </c>
      <c r="U268" s="40">
        <v>2.1507065480168119E-2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1</v>
      </c>
      <c r="E269" s="27">
        <v>1.282051282051282E-2</v>
      </c>
      <c r="F269" s="28"/>
      <c r="G269" s="67">
        <v>7.8726000000000004E-2</v>
      </c>
      <c r="H269" s="67">
        <v>7.2271000000000002E-2</v>
      </c>
      <c r="I269" s="67">
        <v>7.3554999999999995E-2</v>
      </c>
      <c r="J269" s="67">
        <v>7.3096999999999995E-2</v>
      </c>
      <c r="K269" s="67">
        <v>7.3938000000000004E-2</v>
      </c>
      <c r="L269" s="67">
        <v>7.7133999999999994E-2</v>
      </c>
      <c r="M269" s="67">
        <v>7.6879000000000003E-2</v>
      </c>
      <c r="N269" s="67">
        <v>8.0680000000000002E-2</v>
      </c>
      <c r="O269" s="67">
        <v>8.9230000000000004E-2</v>
      </c>
      <c r="P269" s="67">
        <v>9.4336000000000003E-2</v>
      </c>
      <c r="Q269" s="67">
        <v>9.3336000000000002E-2</v>
      </c>
      <c r="R269" s="28"/>
      <c r="S269" s="53">
        <v>0.88318199999999991</v>
      </c>
      <c r="T269" s="54">
        <v>0.18558036735004957</v>
      </c>
      <c r="U269" s="54">
        <v>2.1507065480168119E-2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10</v>
      </c>
      <c r="E275" s="27">
        <v>0.12820512820512819</v>
      </c>
      <c r="F275" s="28"/>
      <c r="G275" s="38">
        <v>1.8138999999999999E-2</v>
      </c>
      <c r="H275" s="38">
        <v>2.2290999999999998E-2</v>
      </c>
      <c r="I275" s="38">
        <v>1.7069999999999998E-2</v>
      </c>
      <c r="J275" s="38">
        <v>7.4695999999999999E-2</v>
      </c>
      <c r="K275" s="38">
        <v>0.10176499999999999</v>
      </c>
      <c r="L275" s="38">
        <v>0.142565</v>
      </c>
      <c r="M275" s="38">
        <v>0.14541999999999999</v>
      </c>
      <c r="N275" s="38">
        <v>0.155387</v>
      </c>
      <c r="O275" s="38">
        <v>0.18338499999999999</v>
      </c>
      <c r="P275" s="38">
        <v>0.19722600000000001</v>
      </c>
      <c r="Q275" s="38">
        <v>0.18770100000000001</v>
      </c>
      <c r="R275" s="28"/>
      <c r="S275" s="39">
        <v>1.2456450000000001</v>
      </c>
      <c r="T275" s="40">
        <v>9.3479243618722094</v>
      </c>
      <c r="U275" s="40">
        <v>0.33923458341639878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10</v>
      </c>
      <c r="E276" s="27">
        <v>0.12820512820512819</v>
      </c>
      <c r="F276" s="28"/>
      <c r="G276" s="67">
        <v>1.8138999999999999E-2</v>
      </c>
      <c r="H276" s="67">
        <v>2.2290999999999998E-2</v>
      </c>
      <c r="I276" s="67">
        <v>1.7069999999999998E-2</v>
      </c>
      <c r="J276" s="67">
        <v>7.4695999999999999E-2</v>
      </c>
      <c r="K276" s="67">
        <v>0.10176499999999999</v>
      </c>
      <c r="L276" s="67">
        <v>0.142565</v>
      </c>
      <c r="M276" s="67">
        <v>0.14541999999999999</v>
      </c>
      <c r="N276" s="67">
        <v>0.155387</v>
      </c>
      <c r="O276" s="67">
        <v>0.18338499999999999</v>
      </c>
      <c r="P276" s="67">
        <v>0.19722600000000001</v>
      </c>
      <c r="Q276" s="67">
        <v>0.18770100000000001</v>
      </c>
      <c r="R276" s="28"/>
      <c r="S276" s="53">
        <v>1.2456450000000001</v>
      </c>
      <c r="T276" s="54">
        <v>9.3479243618722094</v>
      </c>
      <c r="U276" s="54">
        <v>0.33923458341639878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0</v>
      </c>
      <c r="E277" s="27">
        <v>0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28"/>
      <c r="S277" s="53">
        <v>0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12</v>
      </c>
      <c r="E281" s="27">
        <v>0.15384615384615385</v>
      </c>
      <c r="F281" s="28"/>
      <c r="G281" s="38">
        <v>0.13602300000000001</v>
      </c>
      <c r="H281" s="38">
        <v>0.18539999999999998</v>
      </c>
      <c r="I281" s="38">
        <v>0.19905600000000001</v>
      </c>
      <c r="J281" s="38">
        <v>8.5789999999999991E-2</v>
      </c>
      <c r="K281" s="38">
        <v>8.2399E-2</v>
      </c>
      <c r="L281" s="38">
        <v>8.1431000000000003E-2</v>
      </c>
      <c r="M281" s="38">
        <v>7.8478000000000006E-2</v>
      </c>
      <c r="N281" s="38">
        <v>9.1131999999999991E-2</v>
      </c>
      <c r="O281" s="38">
        <v>9.2271000000000006E-2</v>
      </c>
      <c r="P281" s="38">
        <v>0.12887799999999999</v>
      </c>
      <c r="Q281" s="38">
        <v>0.15537599999999999</v>
      </c>
      <c r="R281" s="28"/>
      <c r="S281" s="39">
        <v>1.3162340000000001</v>
      </c>
      <c r="T281" s="40">
        <v>0.14227740896760088</v>
      </c>
      <c r="U281" s="40">
        <v>1.6767014224112309E-2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3</v>
      </c>
      <c r="E282" s="27">
        <v>3.8461538461538464E-2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2.0000000000000002E-5</v>
      </c>
      <c r="P282" s="67">
        <v>1.9000000000000001E-5</v>
      </c>
      <c r="Q282" s="67">
        <v>7.9999999999999996E-6</v>
      </c>
      <c r="R282" s="28"/>
      <c r="S282" s="53">
        <v>4.6999999999999997E-5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1.282051282051282E-2</v>
      </c>
      <c r="F283" s="28"/>
      <c r="G283" s="67">
        <v>5.1077999999999998E-2</v>
      </c>
      <c r="H283" s="67">
        <v>4.7229E-2</v>
      </c>
      <c r="I283" s="67">
        <v>5.5656999999999998E-2</v>
      </c>
      <c r="J283" s="67">
        <v>4.9242000000000001E-2</v>
      </c>
      <c r="K283" s="67">
        <v>5.4932000000000002E-2</v>
      </c>
      <c r="L283" s="67">
        <v>5.3713999999999998E-2</v>
      </c>
      <c r="M283" s="67">
        <v>5.2248000000000003E-2</v>
      </c>
      <c r="N283" s="67">
        <v>5.5389000000000001E-2</v>
      </c>
      <c r="O283" s="67">
        <v>6.0599E-2</v>
      </c>
      <c r="P283" s="67">
        <v>7.2841000000000003E-2</v>
      </c>
      <c r="Q283" s="67">
        <v>7.6999999999999999E-2</v>
      </c>
      <c r="R283" s="28"/>
      <c r="S283" s="53">
        <v>0.62992899999999996</v>
      </c>
      <c r="T283" s="54">
        <v>0.50749833587846038</v>
      </c>
      <c r="U283" s="54">
        <v>5.2645419909851832E-2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1</v>
      </c>
      <c r="E284" s="27">
        <v>1.282051282051282E-2</v>
      </c>
      <c r="F284" s="28"/>
      <c r="G284" s="67">
        <v>1.1103999999999999E-2</v>
      </c>
      <c r="H284" s="67">
        <v>9.7750000000000007E-3</v>
      </c>
      <c r="I284" s="67">
        <v>8.9490000000000004E-3</v>
      </c>
      <c r="J284" s="67">
        <v>7.7689999999999999E-3</v>
      </c>
      <c r="K284" s="67">
        <v>6.8120000000000003E-3</v>
      </c>
      <c r="L284" s="67">
        <v>7.1980000000000004E-3</v>
      </c>
      <c r="M284" s="67">
        <v>7.3569999999999998E-3</v>
      </c>
      <c r="N284" s="67">
        <v>7.5249999999999996E-3</v>
      </c>
      <c r="O284" s="67">
        <v>8.7340000000000004E-3</v>
      </c>
      <c r="P284" s="67">
        <v>8.1700000000000002E-3</v>
      </c>
      <c r="Q284" s="67">
        <v>8.0630000000000007E-3</v>
      </c>
      <c r="R284" s="28"/>
      <c r="S284" s="53">
        <v>9.145600000000001E-2</v>
      </c>
      <c r="T284" s="54">
        <v>-0.27386527377521608</v>
      </c>
      <c r="U284" s="54">
        <v>-3.9212927756938409E-2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6</v>
      </c>
      <c r="E285" s="27">
        <v>7.6923076923076927E-2</v>
      </c>
      <c r="F285" s="28"/>
      <c r="G285" s="67">
        <v>5.1632999999999998E-2</v>
      </c>
      <c r="H285" s="67">
        <v>8.8856000000000004E-2</v>
      </c>
      <c r="I285" s="67">
        <v>0.112624</v>
      </c>
      <c r="J285" s="67">
        <v>1.1271E-2</v>
      </c>
      <c r="K285" s="67">
        <v>3.0769999999999999E-3</v>
      </c>
      <c r="L285" s="67">
        <v>3.3300000000000001E-3</v>
      </c>
      <c r="M285" s="67">
        <v>2.879E-3</v>
      </c>
      <c r="N285" s="67">
        <v>3.1359999999999999E-3</v>
      </c>
      <c r="O285" s="67">
        <v>2.3760000000000001E-3</v>
      </c>
      <c r="P285" s="67">
        <v>2.9638000000000001E-2</v>
      </c>
      <c r="Q285" s="67">
        <v>4.5304999999999998E-2</v>
      </c>
      <c r="R285" s="28"/>
      <c r="S285" s="53">
        <v>0.35412499999999997</v>
      </c>
      <c r="T285" s="54">
        <v>-0.12255727925938842</v>
      </c>
      <c r="U285" s="54">
        <v>-1.621012869946592E-2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1.282051282051282E-2</v>
      </c>
      <c r="F286" s="28"/>
      <c r="G286" s="67">
        <v>2.2207999999999999E-2</v>
      </c>
      <c r="H286" s="67">
        <v>3.9539999999999999E-2</v>
      </c>
      <c r="I286" s="67">
        <v>2.1826000000000002E-2</v>
      </c>
      <c r="J286" s="67">
        <v>1.7507999999999999E-2</v>
      </c>
      <c r="K286" s="67">
        <v>1.7578E-2</v>
      </c>
      <c r="L286" s="67">
        <v>1.7188999999999999E-2</v>
      </c>
      <c r="M286" s="67">
        <v>1.5994000000000001E-2</v>
      </c>
      <c r="N286" s="67">
        <v>2.5082E-2</v>
      </c>
      <c r="O286" s="67">
        <v>2.0542000000000001E-2</v>
      </c>
      <c r="P286" s="67">
        <v>1.821E-2</v>
      </c>
      <c r="Q286" s="67">
        <v>2.5000000000000001E-2</v>
      </c>
      <c r="R286" s="28"/>
      <c r="S286" s="53">
        <v>0.240677</v>
      </c>
      <c r="T286" s="54">
        <v>0.12572046109510104</v>
      </c>
      <c r="U286" s="54">
        <v>1.4913010690706718E-2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2</v>
      </c>
      <c r="E288" s="27">
        <v>2.564102564102564E-2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7.9999999999999996E-6</v>
      </c>
      <c r="Q288" s="38">
        <v>5.3000000000000001E-5</v>
      </c>
      <c r="R288" s="28"/>
      <c r="S288" s="39">
        <v>6.0999999999999999E-5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1</v>
      </c>
      <c r="E289" s="27">
        <v>1.282051282051282E-2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7.7999999999999999E-5</v>
      </c>
      <c r="Q289" s="38">
        <v>0</v>
      </c>
      <c r="R289" s="28"/>
      <c r="S289" s="39">
        <v>7.7999999999999999E-5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6</v>
      </c>
      <c r="E290" s="27">
        <v>7.6923076923076927E-2</v>
      </c>
      <c r="F290" s="28"/>
      <c r="G290" s="38">
        <v>1.126E-3</v>
      </c>
      <c r="H290" s="38">
        <v>1.3664000000000001E-2</v>
      </c>
      <c r="I290" s="38">
        <v>8.0199999999999994E-2</v>
      </c>
      <c r="J290" s="38">
        <v>8.3818999999999991E-2</v>
      </c>
      <c r="K290" s="38">
        <v>5.8640999999999999E-2</v>
      </c>
      <c r="L290" s="38">
        <v>2.3658999999999999E-2</v>
      </c>
      <c r="M290" s="38">
        <v>2.0666E-2</v>
      </c>
      <c r="N290" s="38">
        <v>7.1177999999999991E-2</v>
      </c>
      <c r="O290" s="38">
        <v>5.4830000000000004E-2</v>
      </c>
      <c r="P290" s="38">
        <v>1.2810000000000002E-2</v>
      </c>
      <c r="Q290" s="38">
        <v>8.6719000000000004E-2</v>
      </c>
      <c r="R290" s="28"/>
      <c r="S290" s="39">
        <v>0.50731199999999999</v>
      </c>
      <c r="T290" s="40">
        <v>76.015097690941388</v>
      </c>
      <c r="U290" s="40">
        <v>0.72116293020126698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4</v>
      </c>
      <c r="E291" s="27">
        <v>5.128205128205128E-2</v>
      </c>
      <c r="F291" s="28"/>
      <c r="G291" s="67">
        <v>1.126E-3</v>
      </c>
      <c r="H291" s="67">
        <v>1.3664000000000001E-2</v>
      </c>
      <c r="I291" s="67">
        <v>8.0199999999999994E-2</v>
      </c>
      <c r="J291" s="67">
        <v>7.8995999999999997E-2</v>
      </c>
      <c r="K291" s="67">
        <v>5.1615000000000001E-2</v>
      </c>
      <c r="L291" s="67">
        <v>1.9321999999999999E-2</v>
      </c>
      <c r="M291" s="67">
        <v>1.8495000000000001E-2</v>
      </c>
      <c r="N291" s="67">
        <v>3.8941999999999997E-2</v>
      </c>
      <c r="O291" s="67">
        <v>2.1107999999999998E-2</v>
      </c>
      <c r="P291" s="67">
        <v>3.9110000000000004E-3</v>
      </c>
      <c r="Q291" s="67">
        <v>1.866E-3</v>
      </c>
      <c r="R291" s="28"/>
      <c r="S291" s="53">
        <v>0.32924499999999995</v>
      </c>
      <c r="T291" s="54">
        <v>0.65719360568383656</v>
      </c>
      <c r="U291" s="54">
        <v>6.5176695416079955E-2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2</v>
      </c>
      <c r="E292" s="27">
        <v>2.564102564102564E-2</v>
      </c>
      <c r="F292" s="28"/>
      <c r="G292" s="67">
        <v>0</v>
      </c>
      <c r="H292" s="67">
        <v>0</v>
      </c>
      <c r="I292" s="67">
        <v>0</v>
      </c>
      <c r="J292" s="67">
        <v>4.823E-3</v>
      </c>
      <c r="K292" s="67">
        <v>7.0260000000000001E-3</v>
      </c>
      <c r="L292" s="67">
        <v>4.3369999999999997E-3</v>
      </c>
      <c r="M292" s="67">
        <v>2.1710000000000002E-3</v>
      </c>
      <c r="N292" s="67">
        <v>3.2236000000000001E-2</v>
      </c>
      <c r="O292" s="67">
        <v>3.3722000000000002E-2</v>
      </c>
      <c r="P292" s="67">
        <v>8.8990000000000007E-3</v>
      </c>
      <c r="Q292" s="67">
        <v>8.4852999999999998E-2</v>
      </c>
      <c r="R292" s="28"/>
      <c r="S292" s="53">
        <v>0.178067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3</v>
      </c>
      <c r="E293" s="27">
        <v>3.8461538461538464E-2</v>
      </c>
      <c r="F293" s="28"/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1.47E-4</v>
      </c>
      <c r="O293" s="38">
        <v>6.6000000000000005E-5</v>
      </c>
      <c r="P293" s="38">
        <v>1.56E-4</v>
      </c>
      <c r="Q293" s="38">
        <v>3.4900000000000003E-4</v>
      </c>
      <c r="R293" s="28"/>
      <c r="S293" s="39">
        <v>7.18E-4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8</v>
      </c>
      <c r="E294" s="27">
        <v>0.10256410256410256</v>
      </c>
      <c r="F294" s="28"/>
      <c r="G294" s="38">
        <v>1.6327000000000001E-2</v>
      </c>
      <c r="H294" s="38">
        <v>2.1506999999999998E-2</v>
      </c>
      <c r="I294" s="38">
        <v>2.2262000000000001E-2</v>
      </c>
      <c r="J294" s="38">
        <v>0.27183200000000002</v>
      </c>
      <c r="K294" s="38">
        <v>2.7730999999999999E-2</v>
      </c>
      <c r="L294" s="38">
        <v>2.2775E-2</v>
      </c>
      <c r="M294" s="38">
        <v>5.2550000000000001E-3</v>
      </c>
      <c r="N294" s="38">
        <v>9.4299999999999991E-3</v>
      </c>
      <c r="O294" s="38">
        <v>3.986E-3</v>
      </c>
      <c r="P294" s="38">
        <v>3.9259999999999998E-3</v>
      </c>
      <c r="Q294" s="38">
        <v>3.8809999999999999E-3</v>
      </c>
      <c r="R294" s="28"/>
      <c r="S294" s="39">
        <v>0.408912</v>
      </c>
      <c r="T294" s="40">
        <v>-0.76229558400195996</v>
      </c>
      <c r="U294" s="40">
        <v>-0.1643880228791077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8</v>
      </c>
      <c r="E296" s="27">
        <v>0.10256410256410256</v>
      </c>
      <c r="F296" s="28"/>
      <c r="G296" s="59">
        <v>1.6327000000000001E-2</v>
      </c>
      <c r="H296" s="59">
        <v>2.1506999999999998E-2</v>
      </c>
      <c r="I296" s="59">
        <v>2.2262000000000001E-2</v>
      </c>
      <c r="J296" s="59">
        <v>0.27183200000000002</v>
      </c>
      <c r="K296" s="59">
        <v>2.7730999999999999E-2</v>
      </c>
      <c r="L296" s="59">
        <v>2.2775E-2</v>
      </c>
      <c r="M296" s="59">
        <v>5.2550000000000001E-3</v>
      </c>
      <c r="N296" s="59">
        <v>9.4299999999999991E-3</v>
      </c>
      <c r="O296" s="59">
        <v>3.986E-3</v>
      </c>
      <c r="P296" s="59">
        <v>3.9259999999999998E-3</v>
      </c>
      <c r="Q296" s="59">
        <v>3.8809999999999999E-3</v>
      </c>
      <c r="R296" s="28"/>
      <c r="S296" s="53">
        <v>0.408912</v>
      </c>
      <c r="T296" s="54">
        <v>-0.76229558400195996</v>
      </c>
      <c r="U296" s="54">
        <v>-0.1643880228791077</v>
      </c>
    </row>
    <row r="297" spans="1:21" s="18" customFormat="1" collapsed="1" x14ac:dyDescent="0.3">
      <c r="A297" s="106"/>
      <c r="B297" s="16"/>
      <c r="C297" s="26" t="s">
        <v>373</v>
      </c>
      <c r="D297" s="142">
        <v>150</v>
      </c>
      <c r="E297" s="41">
        <v>1.9230769230769227</v>
      </c>
      <c r="F297" s="42"/>
      <c r="G297" s="43">
        <v>0.62863000000000002</v>
      </c>
      <c r="H297" s="43">
        <v>1.2396639999999999</v>
      </c>
      <c r="I297" s="43">
        <v>1.5502859999999998</v>
      </c>
      <c r="J297" s="43">
        <v>1.631847</v>
      </c>
      <c r="K297" s="43">
        <v>1.5184849999999999</v>
      </c>
      <c r="L297" s="43">
        <v>1.733995</v>
      </c>
      <c r="M297" s="43">
        <v>1.8195220000000001</v>
      </c>
      <c r="N297" s="43">
        <v>1.6363219999999996</v>
      </c>
      <c r="O297" s="43">
        <v>1.8263379999999998</v>
      </c>
      <c r="P297" s="43">
        <v>1.6645490000000001</v>
      </c>
      <c r="Q297" s="43">
        <v>1.6727479999999999</v>
      </c>
      <c r="R297" s="42"/>
      <c r="S297" s="44">
        <v>16.922385999999999</v>
      </c>
      <c r="T297" s="45">
        <v>1.6609420485818363</v>
      </c>
      <c r="U297" s="45">
        <v>0.13013266299323822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2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7.9999999999999996E-6</v>
      </c>
      <c r="Q337" s="43">
        <v>5.3000000000000001E-5</v>
      </c>
      <c r="R337" s="42"/>
      <c r="S337" s="44">
        <v>6.0999999999999999E-5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1409" priority="235" operator="equal">
      <formula>0</formula>
    </cfRule>
  </conditionalFormatting>
  <conditionalFormatting sqref="R50 C50 C83:F83 F50 E54:F54 C54 R54 E52:F52 C52 R52">
    <cfRule type="cellIs" dxfId="1408" priority="234" operator="equal">
      <formula>0</formula>
    </cfRule>
  </conditionalFormatting>
  <conditionalFormatting sqref="S16:S19 S21">
    <cfRule type="cellIs" dxfId="1407" priority="233" operator="equal">
      <formula>0</formula>
    </cfRule>
  </conditionalFormatting>
  <conditionalFormatting sqref="G54:Q54 G50:Q52">
    <cfRule type="cellIs" dxfId="1406" priority="232" operator="equal">
      <formula>0</formula>
    </cfRule>
  </conditionalFormatting>
  <conditionalFormatting sqref="T96:U96 C96:R96">
    <cfRule type="cellIs" dxfId="1405" priority="231" operator="equal">
      <formula>0</formula>
    </cfRule>
  </conditionalFormatting>
  <conditionalFormatting sqref="S96">
    <cfRule type="cellIs" dxfId="1404" priority="230" operator="equal">
      <formula>0</formula>
    </cfRule>
  </conditionalFormatting>
  <conditionalFormatting sqref="N54:O54 N50:O52">
    <cfRule type="cellIs" dxfId="1403" priority="228" operator="equal">
      <formula>0</formula>
    </cfRule>
  </conditionalFormatting>
  <conditionalFormatting sqref="N325:O337 N55:O55 N16:O19 N21:O21">
    <cfRule type="cellIs" dxfId="1402" priority="229" operator="equal">
      <formula>0</formula>
    </cfRule>
  </conditionalFormatting>
  <conditionalFormatting sqref="N20:O20">
    <cfRule type="cellIs" dxfId="1401" priority="225" operator="equal">
      <formula>0</formula>
    </cfRule>
  </conditionalFormatting>
  <conditionalFormatting sqref="P20:R20 T20:U20 C20:F20 H20:M20">
    <cfRule type="cellIs" dxfId="1400" priority="227" operator="equal">
      <formula>0</formula>
    </cfRule>
  </conditionalFormatting>
  <conditionalFormatting sqref="S20">
    <cfRule type="cellIs" dxfId="1399" priority="226" operator="equal">
      <formula>0</formula>
    </cfRule>
  </conditionalFormatting>
  <conditionalFormatting sqref="C269:U269">
    <cfRule type="cellIs" dxfId="1398" priority="224" operator="equal">
      <formula>0</formula>
    </cfRule>
  </conditionalFormatting>
  <conditionalFormatting sqref="C282:F282 H282:U282">
    <cfRule type="cellIs" dxfId="1397" priority="223" operator="equal">
      <formula>0</formula>
    </cfRule>
  </conditionalFormatting>
  <conditionalFormatting sqref="C276:F276 H276:U276">
    <cfRule type="cellIs" dxfId="1396" priority="222" operator="equal">
      <formula>0</formula>
    </cfRule>
  </conditionalFormatting>
  <conditionalFormatting sqref="C248 H248:U248 E248:F248">
    <cfRule type="cellIs" dxfId="1395" priority="221" operator="equal">
      <formula>0</formula>
    </cfRule>
  </conditionalFormatting>
  <conditionalFormatting sqref="G248:Q248">
    <cfRule type="cellIs" dxfId="1394" priority="220" operator="equal">
      <formula>0</formula>
    </cfRule>
  </conditionalFormatting>
  <conditionalFormatting sqref="G276:Q280">
    <cfRule type="cellIs" dxfId="1393" priority="219" operator="equal">
      <formula>0</formula>
    </cfRule>
  </conditionalFormatting>
  <conditionalFormatting sqref="G282:Q289">
    <cfRule type="cellIs" dxfId="1392" priority="218" operator="equal">
      <formula>0</formula>
    </cfRule>
  </conditionalFormatting>
  <conditionalFormatting sqref="G83:Q83">
    <cfRule type="cellIs" dxfId="1391" priority="215" operator="equal">
      <formula>0</formula>
    </cfRule>
  </conditionalFormatting>
  <conditionalFormatting sqref="D248">
    <cfRule type="cellIs" dxfId="1390" priority="212" operator="equal">
      <formula>0</formula>
    </cfRule>
  </conditionalFormatting>
  <conditionalFormatting sqref="T97:U97 C97:R97">
    <cfRule type="cellIs" dxfId="1389" priority="217" operator="equal">
      <formula>0</formula>
    </cfRule>
  </conditionalFormatting>
  <conditionalFormatting sqref="S97">
    <cfRule type="cellIs" dxfId="1388" priority="216" operator="equal">
      <formula>0</formula>
    </cfRule>
  </conditionalFormatting>
  <conditionalFormatting sqref="D7:D9">
    <cfRule type="cellIs" dxfId="1387" priority="214" operator="equal">
      <formula>0</formula>
    </cfRule>
  </conditionalFormatting>
  <conditionalFormatting sqref="D54 D52">
    <cfRule type="cellIs" dxfId="1386" priority="213" operator="equal">
      <formula>0</formula>
    </cfRule>
  </conditionalFormatting>
  <conditionalFormatting sqref="T103:U103 P103:R103 C103:F103 H103:M103 T147:U147 C147:R147">
    <cfRule type="cellIs" dxfId="1385" priority="211" operator="equal">
      <formula>0</formula>
    </cfRule>
  </conditionalFormatting>
  <conditionalFormatting sqref="S103 S147">
    <cfRule type="cellIs" dxfId="1384" priority="210" operator="equal">
      <formula>0</formula>
    </cfRule>
  </conditionalFormatting>
  <conditionalFormatting sqref="N103:O103 N147:O147">
    <cfRule type="cellIs" dxfId="1383" priority="209" operator="equal">
      <formula>0</formula>
    </cfRule>
  </conditionalFormatting>
  <conditionalFormatting sqref="S151:S154">
    <cfRule type="cellIs" dxfId="1382" priority="201" operator="equal">
      <formula>0</formula>
    </cfRule>
  </conditionalFormatting>
  <conditionalFormatting sqref="G103:Q103">
    <cfRule type="cellIs" dxfId="1381" priority="208" operator="equal">
      <formula>0</formula>
    </cfRule>
  </conditionalFormatting>
  <conditionalFormatting sqref="N148:O149 N104:O104">
    <cfRule type="cellIs" dxfId="1380" priority="205" operator="equal">
      <formula>0</formula>
    </cfRule>
  </conditionalFormatting>
  <conditionalFormatting sqref="C150 T150:U150 R150 E150:F150">
    <cfRule type="cellIs" dxfId="1379" priority="204" operator="equal">
      <formula>0</formula>
    </cfRule>
  </conditionalFormatting>
  <conditionalFormatting sqref="S150">
    <cfRule type="cellIs" dxfId="1378" priority="203" operator="equal">
      <formula>0</formula>
    </cfRule>
  </conditionalFormatting>
  <conditionalFormatting sqref="T151:U154 C151 R151 C152:R152 E151:F151 C153:C154 E153:R154">
    <cfRule type="cellIs" dxfId="1377" priority="202" operator="equal">
      <formula>0</formula>
    </cfRule>
  </conditionalFormatting>
  <conditionalFormatting sqref="N152:O154">
    <cfRule type="cellIs" dxfId="1376" priority="200" operator="equal">
      <formula>0</formula>
    </cfRule>
  </conditionalFormatting>
  <conditionalFormatting sqref="T148:U149 T104:U104 C104:R104 C148:R149">
    <cfRule type="cellIs" dxfId="1375" priority="207" operator="equal">
      <formula>0</formula>
    </cfRule>
  </conditionalFormatting>
  <conditionalFormatting sqref="S148:S149 S104">
    <cfRule type="cellIs" dxfId="1374" priority="206" operator="equal">
      <formula>0</formula>
    </cfRule>
  </conditionalFormatting>
  <conditionalFormatting sqref="S146">
    <cfRule type="cellIs" dxfId="1373" priority="177" operator="equal">
      <formula>0</formula>
    </cfRule>
  </conditionalFormatting>
  <conditionalFormatting sqref="T105:U105 C105:R105">
    <cfRule type="cellIs" dxfId="1372" priority="196" operator="equal">
      <formula>0</formula>
    </cfRule>
  </conditionalFormatting>
  <conditionalFormatting sqref="S105">
    <cfRule type="cellIs" dxfId="1371" priority="195" operator="equal">
      <formula>0</formula>
    </cfRule>
  </conditionalFormatting>
  <conditionalFormatting sqref="N105:O105">
    <cfRule type="cellIs" dxfId="1370" priority="194" operator="equal">
      <formula>0</formula>
    </cfRule>
  </conditionalFormatting>
  <conditionalFormatting sqref="T108:U109 T111:U112 C108:C109 C111:C112 E108:R109 E111:R112">
    <cfRule type="cellIs" dxfId="1369" priority="199" operator="equal">
      <formula>0</formula>
    </cfRule>
  </conditionalFormatting>
  <conditionalFormatting sqref="S108:S109 S111:S112">
    <cfRule type="cellIs" dxfId="1368" priority="198" operator="equal">
      <formula>0</formula>
    </cfRule>
  </conditionalFormatting>
  <conditionalFormatting sqref="N108:O109 N111:O112">
    <cfRule type="cellIs" dxfId="1367" priority="197" operator="equal">
      <formula>0</formula>
    </cfRule>
  </conditionalFormatting>
  <conditionalFormatting sqref="T106:U106 C106:R106">
    <cfRule type="cellIs" dxfId="1366" priority="193" operator="equal">
      <formula>0</formula>
    </cfRule>
  </conditionalFormatting>
  <conditionalFormatting sqref="S106">
    <cfRule type="cellIs" dxfId="1365" priority="192" operator="equal">
      <formula>0</formula>
    </cfRule>
  </conditionalFormatting>
  <conditionalFormatting sqref="N106:O106">
    <cfRule type="cellIs" dxfId="1364" priority="191" operator="equal">
      <formula>0</formula>
    </cfRule>
  </conditionalFormatting>
  <conditionalFormatting sqref="T114:U114 C114:R114">
    <cfRule type="cellIs" dxfId="1363" priority="184" operator="equal">
      <formula>0</formula>
    </cfRule>
  </conditionalFormatting>
  <conditionalFormatting sqref="S114">
    <cfRule type="cellIs" dxfId="1362" priority="183" operator="equal">
      <formula>0</formula>
    </cfRule>
  </conditionalFormatting>
  <conditionalFormatting sqref="N114:O114">
    <cfRule type="cellIs" dxfId="1361" priority="182" operator="equal">
      <formula>0</formula>
    </cfRule>
  </conditionalFormatting>
  <conditionalFormatting sqref="T115:U115 C115:R115">
    <cfRule type="cellIs" dxfId="1360" priority="181" operator="equal">
      <formula>0</formula>
    </cfRule>
  </conditionalFormatting>
  <conditionalFormatting sqref="S115">
    <cfRule type="cellIs" dxfId="1359" priority="180" operator="equal">
      <formula>0</formula>
    </cfRule>
  </conditionalFormatting>
  <conditionalFormatting sqref="N115:O115">
    <cfRule type="cellIs" dxfId="1358" priority="179" operator="equal">
      <formula>0</formula>
    </cfRule>
  </conditionalFormatting>
  <conditionalFormatting sqref="T113:U113 C113:R113">
    <cfRule type="cellIs" dxfId="1357" priority="190" operator="equal">
      <formula>0</formula>
    </cfRule>
  </conditionalFormatting>
  <conditionalFormatting sqref="S113">
    <cfRule type="cellIs" dxfId="1356" priority="189" operator="equal">
      <formula>0</formula>
    </cfRule>
  </conditionalFormatting>
  <conditionalFormatting sqref="N113:O113">
    <cfRule type="cellIs" dxfId="1355" priority="188" operator="equal">
      <formula>0</formula>
    </cfRule>
  </conditionalFormatting>
  <conditionalFormatting sqref="E138:F138 T138:U138 R138">
    <cfRule type="cellIs" dxfId="1354" priority="169" operator="equal">
      <formula>0</formula>
    </cfRule>
  </conditionalFormatting>
  <conditionalFormatting sqref="S138">
    <cfRule type="cellIs" dxfId="1353" priority="168" operator="equal">
      <formula>0</formula>
    </cfRule>
  </conditionalFormatting>
  <conditionalFormatting sqref="C138 C141 C143:C154">
    <cfRule type="cellIs" dxfId="1352" priority="161" operator="equal">
      <formula>0</formula>
    </cfRule>
  </conditionalFormatting>
  <conditionalFormatting sqref="T116:U118 C116:R116 T120:U121 R117:R118 C117:F118 C120:R121">
    <cfRule type="cellIs" dxfId="1351" priority="187" operator="equal">
      <formula>0</formula>
    </cfRule>
  </conditionalFormatting>
  <conditionalFormatting sqref="S116:S118 S120:S121">
    <cfRule type="cellIs" dxfId="1350" priority="186" operator="equal">
      <formula>0</formula>
    </cfRule>
  </conditionalFormatting>
  <conditionalFormatting sqref="N116:O116 N120:O121">
    <cfRule type="cellIs" dxfId="1349" priority="185" operator="equal">
      <formula>0</formula>
    </cfRule>
  </conditionalFormatting>
  <conditionalFormatting sqref="T146:U146 C146:R146">
    <cfRule type="cellIs" dxfId="1348" priority="178" operator="equal">
      <formula>0</formula>
    </cfRule>
  </conditionalFormatting>
  <conditionalFormatting sqref="N122:O122">
    <cfRule type="cellIs" dxfId="1347" priority="173" operator="equal">
      <formula>0</formula>
    </cfRule>
  </conditionalFormatting>
  <conditionalFormatting sqref="N146:O146">
    <cfRule type="cellIs" dxfId="1346" priority="176" operator="equal">
      <formula>0</formula>
    </cfRule>
  </conditionalFormatting>
  <conditionalFormatting sqref="N143:O149 N152:O154">
    <cfRule type="cellIs" dxfId="1345" priority="165" operator="equal">
      <formula>0</formula>
    </cfRule>
  </conditionalFormatting>
  <conditionalFormatting sqref="T107:U107 C107:R107">
    <cfRule type="cellIs" dxfId="1344" priority="164" operator="equal">
      <formula>0</formula>
    </cfRule>
  </conditionalFormatting>
  <conditionalFormatting sqref="E141:F141 T141:U141 T143:U154 R141 E150:F151 R150:R151 D146:R149 E143:R145 E153:R154 D152:R152">
    <cfRule type="cellIs" dxfId="1343" priority="167" operator="equal">
      <formula>0</formula>
    </cfRule>
  </conditionalFormatting>
  <conditionalFormatting sqref="T122:U122 C122:R122">
    <cfRule type="cellIs" dxfId="1342" priority="175" operator="equal">
      <formula>0</formula>
    </cfRule>
  </conditionalFormatting>
  <conditionalFormatting sqref="S122">
    <cfRule type="cellIs" dxfId="1341" priority="174" operator="equal">
      <formula>0</formula>
    </cfRule>
  </conditionalFormatting>
  <conditionalFormatting sqref="T123:U123 T155:U155 C155:R155 C137:R137 T137:U137 C123:R123">
    <cfRule type="cellIs" dxfId="1340" priority="172" operator="equal">
      <formula>0</formula>
    </cfRule>
  </conditionalFormatting>
  <conditionalFormatting sqref="S123 S155 S137">
    <cfRule type="cellIs" dxfId="1339" priority="171" operator="equal">
      <formula>0</formula>
    </cfRule>
  </conditionalFormatting>
  <conditionalFormatting sqref="N123:O123 N155:O155 N137:O137">
    <cfRule type="cellIs" dxfId="1338" priority="170" operator="equal">
      <formula>0</formula>
    </cfRule>
  </conditionalFormatting>
  <conditionalFormatting sqref="S107">
    <cfRule type="cellIs" dxfId="1337" priority="163" operator="equal">
      <formula>0</formula>
    </cfRule>
  </conditionalFormatting>
  <conditionalFormatting sqref="S141 S143:S154">
    <cfRule type="cellIs" dxfId="1336" priority="166" operator="equal">
      <formula>0</formula>
    </cfRule>
  </conditionalFormatting>
  <conditionalFormatting sqref="S152">
    <cfRule type="cellIs" dxfId="1335" priority="139" operator="equal">
      <formula>0</formula>
    </cfRule>
  </conditionalFormatting>
  <conditionalFormatting sqref="N107:O107">
    <cfRule type="cellIs" dxfId="1334" priority="162" operator="equal">
      <formula>0</formula>
    </cfRule>
  </conditionalFormatting>
  <conditionalFormatting sqref="C124">
    <cfRule type="cellIs" dxfId="1333" priority="158" operator="equal">
      <formula>0</formula>
    </cfRule>
  </conditionalFormatting>
  <conditionalFormatting sqref="E124:F124 T124:U124 R124">
    <cfRule type="cellIs" dxfId="1332" priority="160" operator="equal">
      <formula>0</formula>
    </cfRule>
  </conditionalFormatting>
  <conditionalFormatting sqref="E125:F125 T125:U125 T136:U136 E136:F136 T127:U134 E127:F134 R125 R127:R134 R136">
    <cfRule type="cellIs" dxfId="1331" priority="157" operator="equal">
      <formula>0</formula>
    </cfRule>
  </conditionalFormatting>
  <conditionalFormatting sqref="S124">
    <cfRule type="cellIs" dxfId="1330" priority="159" operator="equal">
      <formula>0</formula>
    </cfRule>
  </conditionalFormatting>
  <conditionalFormatting sqref="E139:F140 T139:U140 R139:R140">
    <cfRule type="cellIs" dxfId="1329" priority="146" operator="equal">
      <formula>0</formula>
    </cfRule>
  </conditionalFormatting>
  <conditionalFormatting sqref="S125 S136 S127:S134">
    <cfRule type="cellIs" dxfId="1328" priority="156" operator="equal">
      <formula>0</formula>
    </cfRule>
  </conditionalFormatting>
  <conditionalFormatting sqref="S139:S140">
    <cfRule type="cellIs" dxfId="1327" priority="145" operator="equal">
      <formula>0</formula>
    </cfRule>
  </conditionalFormatting>
  <conditionalFormatting sqref="S135">
    <cfRule type="cellIs" dxfId="1326" priority="153" operator="equal">
      <formula>0</formula>
    </cfRule>
  </conditionalFormatting>
  <conditionalFormatting sqref="C125 C136 C127:C134">
    <cfRule type="cellIs" dxfId="1325" priority="155" operator="equal">
      <formula>0</formula>
    </cfRule>
  </conditionalFormatting>
  <conditionalFormatting sqref="S164">
    <cfRule type="cellIs" dxfId="1324" priority="142" operator="equal">
      <formula>0</formula>
    </cfRule>
  </conditionalFormatting>
  <conditionalFormatting sqref="C135">
    <cfRule type="cellIs" dxfId="1323" priority="152" operator="equal">
      <formula>0</formula>
    </cfRule>
  </conditionalFormatting>
  <conditionalFormatting sqref="D126:R126">
    <cfRule type="cellIs" dxfId="1322" priority="151" operator="equal">
      <formula>0</formula>
    </cfRule>
  </conditionalFormatting>
  <conditionalFormatting sqref="S126">
    <cfRule type="cellIs" dxfId="1321" priority="147" operator="equal">
      <formula>0</formula>
    </cfRule>
  </conditionalFormatting>
  <conditionalFormatting sqref="T135:U135 E135:F135 R135">
    <cfRule type="cellIs" dxfId="1320" priority="154" operator="equal">
      <formula>0</formula>
    </cfRule>
  </conditionalFormatting>
  <conditionalFormatting sqref="N126:O126">
    <cfRule type="cellIs" dxfId="1319" priority="150" operator="equal">
      <formula>0</formula>
    </cfRule>
  </conditionalFormatting>
  <conditionalFormatting sqref="C126">
    <cfRule type="cellIs" dxfId="1318" priority="149" operator="equal">
      <formula>0</formula>
    </cfRule>
  </conditionalFormatting>
  <conditionalFormatting sqref="T126:U126">
    <cfRule type="cellIs" dxfId="1317" priority="148" operator="equal">
      <formula>0</formula>
    </cfRule>
  </conditionalFormatting>
  <conditionalFormatting sqref="N192:O192">
    <cfRule type="cellIs" dxfId="1316" priority="135" operator="equal">
      <formula>0</formula>
    </cfRule>
  </conditionalFormatting>
  <conditionalFormatting sqref="T152:U152 C152:R152">
    <cfRule type="cellIs" dxfId="1315" priority="140" operator="equal">
      <formula>0</formula>
    </cfRule>
  </conditionalFormatting>
  <conditionalFormatting sqref="C139:C140">
    <cfRule type="cellIs" dxfId="1314" priority="144" operator="equal">
      <formula>0</formula>
    </cfRule>
  </conditionalFormatting>
  <conditionalFormatting sqref="T164:U164 C164:R164">
    <cfRule type="cellIs" dxfId="1313" priority="143" operator="equal">
      <formula>0</formula>
    </cfRule>
  </conditionalFormatting>
  <conditionalFormatting sqref="N181:O181">
    <cfRule type="cellIs" dxfId="1312" priority="115" operator="equal">
      <formula>0</formula>
    </cfRule>
  </conditionalFormatting>
  <conditionalFormatting sqref="N164:O164">
    <cfRule type="cellIs" dxfId="1311" priority="141" operator="equal">
      <formula>0</formula>
    </cfRule>
  </conditionalFormatting>
  <conditionalFormatting sqref="S186">
    <cfRule type="cellIs" dxfId="1310" priority="120" operator="equal">
      <formula>0</formula>
    </cfRule>
  </conditionalFormatting>
  <conditionalFormatting sqref="N186:O186">
    <cfRule type="cellIs" dxfId="1309" priority="119" operator="equal">
      <formula>0</formula>
    </cfRule>
  </conditionalFormatting>
  <conditionalFormatting sqref="N152:O152">
    <cfRule type="cellIs" dxfId="1308" priority="138" operator="equal">
      <formula>0</formula>
    </cfRule>
  </conditionalFormatting>
  <conditionalFormatting sqref="C192">
    <cfRule type="cellIs" dxfId="1307" priority="134" operator="equal">
      <formula>0</formula>
    </cfRule>
  </conditionalFormatting>
  <conditionalFormatting sqref="E192:R192 T192:U192">
    <cfRule type="cellIs" dxfId="1306" priority="137" operator="equal">
      <formula>0</formula>
    </cfRule>
  </conditionalFormatting>
  <conditionalFormatting sqref="E189:R189 T189:U189 T192:U193 E192:R193">
    <cfRule type="cellIs" dxfId="1305" priority="133" operator="equal">
      <formula>0</formula>
    </cfRule>
  </conditionalFormatting>
  <conditionalFormatting sqref="S192">
    <cfRule type="cellIs" dxfId="1304" priority="136" operator="equal">
      <formula>0</formula>
    </cfRule>
  </conditionalFormatting>
  <conditionalFormatting sqref="S188">
    <cfRule type="cellIs" dxfId="1303" priority="128" operator="equal">
      <formula>0</formula>
    </cfRule>
  </conditionalFormatting>
  <conditionalFormatting sqref="S189 S192:S193">
    <cfRule type="cellIs" dxfId="1302" priority="132" operator="equal">
      <formula>0</formula>
    </cfRule>
  </conditionalFormatting>
  <conditionalFormatting sqref="N189:O189 N192:O193">
    <cfRule type="cellIs" dxfId="1301" priority="131" operator="equal">
      <formula>0</formula>
    </cfRule>
  </conditionalFormatting>
  <conditionalFormatting sqref="C189 C192:C193">
    <cfRule type="cellIs" dxfId="1300" priority="130" operator="equal">
      <formula>0</formula>
    </cfRule>
  </conditionalFormatting>
  <conditionalFormatting sqref="T188:U188 E188:R188">
    <cfRule type="cellIs" dxfId="1299" priority="129" operator="equal">
      <formula>0</formula>
    </cfRule>
  </conditionalFormatting>
  <conditionalFormatting sqref="T156:U156 C156:R156">
    <cfRule type="cellIs" dxfId="1298" priority="111" operator="equal">
      <formula>0</formula>
    </cfRule>
  </conditionalFormatting>
  <conditionalFormatting sqref="N188:O188">
    <cfRule type="cellIs" dxfId="1297" priority="127" operator="equal">
      <formula>0</formula>
    </cfRule>
  </conditionalFormatting>
  <conditionalFormatting sqref="C188">
    <cfRule type="cellIs" dxfId="1296" priority="126" operator="equal">
      <formula>0</formula>
    </cfRule>
  </conditionalFormatting>
  <conditionalFormatting sqref="E187:R187 T187:U187">
    <cfRule type="cellIs" dxfId="1295" priority="125" operator="equal">
      <formula>0</formula>
    </cfRule>
  </conditionalFormatting>
  <conditionalFormatting sqref="S187">
    <cfRule type="cellIs" dxfId="1294" priority="124" operator="equal">
      <formula>0</formula>
    </cfRule>
  </conditionalFormatting>
  <conditionalFormatting sqref="N187:O187">
    <cfRule type="cellIs" dxfId="1293" priority="123" operator="equal">
      <formula>0</formula>
    </cfRule>
  </conditionalFormatting>
  <conditionalFormatting sqref="C187">
    <cfRule type="cellIs" dxfId="1292" priority="122" operator="equal">
      <formula>0</formula>
    </cfRule>
  </conditionalFormatting>
  <conditionalFormatting sqref="T186:U186 E186:R186">
    <cfRule type="cellIs" dxfId="1291" priority="121" operator="equal">
      <formula>0</formula>
    </cfRule>
  </conditionalFormatting>
  <conditionalFormatting sqref="S181">
    <cfRule type="cellIs" dxfId="1290" priority="116" operator="equal">
      <formula>0</formula>
    </cfRule>
  </conditionalFormatting>
  <conditionalFormatting sqref="C186">
    <cfRule type="cellIs" dxfId="1289" priority="118" operator="equal">
      <formula>0</formula>
    </cfRule>
  </conditionalFormatting>
  <conditionalFormatting sqref="T181:U181 C181:R181">
    <cfRule type="cellIs" dxfId="1288" priority="117" operator="equal">
      <formula>0</formula>
    </cfRule>
  </conditionalFormatting>
  <conditionalFormatting sqref="T163:U163 C163:R163">
    <cfRule type="cellIs" dxfId="1287" priority="114" operator="equal">
      <formula>0</formula>
    </cfRule>
  </conditionalFormatting>
  <conditionalFormatting sqref="S163">
    <cfRule type="cellIs" dxfId="1286" priority="113" operator="equal">
      <formula>0</formula>
    </cfRule>
  </conditionalFormatting>
  <conditionalFormatting sqref="N163:O163">
    <cfRule type="cellIs" dxfId="1285" priority="112" operator="equal">
      <formula>0</formula>
    </cfRule>
  </conditionalFormatting>
  <conditionalFormatting sqref="S156">
    <cfRule type="cellIs" dxfId="1284" priority="110" operator="equal">
      <formula>0</formula>
    </cfRule>
  </conditionalFormatting>
  <conditionalFormatting sqref="N156:O156">
    <cfRule type="cellIs" dxfId="1283" priority="109" operator="equal">
      <formula>0</formula>
    </cfRule>
  </conditionalFormatting>
  <conditionalFormatting sqref="C157">
    <cfRule type="cellIs" dxfId="1282" priority="105" operator="equal">
      <formula>0</formula>
    </cfRule>
  </conditionalFormatting>
  <conditionalFormatting sqref="E157:R157 T157:U157">
    <cfRule type="cellIs" dxfId="1281" priority="108" operator="equal">
      <formula>0</formula>
    </cfRule>
  </conditionalFormatting>
  <conditionalFormatting sqref="S157">
    <cfRule type="cellIs" dxfId="1280" priority="107" operator="equal">
      <formula>0</formula>
    </cfRule>
  </conditionalFormatting>
  <conditionalFormatting sqref="N157:O157">
    <cfRule type="cellIs" dxfId="1279" priority="106" operator="equal">
      <formula>0</formula>
    </cfRule>
  </conditionalFormatting>
  <conditionalFormatting sqref="E158:R162 T158:U162">
    <cfRule type="cellIs" dxfId="1278" priority="104" operator="equal">
      <formula>0</formula>
    </cfRule>
  </conditionalFormatting>
  <conditionalFormatting sqref="S158:S162">
    <cfRule type="cellIs" dxfId="1277" priority="103" operator="equal">
      <formula>0</formula>
    </cfRule>
  </conditionalFormatting>
  <conditionalFormatting sqref="N158:O162">
    <cfRule type="cellIs" dxfId="1276" priority="102" operator="equal">
      <formula>0</formula>
    </cfRule>
  </conditionalFormatting>
  <conditionalFormatting sqref="C158:C162">
    <cfRule type="cellIs" dxfId="1275" priority="101" operator="equal">
      <formula>0</formula>
    </cfRule>
  </conditionalFormatting>
  <conditionalFormatting sqref="T110:U110 C110:R110">
    <cfRule type="cellIs" dxfId="1274" priority="100" operator="equal">
      <formula>0</formula>
    </cfRule>
  </conditionalFormatting>
  <conditionalFormatting sqref="S110">
    <cfRule type="cellIs" dxfId="1273" priority="99" operator="equal">
      <formula>0</formula>
    </cfRule>
  </conditionalFormatting>
  <conditionalFormatting sqref="N110:O110">
    <cfRule type="cellIs" dxfId="1272" priority="98" operator="equal">
      <formula>0</formula>
    </cfRule>
  </conditionalFormatting>
  <conditionalFormatting sqref="T119:U119 C119:R119">
    <cfRule type="cellIs" dxfId="1271" priority="97" operator="equal">
      <formula>0</formula>
    </cfRule>
  </conditionalFormatting>
  <conditionalFormatting sqref="S119">
    <cfRule type="cellIs" dxfId="1270" priority="96" operator="equal">
      <formula>0</formula>
    </cfRule>
  </conditionalFormatting>
  <conditionalFormatting sqref="N119:O119">
    <cfRule type="cellIs" dxfId="1269" priority="95" operator="equal">
      <formula>0</formula>
    </cfRule>
  </conditionalFormatting>
  <conditionalFormatting sqref="C142 T142:U142 E142:R142">
    <cfRule type="cellIs" dxfId="1268" priority="94" operator="equal">
      <formula>0</formula>
    </cfRule>
  </conditionalFormatting>
  <conditionalFormatting sqref="S142">
    <cfRule type="cellIs" dxfId="1267" priority="93" operator="equal">
      <formula>0</formula>
    </cfRule>
  </conditionalFormatting>
  <conditionalFormatting sqref="N142:O142">
    <cfRule type="cellIs" dxfId="1266" priority="92" operator="equal">
      <formula>0</formula>
    </cfRule>
  </conditionalFormatting>
  <conditionalFormatting sqref="G108:Q109">
    <cfRule type="cellIs" dxfId="1265" priority="91" operator="equal">
      <formula>0</formula>
    </cfRule>
  </conditionalFormatting>
  <conditionalFormatting sqref="G117:Q118">
    <cfRule type="cellIs" dxfId="1264" priority="90" operator="equal">
      <formula>0</formula>
    </cfRule>
  </conditionalFormatting>
  <conditionalFormatting sqref="G117:Q118">
    <cfRule type="cellIs" dxfId="1263" priority="89" operator="equal">
      <formula>0</formula>
    </cfRule>
  </conditionalFormatting>
  <conditionalFormatting sqref="N117:O118">
    <cfRule type="cellIs" dxfId="1262" priority="88" operator="equal">
      <formula>0</formula>
    </cfRule>
  </conditionalFormatting>
  <conditionalFormatting sqref="G120:Q120">
    <cfRule type="cellIs" dxfId="1261" priority="87" operator="equal">
      <formula>0</formula>
    </cfRule>
  </conditionalFormatting>
  <conditionalFormatting sqref="N120:O120">
    <cfRule type="cellIs" dxfId="1260" priority="86" operator="equal">
      <formula>0</formula>
    </cfRule>
  </conditionalFormatting>
  <conditionalFormatting sqref="G124:Q125">
    <cfRule type="cellIs" dxfId="1259" priority="85" operator="equal">
      <formula>0</formula>
    </cfRule>
  </conditionalFormatting>
  <conditionalFormatting sqref="G124:Q125">
    <cfRule type="cellIs" dxfId="1258" priority="84" operator="equal">
      <formula>0</formula>
    </cfRule>
  </conditionalFormatting>
  <conditionalFormatting sqref="N124:O125">
    <cfRule type="cellIs" dxfId="1257" priority="83" operator="equal">
      <formula>0</formula>
    </cfRule>
  </conditionalFormatting>
  <conditionalFormatting sqref="G127:Q136">
    <cfRule type="cellIs" dxfId="1256" priority="82" operator="equal">
      <formula>0</formula>
    </cfRule>
  </conditionalFormatting>
  <conditionalFormatting sqref="G127:Q136">
    <cfRule type="cellIs" dxfId="1255" priority="81" operator="equal">
      <formula>0</formula>
    </cfRule>
  </conditionalFormatting>
  <conditionalFormatting sqref="N127:O136">
    <cfRule type="cellIs" dxfId="1254" priority="80" operator="equal">
      <formula>0</formula>
    </cfRule>
  </conditionalFormatting>
  <conditionalFormatting sqref="G138:Q141">
    <cfRule type="cellIs" dxfId="1253" priority="79" operator="equal">
      <formula>0</formula>
    </cfRule>
  </conditionalFormatting>
  <conditionalFormatting sqref="G138:Q141">
    <cfRule type="cellIs" dxfId="1252" priority="78" operator="equal">
      <formula>0</formula>
    </cfRule>
  </conditionalFormatting>
  <conditionalFormatting sqref="N138:O141">
    <cfRule type="cellIs" dxfId="1251" priority="77" operator="equal">
      <formula>0</formula>
    </cfRule>
  </conditionalFormatting>
  <conditionalFormatting sqref="G143:Q145">
    <cfRule type="cellIs" dxfId="1250" priority="76" operator="equal">
      <formula>0</formula>
    </cfRule>
  </conditionalFormatting>
  <conditionalFormatting sqref="N143:O145">
    <cfRule type="cellIs" dxfId="1249" priority="75" operator="equal">
      <formula>0</formula>
    </cfRule>
  </conditionalFormatting>
  <conditionalFormatting sqref="G150:Q151">
    <cfRule type="cellIs" dxfId="1248" priority="74" operator="equal">
      <formula>0</formula>
    </cfRule>
  </conditionalFormatting>
  <conditionalFormatting sqref="G150:Q151">
    <cfRule type="cellIs" dxfId="1247" priority="73" operator="equal">
      <formula>0</formula>
    </cfRule>
  </conditionalFormatting>
  <conditionalFormatting sqref="N150:O151">
    <cfRule type="cellIs" dxfId="1246" priority="72" operator="equal">
      <formula>0</formula>
    </cfRule>
  </conditionalFormatting>
  <conditionalFormatting sqref="G153:Q154">
    <cfRule type="cellIs" dxfId="1245" priority="71" operator="equal">
      <formula>0</formula>
    </cfRule>
  </conditionalFormatting>
  <conditionalFormatting sqref="N153:O154">
    <cfRule type="cellIs" dxfId="1244" priority="70" operator="equal">
      <formula>0</formula>
    </cfRule>
  </conditionalFormatting>
  <conditionalFormatting sqref="C190:U190">
    <cfRule type="cellIs" dxfId="1243" priority="69" operator="equal">
      <formula>0</formula>
    </cfRule>
  </conditionalFormatting>
  <conditionalFormatting sqref="S191">
    <cfRule type="cellIs" dxfId="1242" priority="67" operator="equal">
      <formula>0</formula>
    </cfRule>
  </conditionalFormatting>
  <conditionalFormatting sqref="T191:U191 C191:R191">
    <cfRule type="cellIs" dxfId="1241" priority="68" operator="equal">
      <formula>0</formula>
    </cfRule>
  </conditionalFormatting>
  <conditionalFormatting sqref="N191:O191">
    <cfRule type="cellIs" dxfId="1240" priority="66" operator="equal">
      <formula>0</formula>
    </cfRule>
  </conditionalFormatting>
  <conditionalFormatting sqref="T190:U190 C190:R190">
    <cfRule type="cellIs" dxfId="1239" priority="65" operator="equal">
      <formula>0</formula>
    </cfRule>
  </conditionalFormatting>
  <conditionalFormatting sqref="S190">
    <cfRule type="cellIs" dxfId="1238" priority="64" operator="equal">
      <formula>0</formula>
    </cfRule>
  </conditionalFormatting>
  <conditionalFormatting sqref="N190:O190">
    <cfRule type="cellIs" dxfId="1237" priority="63" operator="equal">
      <formula>0</formula>
    </cfRule>
  </conditionalFormatting>
  <conditionalFormatting sqref="C166:C168 C178 E178:U178 E166:U168">
    <cfRule type="cellIs" dxfId="1236" priority="62" operator="equal">
      <formula>0</formula>
    </cfRule>
  </conditionalFormatting>
  <conditionalFormatting sqref="E180:R180 T180:U180">
    <cfRule type="cellIs" dxfId="1235" priority="61" operator="equal">
      <formula>0</formula>
    </cfRule>
  </conditionalFormatting>
  <conditionalFormatting sqref="S179">
    <cfRule type="cellIs" dxfId="1234" priority="56" operator="equal">
      <formula>0</formula>
    </cfRule>
  </conditionalFormatting>
  <conditionalFormatting sqref="S180">
    <cfRule type="cellIs" dxfId="1233" priority="60" operator="equal">
      <formula>0</formula>
    </cfRule>
  </conditionalFormatting>
  <conditionalFormatting sqref="N180:O180">
    <cfRule type="cellIs" dxfId="1232" priority="59" operator="equal">
      <formula>0</formula>
    </cfRule>
  </conditionalFormatting>
  <conditionalFormatting sqref="C180">
    <cfRule type="cellIs" dxfId="1231" priority="58" operator="equal">
      <formula>0</formula>
    </cfRule>
  </conditionalFormatting>
  <conditionalFormatting sqref="T179:U179 E179:R179">
    <cfRule type="cellIs" dxfId="1230" priority="57" operator="equal">
      <formula>0</formula>
    </cfRule>
  </conditionalFormatting>
  <conditionalFormatting sqref="N179:O179">
    <cfRule type="cellIs" dxfId="1229" priority="55" operator="equal">
      <formula>0</formula>
    </cfRule>
  </conditionalFormatting>
  <conditionalFormatting sqref="C179">
    <cfRule type="cellIs" dxfId="1228" priority="54" operator="equal">
      <formula>0</formula>
    </cfRule>
  </conditionalFormatting>
  <conditionalFormatting sqref="T165:U165 C165:R165">
    <cfRule type="cellIs" dxfId="1227" priority="53" operator="equal">
      <formula>0</formula>
    </cfRule>
  </conditionalFormatting>
  <conditionalFormatting sqref="S165">
    <cfRule type="cellIs" dxfId="1226" priority="52" operator="equal">
      <formula>0</formula>
    </cfRule>
  </conditionalFormatting>
  <conditionalFormatting sqref="N165:O165">
    <cfRule type="cellIs" dxfId="1225" priority="51" operator="equal">
      <formula>0</formula>
    </cfRule>
  </conditionalFormatting>
  <conditionalFormatting sqref="C198:U198 C197 E197:U197">
    <cfRule type="cellIs" dxfId="1224" priority="50" operator="equal">
      <formula>0</formula>
    </cfRule>
  </conditionalFormatting>
  <conditionalFormatting sqref="N196:O196">
    <cfRule type="cellIs" dxfId="1223" priority="47" operator="equal">
      <formula>0</formula>
    </cfRule>
  </conditionalFormatting>
  <conditionalFormatting sqref="C196">
    <cfRule type="cellIs" dxfId="1222" priority="46" operator="equal">
      <formula>0</formula>
    </cfRule>
  </conditionalFormatting>
  <conditionalFormatting sqref="E196:R196 T196:U196">
    <cfRule type="cellIs" dxfId="1221" priority="49" operator="equal">
      <formula>0</formula>
    </cfRule>
  </conditionalFormatting>
  <conditionalFormatting sqref="T196:U198 D198:R198 E196:R197">
    <cfRule type="cellIs" dxfId="1220" priority="45" operator="equal">
      <formula>0</formula>
    </cfRule>
  </conditionalFormatting>
  <conditionalFormatting sqref="S196">
    <cfRule type="cellIs" dxfId="1219" priority="48" operator="equal">
      <formula>0</formula>
    </cfRule>
  </conditionalFormatting>
  <conditionalFormatting sqref="S196:S198">
    <cfRule type="cellIs" dxfId="1218" priority="44" operator="equal">
      <formula>0</formula>
    </cfRule>
  </conditionalFormatting>
  <conditionalFormatting sqref="N196:O198">
    <cfRule type="cellIs" dxfId="1217" priority="43" operator="equal">
      <formula>0</formula>
    </cfRule>
  </conditionalFormatting>
  <conditionalFormatting sqref="C196:C198">
    <cfRule type="cellIs" dxfId="1216" priority="42" operator="equal">
      <formula>0</formula>
    </cfRule>
  </conditionalFormatting>
  <conditionalFormatting sqref="G195:Q195">
    <cfRule type="cellIs" dxfId="1215" priority="41" operator="equal">
      <formula>0</formula>
    </cfRule>
  </conditionalFormatting>
  <conditionalFormatting sqref="N195:O195">
    <cfRule type="cellIs" dxfId="1214" priority="40" operator="equal">
      <formula>0</formula>
    </cfRule>
  </conditionalFormatting>
  <conditionalFormatting sqref="C203 E203:U203">
    <cfRule type="cellIs" dxfId="1213" priority="39" operator="equal">
      <formula>0</formula>
    </cfRule>
  </conditionalFormatting>
  <conditionalFormatting sqref="N202:O202">
    <cfRule type="cellIs" dxfId="1212" priority="36" operator="equal">
      <formula>0</formula>
    </cfRule>
  </conditionalFormatting>
  <conditionalFormatting sqref="C202">
    <cfRule type="cellIs" dxfId="1211" priority="35" operator="equal">
      <formula>0</formula>
    </cfRule>
  </conditionalFormatting>
  <conditionalFormatting sqref="E202:R202 T202:U202">
    <cfRule type="cellIs" dxfId="1210" priority="38" operator="equal">
      <formula>0</formula>
    </cfRule>
  </conditionalFormatting>
  <conditionalFormatting sqref="T202:U203 E202:R203">
    <cfRule type="cellIs" dxfId="1209" priority="34" operator="equal">
      <formula>0</formula>
    </cfRule>
  </conditionalFormatting>
  <conditionalFormatting sqref="S202">
    <cfRule type="cellIs" dxfId="1208" priority="37" operator="equal">
      <formula>0</formula>
    </cfRule>
  </conditionalFormatting>
  <conditionalFormatting sqref="S202:S203">
    <cfRule type="cellIs" dxfId="1207" priority="33" operator="equal">
      <formula>0</formula>
    </cfRule>
  </conditionalFormatting>
  <conditionalFormatting sqref="N202:O203">
    <cfRule type="cellIs" dxfId="1206" priority="32" operator="equal">
      <formula>0</formula>
    </cfRule>
  </conditionalFormatting>
  <conditionalFormatting sqref="C202:C203">
    <cfRule type="cellIs" dxfId="1205" priority="31" operator="equal">
      <formula>0</formula>
    </cfRule>
  </conditionalFormatting>
  <conditionalFormatting sqref="S201">
    <cfRule type="cellIs" dxfId="1204" priority="29" operator="equal">
      <formula>0</formula>
    </cfRule>
  </conditionalFormatting>
  <conditionalFormatting sqref="T201:U201 C201:R201">
    <cfRule type="cellIs" dxfId="1203" priority="30" operator="equal">
      <formula>0</formula>
    </cfRule>
  </conditionalFormatting>
  <conditionalFormatting sqref="N201:O201">
    <cfRule type="cellIs" dxfId="1202" priority="28" operator="equal">
      <formula>0</formula>
    </cfRule>
  </conditionalFormatting>
  <conditionalFormatting sqref="S53:U53">
    <cfRule type="cellIs" dxfId="1201" priority="27" operator="equal">
      <formula>0</formula>
    </cfRule>
  </conditionalFormatting>
  <conditionalFormatting sqref="E53:F53 C53 R53">
    <cfRule type="cellIs" dxfId="1200" priority="26" operator="equal">
      <formula>0</formula>
    </cfRule>
  </conditionalFormatting>
  <conditionalFormatting sqref="G53:Q53">
    <cfRule type="cellIs" dxfId="1199" priority="25" operator="equal">
      <formula>0</formula>
    </cfRule>
  </conditionalFormatting>
  <conditionalFormatting sqref="N53:O53">
    <cfRule type="cellIs" dxfId="1198" priority="24" operator="equal">
      <formula>0</formula>
    </cfRule>
  </conditionalFormatting>
  <conditionalFormatting sqref="D53">
    <cfRule type="cellIs" dxfId="1197" priority="23" operator="equal">
      <formula>0</formula>
    </cfRule>
  </conditionalFormatting>
  <conditionalFormatting sqref="S51:U51">
    <cfRule type="cellIs" dxfId="1196" priority="22" operator="equal">
      <formula>0</formula>
    </cfRule>
  </conditionalFormatting>
  <conditionalFormatting sqref="R51 C51 F51">
    <cfRule type="cellIs" dxfId="1195" priority="21" operator="equal">
      <formula>0</formula>
    </cfRule>
  </conditionalFormatting>
  <conditionalFormatting sqref="D127:D136">
    <cfRule type="cellIs" dxfId="1194" priority="20" operator="equal">
      <formula>0</formula>
    </cfRule>
  </conditionalFormatting>
  <conditionalFormatting sqref="D143:D145">
    <cfRule type="cellIs" dxfId="1193" priority="18" operator="equal">
      <formula>0</formula>
    </cfRule>
  </conditionalFormatting>
  <conditionalFormatting sqref="D138:D141">
    <cfRule type="cellIs" dxfId="1192" priority="19" operator="equal">
      <formula>0</formula>
    </cfRule>
  </conditionalFormatting>
  <conditionalFormatting sqref="D150:D151">
    <cfRule type="cellIs" dxfId="1191" priority="17" operator="equal">
      <formula>0</formula>
    </cfRule>
  </conditionalFormatting>
  <conditionalFormatting sqref="D153:D154">
    <cfRule type="cellIs" dxfId="1190" priority="16" operator="equal">
      <formula>0</formula>
    </cfRule>
  </conditionalFormatting>
  <conditionalFormatting sqref="D157:D162">
    <cfRule type="cellIs" dxfId="1189" priority="15" operator="equal">
      <formula>0</formula>
    </cfRule>
  </conditionalFormatting>
  <conditionalFormatting sqref="D166:D180">
    <cfRule type="cellIs" dxfId="1188" priority="14" operator="equal">
      <formula>0</formula>
    </cfRule>
  </conditionalFormatting>
  <conditionalFormatting sqref="D182:D189">
    <cfRule type="cellIs" dxfId="1187" priority="13" operator="equal">
      <formula>0</formula>
    </cfRule>
  </conditionalFormatting>
  <conditionalFormatting sqref="D192:D193">
    <cfRule type="cellIs" dxfId="1186" priority="12" operator="equal">
      <formula>0</formula>
    </cfRule>
  </conditionalFormatting>
  <conditionalFormatting sqref="D196:D197">
    <cfRule type="cellIs" dxfId="1185" priority="11" operator="equal">
      <formula>0</formula>
    </cfRule>
  </conditionalFormatting>
  <conditionalFormatting sqref="D202:D203">
    <cfRule type="cellIs" dxfId="1184" priority="10" operator="equal">
      <formula>0</formula>
    </cfRule>
  </conditionalFormatting>
  <conditionalFormatting sqref="D108:D109">
    <cfRule type="cellIs" dxfId="1183" priority="9" operator="equal">
      <formula>0</formula>
    </cfRule>
  </conditionalFormatting>
  <conditionalFormatting sqref="D111:D112">
    <cfRule type="cellIs" dxfId="1182" priority="8" operator="equal">
      <formula>0</formula>
    </cfRule>
  </conditionalFormatting>
  <conditionalFormatting sqref="D142">
    <cfRule type="cellIs" dxfId="1181" priority="7" operator="equal">
      <formula>0</formula>
    </cfRule>
  </conditionalFormatting>
  <conditionalFormatting sqref="D124:D125">
    <cfRule type="cellIs" dxfId="1180" priority="6" operator="equal">
      <formula>0</formula>
    </cfRule>
  </conditionalFormatting>
  <conditionalFormatting sqref="D152">
    <cfRule type="cellIs" dxfId="1179" priority="5" operator="equal">
      <formula>0</formula>
    </cfRule>
  </conditionalFormatting>
  <conditionalFormatting sqref="D199">
    <cfRule type="cellIs" dxfId="1178" priority="4" operator="equal">
      <formula>0</formula>
    </cfRule>
  </conditionalFormatting>
  <conditionalFormatting sqref="C98:U98">
    <cfRule type="cellIs" dxfId="1177" priority="3" operator="equal">
      <formula>0</formula>
    </cfRule>
  </conditionalFormatting>
  <conditionalFormatting sqref="E50:E51">
    <cfRule type="cellIs" dxfId="1176" priority="2" operator="equal">
      <formula>0</formula>
    </cfRule>
  </conditionalFormatting>
  <conditionalFormatting sqref="D50:D51">
    <cfRule type="cellIs" dxfId="117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50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35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19</v>
      </c>
      <c r="E7" s="27">
        <v>0.54285714285714282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24</v>
      </c>
      <c r="E8" s="27">
        <v>0.68571428571428572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11</v>
      </c>
      <c r="E9" s="27">
        <v>0.31428571428571428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0</v>
      </c>
      <c r="E10" s="27">
        <v>0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15</v>
      </c>
      <c r="E16" s="27">
        <v>0.42857142857142855</v>
      </c>
      <c r="F16" s="28"/>
      <c r="G16" s="38">
        <v>1.1721250000000001</v>
      </c>
      <c r="H16" s="38">
        <v>0.74807699999999999</v>
      </c>
      <c r="I16" s="38">
        <v>1.0295620000000001</v>
      </c>
      <c r="J16" s="38">
        <v>1.097515</v>
      </c>
      <c r="K16" s="38">
        <v>0.67493400000000003</v>
      </c>
      <c r="L16" s="38">
        <v>0.63842200000000005</v>
      </c>
      <c r="M16" s="38">
        <v>0.55229300000000003</v>
      </c>
      <c r="N16" s="38">
        <v>0.53208200000000005</v>
      </c>
      <c r="O16" s="38">
        <v>0.76517800000000002</v>
      </c>
      <c r="P16" s="38">
        <v>0.66437599999999997</v>
      </c>
      <c r="Q16" s="38">
        <v>0.68290499999999998</v>
      </c>
      <c r="R16" s="28"/>
      <c r="S16" s="39">
        <v>8.5574689999999993</v>
      </c>
      <c r="T16" s="40">
        <v>-0.41737869254559035</v>
      </c>
      <c r="U16" s="40">
        <v>-6.5297734253438766E-2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6</v>
      </c>
      <c r="E17" s="27">
        <v>0.17142857142857143</v>
      </c>
      <c r="F17" s="28"/>
      <c r="G17" s="38">
        <v>8.4689E-2</v>
      </c>
      <c r="H17" s="38">
        <v>6.7419000000000007E-2</v>
      </c>
      <c r="I17" s="38">
        <v>7.9255000000000006E-2</v>
      </c>
      <c r="J17" s="38">
        <v>0.13738500000000001</v>
      </c>
      <c r="K17" s="38">
        <v>0.150251</v>
      </c>
      <c r="L17" s="38">
        <v>0.131497</v>
      </c>
      <c r="M17" s="38">
        <v>0.13720199999999999</v>
      </c>
      <c r="N17" s="38">
        <v>2.8785000000000002E-2</v>
      </c>
      <c r="O17" s="38">
        <v>8.1975000000000006E-2</v>
      </c>
      <c r="P17" s="38">
        <v>0.14043700000000001</v>
      </c>
      <c r="Q17" s="38">
        <v>1.7471E-2</v>
      </c>
      <c r="R17" s="28"/>
      <c r="S17" s="39">
        <v>1.0563659999999999</v>
      </c>
      <c r="T17" s="40">
        <v>-0.79370402295457498</v>
      </c>
      <c r="U17" s="40">
        <v>-0.17906013639272689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2</v>
      </c>
      <c r="E18" s="27">
        <v>5.7142857142857141E-2</v>
      </c>
      <c r="F18" s="28"/>
      <c r="G18" s="38">
        <v>0</v>
      </c>
      <c r="H18" s="38">
        <v>0</v>
      </c>
      <c r="I18" s="38">
        <v>2.8375000000000001E-2</v>
      </c>
      <c r="J18" s="38">
        <v>5.0751999999999999E-2</v>
      </c>
      <c r="K18" s="38">
        <v>6.9555000000000006E-2</v>
      </c>
      <c r="L18" s="38">
        <v>9.7492999999999996E-2</v>
      </c>
      <c r="M18" s="38">
        <v>5.6684999999999999E-2</v>
      </c>
      <c r="N18" s="38">
        <v>1.8206E-2</v>
      </c>
      <c r="O18" s="38">
        <v>6.4889000000000002E-2</v>
      </c>
      <c r="P18" s="38">
        <v>0</v>
      </c>
      <c r="Q18" s="38">
        <v>0</v>
      </c>
      <c r="R18" s="28"/>
      <c r="S18" s="39">
        <v>0.38595500000000005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10</v>
      </c>
      <c r="E19" s="27">
        <v>0.2857142857142857</v>
      </c>
      <c r="F19" s="28"/>
      <c r="G19" s="38">
        <v>0.21332100000000001</v>
      </c>
      <c r="H19" s="38">
        <v>0.26408999999999999</v>
      </c>
      <c r="I19" s="38">
        <v>0.181204</v>
      </c>
      <c r="J19" s="38">
        <v>0.41776200000000002</v>
      </c>
      <c r="K19" s="38">
        <v>0.64885999999999999</v>
      </c>
      <c r="L19" s="38">
        <v>0.73424299999999998</v>
      </c>
      <c r="M19" s="38">
        <v>0.69872199999999995</v>
      </c>
      <c r="N19" s="38">
        <v>0.66317800000000005</v>
      </c>
      <c r="O19" s="38">
        <v>0.675292</v>
      </c>
      <c r="P19" s="38">
        <v>0.57482599999999995</v>
      </c>
      <c r="Q19" s="38">
        <v>0.52565399999999995</v>
      </c>
      <c r="R19" s="28"/>
      <c r="S19" s="39">
        <v>5.5971520000000003</v>
      </c>
      <c r="T19" s="40">
        <v>1.4641455834165411</v>
      </c>
      <c r="U19" s="40">
        <v>0.11933039063879569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0</v>
      </c>
      <c r="E20" s="27">
        <v>0</v>
      </c>
      <c r="F20" s="28"/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28"/>
      <c r="S20" s="39">
        <v>0</v>
      </c>
      <c r="T20" s="40" t="s">
        <v>191</v>
      </c>
      <c r="U20" s="40" t="s">
        <v>191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2</v>
      </c>
      <c r="E21" s="27">
        <v>5.7142857142857141E-2</v>
      </c>
      <c r="F21" s="28"/>
      <c r="G21" s="38">
        <v>0</v>
      </c>
      <c r="H21" s="38">
        <v>0</v>
      </c>
      <c r="I21" s="38">
        <v>0</v>
      </c>
      <c r="J21" s="38">
        <v>3.0065000000000001E-2</v>
      </c>
      <c r="K21" s="38">
        <v>4.3027999999999997E-2</v>
      </c>
      <c r="L21" s="38">
        <v>3.4727000000000001E-2</v>
      </c>
      <c r="M21" s="38">
        <v>3.1713999999999999E-2</v>
      </c>
      <c r="N21" s="38">
        <v>2.3557999999999999E-2</v>
      </c>
      <c r="O21" s="38">
        <v>1.2814000000000001E-2</v>
      </c>
      <c r="P21" s="38">
        <v>3.9664999999999999E-2</v>
      </c>
      <c r="Q21" s="38">
        <v>1.8270999999999999E-2</v>
      </c>
      <c r="R21" s="28"/>
      <c r="S21" s="39">
        <v>0.23384199999999999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35</v>
      </c>
      <c r="E22" s="41">
        <v>1</v>
      </c>
      <c r="F22" s="42"/>
      <c r="G22" s="43">
        <v>1.4701350000000002</v>
      </c>
      <c r="H22" s="43">
        <v>1.0795859999999999</v>
      </c>
      <c r="I22" s="43">
        <v>1.3183960000000001</v>
      </c>
      <c r="J22" s="43">
        <v>1.733479</v>
      </c>
      <c r="K22" s="43">
        <v>1.5866280000000001</v>
      </c>
      <c r="L22" s="43">
        <v>1.636382</v>
      </c>
      <c r="M22" s="43">
        <v>1.4766159999999999</v>
      </c>
      <c r="N22" s="43">
        <v>1.265809</v>
      </c>
      <c r="O22" s="43">
        <v>1.6001480000000001</v>
      </c>
      <c r="P22" s="43">
        <v>1.4193040000000001</v>
      </c>
      <c r="Q22" s="43">
        <v>1.2443009999999999</v>
      </c>
      <c r="R22" s="42"/>
      <c r="S22" s="44">
        <v>15.830784000000001</v>
      </c>
      <c r="T22" s="45">
        <v>-0.1536144639777981</v>
      </c>
      <c r="U22" s="45">
        <v>-2.0631730715638508E-2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9</v>
      </c>
      <c r="E50" s="27">
        <v>0.25714285714285712</v>
      </c>
      <c r="F50" s="28"/>
      <c r="G50" s="38">
        <v>0.11179799999999999</v>
      </c>
      <c r="H50" s="38">
        <v>0.11385099999999999</v>
      </c>
      <c r="I50" s="38">
        <v>0.156693</v>
      </c>
      <c r="J50" s="38">
        <v>0.23824799999999999</v>
      </c>
      <c r="K50" s="38">
        <v>0.16087799999999999</v>
      </c>
      <c r="L50" s="38">
        <v>0.163019</v>
      </c>
      <c r="M50" s="38">
        <v>0.139991</v>
      </c>
      <c r="N50" s="38">
        <v>0.15649099999999999</v>
      </c>
      <c r="O50" s="38">
        <v>0.24674599999999999</v>
      </c>
      <c r="P50" s="38">
        <v>0.222327</v>
      </c>
      <c r="Q50" s="38">
        <v>0.221667</v>
      </c>
      <c r="R50" s="28"/>
      <c r="S50" s="39">
        <v>1.9317089999999999</v>
      </c>
      <c r="T50" s="40">
        <v>0.98274566629098925</v>
      </c>
      <c r="U50" s="40">
        <v>8.9327270888237997E-2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17</v>
      </c>
      <c r="E52" s="27">
        <v>0.48571428571428571</v>
      </c>
      <c r="F52" s="28"/>
      <c r="G52" s="38">
        <v>0.53687399999999996</v>
      </c>
      <c r="H52" s="38">
        <v>0.22930700000000001</v>
      </c>
      <c r="I52" s="38">
        <v>0.42825800000000003</v>
      </c>
      <c r="J52" s="38">
        <v>0.63051599999999997</v>
      </c>
      <c r="K52" s="38">
        <v>0.377718</v>
      </c>
      <c r="L52" s="38">
        <v>0.36391000000000001</v>
      </c>
      <c r="M52" s="38">
        <v>0.268376</v>
      </c>
      <c r="N52" s="38">
        <v>0.12048200000000001</v>
      </c>
      <c r="O52" s="38">
        <v>0.19590099999999999</v>
      </c>
      <c r="P52" s="38">
        <v>0.207959</v>
      </c>
      <c r="Q52" s="38">
        <v>5.2262000000000003E-2</v>
      </c>
      <c r="R52" s="28"/>
      <c r="S52" s="39">
        <v>3.4115630000000001</v>
      </c>
      <c r="T52" s="40">
        <v>-0.90265499912456182</v>
      </c>
      <c r="U52" s="40">
        <v>-0.25262389821051423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9</v>
      </c>
      <c r="E53" s="27">
        <v>0.25714285714285712</v>
      </c>
      <c r="F53" s="28"/>
      <c r="G53" s="38">
        <v>0.82146300000000005</v>
      </c>
      <c r="H53" s="38">
        <v>0.73642799999999997</v>
      </c>
      <c r="I53" s="38">
        <v>0.73344500000000001</v>
      </c>
      <c r="J53" s="38">
        <v>0.86471500000000001</v>
      </c>
      <c r="K53" s="38">
        <v>1.0480320000000001</v>
      </c>
      <c r="L53" s="38">
        <v>1.109453</v>
      </c>
      <c r="M53" s="38">
        <v>1.068249</v>
      </c>
      <c r="N53" s="38">
        <v>0.98883600000000005</v>
      </c>
      <c r="O53" s="38">
        <v>1.1575009999999999</v>
      </c>
      <c r="P53" s="38">
        <v>0.98901799999999995</v>
      </c>
      <c r="Q53" s="38">
        <v>0.97037200000000001</v>
      </c>
      <c r="R53" s="28"/>
      <c r="S53" s="39">
        <v>10.487511999999999</v>
      </c>
      <c r="T53" s="40">
        <v>0.18127292403918371</v>
      </c>
      <c r="U53" s="40">
        <v>2.1042409745709367E-2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0</v>
      </c>
      <c r="E54" s="27">
        <v>0</v>
      </c>
      <c r="F54" s="28"/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28"/>
      <c r="S54" s="39">
        <v>0</v>
      </c>
      <c r="T54" s="40" t="s">
        <v>191</v>
      </c>
      <c r="U54" s="40" t="s">
        <v>191</v>
      </c>
    </row>
    <row r="55" spans="1:21" s="18" customFormat="1" x14ac:dyDescent="0.3">
      <c r="A55" s="106"/>
      <c r="B55" s="16"/>
      <c r="C55" s="26" t="s">
        <v>373</v>
      </c>
      <c r="D55" s="142">
        <v>35</v>
      </c>
      <c r="E55" s="41">
        <v>1</v>
      </c>
      <c r="F55" s="42"/>
      <c r="G55" s="43">
        <v>1.470135</v>
      </c>
      <c r="H55" s="43">
        <v>1.0795859999999999</v>
      </c>
      <c r="I55" s="43">
        <v>1.3183959999999999</v>
      </c>
      <c r="J55" s="43">
        <v>1.733479</v>
      </c>
      <c r="K55" s="43">
        <v>1.5866280000000001</v>
      </c>
      <c r="L55" s="43">
        <v>1.636382</v>
      </c>
      <c r="M55" s="43">
        <v>1.4766159999999999</v>
      </c>
      <c r="N55" s="43">
        <v>1.265809</v>
      </c>
      <c r="O55" s="43">
        <v>1.6001479999999999</v>
      </c>
      <c r="P55" s="43">
        <v>1.4193039999999999</v>
      </c>
      <c r="Q55" s="43">
        <v>1.2443010000000001</v>
      </c>
      <c r="R55" s="42"/>
      <c r="S55" s="44">
        <v>15.830784000000001</v>
      </c>
      <c r="T55" s="45">
        <v>-0.15361446397779788</v>
      </c>
      <c r="U55" s="45">
        <v>-2.0631730715638508E-2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2</v>
      </c>
      <c r="E83" s="27">
        <v>5.7142857142857141E-2</v>
      </c>
      <c r="F83" s="28"/>
      <c r="G83" s="67">
        <v>0</v>
      </c>
      <c r="H83" s="67">
        <v>0</v>
      </c>
      <c r="I83" s="67">
        <v>0</v>
      </c>
      <c r="J83" s="67">
        <v>4.2002999999999999E-2</v>
      </c>
      <c r="K83" s="67">
        <v>0.11947099999999999</v>
      </c>
      <c r="L83" s="67">
        <v>0.115788</v>
      </c>
      <c r="M83" s="67">
        <v>0.11823400000000001</v>
      </c>
      <c r="N83" s="67">
        <v>1.8206E-2</v>
      </c>
      <c r="O83" s="67">
        <v>6.4889000000000002E-2</v>
      </c>
      <c r="P83" s="67">
        <v>0</v>
      </c>
      <c r="Q83" s="67">
        <v>0</v>
      </c>
      <c r="R83" s="28"/>
      <c r="S83" s="39">
        <v>0.47859099999999999</v>
      </c>
      <c r="T83" s="40" t="s">
        <v>191</v>
      </c>
      <c r="U83" s="40" t="s">
        <v>191</v>
      </c>
    </row>
    <row r="84" spans="1:21" s="18" customFormat="1" x14ac:dyDescent="0.3">
      <c r="A84" s="106"/>
      <c r="B84" s="16"/>
      <c r="C84" s="29" t="s">
        <v>257</v>
      </c>
      <c r="D84" s="30">
        <v>14</v>
      </c>
      <c r="E84" s="27">
        <v>0.4</v>
      </c>
      <c r="F84" s="28"/>
      <c r="G84" s="38">
        <v>1.2285509999999999</v>
      </c>
      <c r="H84" s="38">
        <v>0.87713900000000011</v>
      </c>
      <c r="I84" s="38">
        <v>0.99968599999999996</v>
      </c>
      <c r="J84" s="38">
        <v>1.0503200000000001</v>
      </c>
      <c r="K84" s="38">
        <v>0.89821400000000007</v>
      </c>
      <c r="L84" s="38">
        <v>0.88497300000000001</v>
      </c>
      <c r="M84" s="38">
        <v>0.756247</v>
      </c>
      <c r="N84" s="38">
        <v>0.71706599999999998</v>
      </c>
      <c r="O84" s="38">
        <v>0.94054899999999997</v>
      </c>
      <c r="P84" s="38">
        <v>0.85602100000000003</v>
      </c>
      <c r="Q84" s="38">
        <v>0.82801100000000005</v>
      </c>
      <c r="R84" s="28"/>
      <c r="S84" s="39">
        <v>10.036777000000001</v>
      </c>
      <c r="T84" s="40">
        <v>-0.32602635136840064</v>
      </c>
      <c r="U84" s="40">
        <v>-4.8124027083092713E-2</v>
      </c>
    </row>
    <row r="85" spans="1:21" s="55" customFormat="1" x14ac:dyDescent="0.3">
      <c r="A85" s="108"/>
      <c r="B85" s="16"/>
      <c r="C85" s="51" t="s">
        <v>173</v>
      </c>
      <c r="D85" s="52">
        <v>3</v>
      </c>
      <c r="E85" s="27">
        <v>8.5714285714285715E-2</v>
      </c>
      <c r="F85" s="28"/>
      <c r="G85" s="67">
        <v>0.20139599999999999</v>
      </c>
      <c r="H85" s="67">
        <v>1.6697E-2</v>
      </c>
      <c r="I85" s="67">
        <v>0.144756</v>
      </c>
      <c r="J85" s="67">
        <v>9.5188999999999996E-2</v>
      </c>
      <c r="K85" s="67">
        <v>8.2484000000000002E-2</v>
      </c>
      <c r="L85" s="67">
        <v>8.2424999999999998E-2</v>
      </c>
      <c r="M85" s="67">
        <v>3.4088E-2</v>
      </c>
      <c r="N85" s="67">
        <v>4.3326000000000003E-2</v>
      </c>
      <c r="O85" s="67">
        <v>2.9198000000000002E-2</v>
      </c>
      <c r="P85" s="67">
        <v>5.1764999999999999E-2</v>
      </c>
      <c r="Q85" s="67">
        <v>2.5451999999999999E-2</v>
      </c>
      <c r="R85" s="28"/>
      <c r="S85" s="53">
        <v>0.80677599999999983</v>
      </c>
      <c r="T85" s="54">
        <v>-0.87362211761901931</v>
      </c>
      <c r="U85" s="54">
        <v>-0.22783718367443606</v>
      </c>
    </row>
    <row r="86" spans="1:21" s="55" customFormat="1" x14ac:dyDescent="0.3">
      <c r="A86" s="108"/>
      <c r="B86" s="16"/>
      <c r="C86" s="51" t="s">
        <v>388</v>
      </c>
      <c r="D86" s="52">
        <v>4</v>
      </c>
      <c r="E86" s="27">
        <v>0.11428571428571428</v>
      </c>
      <c r="F86" s="28"/>
      <c r="G86" s="67">
        <v>0.211779</v>
      </c>
      <c r="H86" s="67">
        <v>0.13366400000000001</v>
      </c>
      <c r="I86" s="67">
        <v>0.126918</v>
      </c>
      <c r="J86" s="67">
        <v>9.0989E-2</v>
      </c>
      <c r="K86" s="67">
        <v>7.9640000000000002E-2</v>
      </c>
      <c r="L86" s="67">
        <v>7.3858999999999994E-2</v>
      </c>
      <c r="M86" s="67">
        <v>6.3866000000000006E-2</v>
      </c>
      <c r="N86" s="67">
        <v>6.1353999999999999E-2</v>
      </c>
      <c r="O86" s="67">
        <v>5.4856000000000002E-2</v>
      </c>
      <c r="P86" s="67">
        <v>5.1700999999999997E-2</v>
      </c>
      <c r="Q86" s="67">
        <v>5.0703999999999999E-2</v>
      </c>
      <c r="R86" s="28"/>
      <c r="S86" s="53">
        <v>0.99933000000000005</v>
      </c>
      <c r="T86" s="54">
        <v>-0.76058060525358984</v>
      </c>
      <c r="U86" s="54">
        <v>-0.16363679909048201</v>
      </c>
    </row>
    <row r="87" spans="1:21" s="55" customFormat="1" x14ac:dyDescent="0.3">
      <c r="A87" s="108"/>
      <c r="B87" s="16"/>
      <c r="C87" s="51" t="s">
        <v>150</v>
      </c>
      <c r="D87" s="52">
        <v>4</v>
      </c>
      <c r="E87" s="27">
        <v>0.11428571428571428</v>
      </c>
      <c r="F87" s="28"/>
      <c r="G87" s="67">
        <v>7.6052999999999996E-2</v>
      </c>
      <c r="H87" s="67">
        <v>6.8174999999999999E-2</v>
      </c>
      <c r="I87" s="67">
        <v>0.105492</v>
      </c>
      <c r="J87" s="67">
        <v>0.18846000000000002</v>
      </c>
      <c r="K87" s="67">
        <v>0.11251899999999999</v>
      </c>
      <c r="L87" s="67">
        <v>0.115055</v>
      </c>
      <c r="M87" s="67">
        <v>9.5443E-2</v>
      </c>
      <c r="N87" s="67">
        <v>0.11180400000000001</v>
      </c>
      <c r="O87" s="67">
        <v>0.20285999999999998</v>
      </c>
      <c r="P87" s="67">
        <v>0.17902400000000002</v>
      </c>
      <c r="Q87" s="67">
        <v>0.17567099999999999</v>
      </c>
      <c r="R87" s="28"/>
      <c r="S87" s="53">
        <v>1.4305560000000002</v>
      </c>
      <c r="T87" s="54">
        <v>1.3098497100706088</v>
      </c>
      <c r="U87" s="54">
        <v>0.11031949554261344</v>
      </c>
    </row>
    <row r="88" spans="1:21" s="18" customFormat="1" x14ac:dyDescent="0.3">
      <c r="A88" s="106"/>
      <c r="B88" s="16"/>
      <c r="C88" s="29" t="s">
        <v>389</v>
      </c>
      <c r="D88" s="30">
        <v>6</v>
      </c>
      <c r="E88" s="27">
        <v>0.17142857142857143</v>
      </c>
      <c r="F88" s="28"/>
      <c r="G88" s="38">
        <v>0.15407599999999999</v>
      </c>
      <c r="H88" s="38">
        <v>0.112095</v>
      </c>
      <c r="I88" s="38">
        <v>0.14902399999999999</v>
      </c>
      <c r="J88" s="38">
        <v>0.16895499999999999</v>
      </c>
      <c r="K88" s="38">
        <v>0.12756799999999999</v>
      </c>
      <c r="L88" s="38">
        <v>0.135653</v>
      </c>
      <c r="M88" s="38">
        <v>8.8703000000000004E-2</v>
      </c>
      <c r="N88" s="38">
        <v>3.9616999999999999E-2</v>
      </c>
      <c r="O88" s="38">
        <v>8.8445999999999997E-2</v>
      </c>
      <c r="P88" s="38">
        <v>0.14569399999999999</v>
      </c>
      <c r="Q88" s="38">
        <v>2.0331999999999999E-2</v>
      </c>
      <c r="R88" s="28"/>
      <c r="S88" s="39">
        <v>1.2301629999999999</v>
      </c>
      <c r="T88" s="40">
        <v>-0.8680391495106311</v>
      </c>
      <c r="U88" s="40">
        <v>-0.22365343060044074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2.8571428571428571E-2</v>
      </c>
      <c r="F89" s="28"/>
      <c r="G89" s="38">
        <v>0</v>
      </c>
      <c r="H89" s="38">
        <v>5.5370000000000003E-3</v>
      </c>
      <c r="I89" s="38">
        <v>2.4529999999999999E-3</v>
      </c>
      <c r="J89" s="38">
        <v>7.6300000000000001E-4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28"/>
      <c r="S89" s="39">
        <v>8.7530000000000004E-3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5</v>
      </c>
      <c r="E90" s="27">
        <v>0.14285714285714285</v>
      </c>
      <c r="F90" s="28"/>
      <c r="G90" s="38">
        <v>7.4264999999999998E-2</v>
      </c>
      <c r="H90" s="38">
        <v>6.2534000000000006E-2</v>
      </c>
      <c r="I90" s="38">
        <v>9.8517999999999994E-2</v>
      </c>
      <c r="J90" s="38">
        <v>0.29481400000000002</v>
      </c>
      <c r="K90" s="38">
        <v>5.8241000000000001E-2</v>
      </c>
      <c r="L90" s="38">
        <v>5.6723000000000003E-2</v>
      </c>
      <c r="M90" s="38">
        <v>5.4862000000000001E-2</v>
      </c>
      <c r="N90" s="38">
        <v>5.4153E-2</v>
      </c>
      <c r="O90" s="38">
        <v>4.7416E-2</v>
      </c>
      <c r="P90" s="38">
        <v>3.5879000000000001E-2</v>
      </c>
      <c r="Q90" s="38">
        <v>1.7699999999999999E-3</v>
      </c>
      <c r="R90" s="28"/>
      <c r="S90" s="39">
        <v>0.839175</v>
      </c>
      <c r="T90" s="40">
        <v>-0.97616643102403555</v>
      </c>
      <c r="U90" s="40">
        <v>-0.37317164315329066</v>
      </c>
    </row>
    <row r="91" spans="1:21" s="18" customFormat="1" x14ac:dyDescent="0.3">
      <c r="A91" s="106"/>
      <c r="B91" s="16"/>
      <c r="C91" s="29" t="s">
        <v>164</v>
      </c>
      <c r="D91" s="30">
        <v>1</v>
      </c>
      <c r="E91" s="27">
        <v>2.8571428571428571E-2</v>
      </c>
      <c r="F91" s="28"/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28"/>
      <c r="S91" s="39">
        <v>0</v>
      </c>
      <c r="T91" s="40" t="s">
        <v>191</v>
      </c>
      <c r="U91" s="40" t="s">
        <v>191</v>
      </c>
    </row>
    <row r="92" spans="1:21" s="18" customFormat="1" x14ac:dyDescent="0.3">
      <c r="A92" s="106"/>
      <c r="B92" s="16"/>
      <c r="C92" s="29" t="s">
        <v>0</v>
      </c>
      <c r="D92" s="30">
        <v>6</v>
      </c>
      <c r="E92" s="27">
        <v>0.17142857142857143</v>
      </c>
      <c r="F92" s="28"/>
      <c r="G92" s="38">
        <v>1.3243E-2</v>
      </c>
      <c r="H92" s="38">
        <v>2.2280999999999999E-2</v>
      </c>
      <c r="I92" s="38">
        <v>6.8714999999999998E-2</v>
      </c>
      <c r="J92" s="38">
        <v>0.176624</v>
      </c>
      <c r="K92" s="38">
        <v>0.38313400000000003</v>
      </c>
      <c r="L92" s="38">
        <v>0.443245</v>
      </c>
      <c r="M92" s="38">
        <v>0.45857000000000003</v>
      </c>
      <c r="N92" s="38">
        <v>0.43676700000000002</v>
      </c>
      <c r="O92" s="38">
        <v>0.45884800000000003</v>
      </c>
      <c r="P92" s="38">
        <v>0.38170999999999999</v>
      </c>
      <c r="Q92" s="38">
        <v>0.39418799999999998</v>
      </c>
      <c r="R92" s="28"/>
      <c r="S92" s="39">
        <v>3.2373250000000002</v>
      </c>
      <c r="T92" s="40">
        <v>28.765763044627349</v>
      </c>
      <c r="U92" s="40">
        <v>0.5283211650950701</v>
      </c>
    </row>
    <row r="93" spans="1:21" s="55" customFormat="1" x14ac:dyDescent="0.3">
      <c r="A93" s="108"/>
      <c r="B93" s="16"/>
      <c r="C93" s="51" t="s">
        <v>231</v>
      </c>
      <c r="D93" s="52">
        <v>1</v>
      </c>
      <c r="E93" s="27">
        <v>2.8571428571428571E-2</v>
      </c>
      <c r="F93" s="28"/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4.4289000000000002E-2</v>
      </c>
      <c r="N93" s="67">
        <v>3.6859999999999997E-2</v>
      </c>
      <c r="O93" s="67">
        <v>2.0967E-2</v>
      </c>
      <c r="P93" s="67">
        <v>1.4435E-2</v>
      </c>
      <c r="Q93" s="67">
        <v>1.4829999999999999E-2</v>
      </c>
      <c r="R93" s="28"/>
      <c r="S93" s="53">
        <v>0.131381</v>
      </c>
      <c r="T93" s="54" t="s">
        <v>191</v>
      </c>
      <c r="U93" s="54" t="s">
        <v>191</v>
      </c>
    </row>
    <row r="94" spans="1:21" s="55" customFormat="1" x14ac:dyDescent="0.3">
      <c r="A94" s="108"/>
      <c r="B94" s="16"/>
      <c r="C94" s="51" t="s">
        <v>390</v>
      </c>
      <c r="D94" s="52">
        <v>1</v>
      </c>
      <c r="E94" s="27">
        <v>2.8571428571428571E-2</v>
      </c>
      <c r="F94" s="28"/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0.21341399999999999</v>
      </c>
      <c r="N94" s="67">
        <v>4.7717000000000002E-2</v>
      </c>
      <c r="O94" s="67">
        <v>5.6807999999999997E-2</v>
      </c>
      <c r="P94" s="67">
        <v>4.6510999999999997E-2</v>
      </c>
      <c r="Q94" s="67">
        <v>5.8892E-2</v>
      </c>
      <c r="R94" s="28"/>
      <c r="S94" s="53">
        <v>0.42334199999999994</v>
      </c>
      <c r="T94" s="54" t="s">
        <v>191</v>
      </c>
      <c r="U94" s="54" t="s">
        <v>191</v>
      </c>
    </row>
    <row r="95" spans="1:21" s="55" customFormat="1" x14ac:dyDescent="0.3">
      <c r="A95" s="108"/>
      <c r="B95" s="50"/>
      <c r="C95" s="51" t="s">
        <v>371</v>
      </c>
      <c r="D95" s="52">
        <v>1</v>
      </c>
      <c r="E95" s="27">
        <v>2.8571428571428571E-2</v>
      </c>
      <c r="F95" s="28"/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0.15462300000000001</v>
      </c>
      <c r="N95" s="67">
        <v>0.193136</v>
      </c>
      <c r="O95" s="67">
        <v>0.19528999999999999</v>
      </c>
      <c r="P95" s="67">
        <v>0.15304999999999999</v>
      </c>
      <c r="Q95" s="67">
        <v>0.23169799999999999</v>
      </c>
      <c r="R95" s="28"/>
      <c r="S95" s="53">
        <v>0.92779699999999998</v>
      </c>
      <c r="T95" s="54" t="s">
        <v>191</v>
      </c>
      <c r="U95" s="54" t="s">
        <v>191</v>
      </c>
    </row>
    <row r="96" spans="1:21" s="55" customFormat="1" x14ac:dyDescent="0.3">
      <c r="A96" s="108"/>
      <c r="B96" s="50"/>
      <c r="C96" s="51" t="s">
        <v>391</v>
      </c>
      <c r="D96" s="52">
        <v>1</v>
      </c>
      <c r="E96" s="27">
        <v>2.8571428571428571E-2</v>
      </c>
      <c r="F96" s="28"/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4.0922E-2</v>
      </c>
      <c r="N96" s="67">
        <v>0.159054</v>
      </c>
      <c r="O96" s="67">
        <v>0.185783</v>
      </c>
      <c r="P96" s="67">
        <v>0.167714</v>
      </c>
      <c r="Q96" s="67">
        <v>8.8768E-2</v>
      </c>
      <c r="R96" s="28"/>
      <c r="S96" s="53">
        <v>0.64224099999999995</v>
      </c>
      <c r="T96" s="54" t="s">
        <v>191</v>
      </c>
      <c r="U96" s="54" t="s">
        <v>191</v>
      </c>
    </row>
    <row r="97" spans="1:22" s="55" customFormat="1" x14ac:dyDescent="0.3">
      <c r="A97" s="108"/>
      <c r="B97" s="50"/>
      <c r="C97" s="51" t="s">
        <v>392</v>
      </c>
      <c r="D97" s="52">
        <v>2</v>
      </c>
      <c r="E97" s="27">
        <v>5.7142857142857141E-2</v>
      </c>
      <c r="F97" s="28"/>
      <c r="G97" s="67">
        <v>1.3243E-2</v>
      </c>
      <c r="H97" s="67">
        <v>2.2280999999999999E-2</v>
      </c>
      <c r="I97" s="67">
        <v>6.8714999999999998E-2</v>
      </c>
      <c r="J97" s="67">
        <v>0.176624</v>
      </c>
      <c r="K97" s="67">
        <v>0.38313400000000003</v>
      </c>
      <c r="L97" s="67">
        <v>0.443245</v>
      </c>
      <c r="M97" s="67">
        <v>5.3219999999999934E-3</v>
      </c>
      <c r="N97" s="67">
        <v>0</v>
      </c>
      <c r="O97" s="67">
        <v>0</v>
      </c>
      <c r="P97" s="67">
        <v>0</v>
      </c>
      <c r="Q97" s="67">
        <v>0</v>
      </c>
      <c r="R97" s="28"/>
      <c r="S97" s="53">
        <v>1.1125639999999999</v>
      </c>
      <c r="T97" s="54">
        <v>-1</v>
      </c>
      <c r="U97" s="54">
        <v>-1</v>
      </c>
    </row>
    <row r="98" spans="1:22" s="18" customFormat="1" x14ac:dyDescent="0.3">
      <c r="A98" s="106"/>
      <c r="B98" s="16"/>
      <c r="C98" s="29" t="s">
        <v>209</v>
      </c>
      <c r="D98" s="30">
        <v>0</v>
      </c>
      <c r="E98" s="27">
        <v>0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35</v>
      </c>
      <c r="E99" s="41">
        <v>1</v>
      </c>
      <c r="F99" s="42"/>
      <c r="G99" s="43">
        <v>1.470135</v>
      </c>
      <c r="H99" s="43">
        <v>1.0795860000000002</v>
      </c>
      <c r="I99" s="43">
        <v>1.3183959999999999</v>
      </c>
      <c r="J99" s="43">
        <v>1.7334790000000002</v>
      </c>
      <c r="K99" s="43">
        <v>1.5866280000000001</v>
      </c>
      <c r="L99" s="43">
        <v>1.636382</v>
      </c>
      <c r="M99" s="43">
        <v>1.4766159999999999</v>
      </c>
      <c r="N99" s="43">
        <v>1.265809</v>
      </c>
      <c r="O99" s="43">
        <v>1.6001479999999999</v>
      </c>
      <c r="P99" s="43">
        <v>1.4193039999999999</v>
      </c>
      <c r="Q99" s="43">
        <v>1.2443010000000001</v>
      </c>
      <c r="R99" s="42"/>
      <c r="S99" s="44">
        <v>15.830784000000001</v>
      </c>
      <c r="T99" s="45">
        <v>-0.15361446397779788</v>
      </c>
      <c r="U99" s="45">
        <v>-2.0631730715638508E-2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2</v>
      </c>
      <c r="E103" s="90">
        <v>5.7142857142857141E-2</v>
      </c>
      <c r="F103" s="95"/>
      <c r="G103" s="97">
        <v>0</v>
      </c>
      <c r="H103" s="97">
        <v>0</v>
      </c>
      <c r="I103" s="97">
        <v>0</v>
      </c>
      <c r="J103" s="97">
        <v>4.2002999999999999E-2</v>
      </c>
      <c r="K103" s="97">
        <v>0.11947099999999999</v>
      </c>
      <c r="L103" s="97">
        <v>0.115788</v>
      </c>
      <c r="M103" s="97">
        <v>0.11823400000000001</v>
      </c>
      <c r="N103" s="97">
        <v>1.8206E-2</v>
      </c>
      <c r="O103" s="97">
        <v>6.4889000000000002E-2</v>
      </c>
      <c r="P103" s="97">
        <v>0</v>
      </c>
      <c r="Q103" s="138">
        <v>0</v>
      </c>
      <c r="R103" s="95"/>
      <c r="S103" s="93">
        <v>0.47859099999999999</v>
      </c>
      <c r="T103" s="94" t="s">
        <v>191</v>
      </c>
      <c r="U103" s="94" t="s">
        <v>191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3</v>
      </c>
      <c r="E105" s="90">
        <v>8.5714285714285715E-2</v>
      </c>
      <c r="F105" s="95"/>
      <c r="G105" s="92">
        <v>0.20139599999999999</v>
      </c>
      <c r="H105" s="92">
        <v>1.6697E-2</v>
      </c>
      <c r="I105" s="92">
        <v>0.144756</v>
      </c>
      <c r="J105" s="92">
        <v>9.5188999999999996E-2</v>
      </c>
      <c r="K105" s="92">
        <v>8.2484000000000002E-2</v>
      </c>
      <c r="L105" s="92">
        <v>8.2424999999999998E-2</v>
      </c>
      <c r="M105" s="92">
        <v>3.4088E-2</v>
      </c>
      <c r="N105" s="92">
        <v>4.3326000000000003E-2</v>
      </c>
      <c r="O105" s="92">
        <v>2.9198000000000002E-2</v>
      </c>
      <c r="P105" s="92">
        <v>5.1764999999999999E-2</v>
      </c>
      <c r="Q105" s="92">
        <v>2.5451999999999999E-2</v>
      </c>
      <c r="R105" s="95"/>
      <c r="S105" s="93">
        <v>0.80677599999999983</v>
      </c>
      <c r="T105" s="94">
        <v>-0.87362211761901931</v>
      </c>
      <c r="U105" s="94">
        <v>-0.22783718367443606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3</v>
      </c>
      <c r="E106" s="90">
        <v>8.5714285714285715E-2</v>
      </c>
      <c r="F106" s="77"/>
      <c r="G106" s="82">
        <v>0.20139599999999999</v>
      </c>
      <c r="H106" s="82">
        <v>1.6697E-2</v>
      </c>
      <c r="I106" s="82">
        <v>0.144756</v>
      </c>
      <c r="J106" s="82">
        <v>9.5188999999999996E-2</v>
      </c>
      <c r="K106" s="82">
        <v>8.2484000000000002E-2</v>
      </c>
      <c r="L106" s="82">
        <v>8.2424999999999998E-2</v>
      </c>
      <c r="M106" s="82">
        <v>3.4088E-2</v>
      </c>
      <c r="N106" s="82">
        <v>4.3326000000000003E-2</v>
      </c>
      <c r="O106" s="82">
        <v>2.9198000000000002E-2</v>
      </c>
      <c r="P106" s="82">
        <v>5.1764999999999999E-2</v>
      </c>
      <c r="Q106" s="82">
        <v>2.5451999999999999E-2</v>
      </c>
      <c r="R106" s="77"/>
      <c r="S106" s="79">
        <v>0.80677599999999983</v>
      </c>
      <c r="T106" s="80">
        <v>-0.87362211761901931</v>
      </c>
      <c r="U106" s="80">
        <v>-0.22783718367443606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4</v>
      </c>
      <c r="E114" s="90">
        <v>0.11428571428571428</v>
      </c>
      <c r="F114" s="95"/>
      <c r="G114" s="92">
        <v>0.211779</v>
      </c>
      <c r="H114" s="92">
        <v>0.13366400000000001</v>
      </c>
      <c r="I114" s="92">
        <v>0.126918</v>
      </c>
      <c r="J114" s="92">
        <v>9.0989E-2</v>
      </c>
      <c r="K114" s="92">
        <v>7.9640000000000002E-2</v>
      </c>
      <c r="L114" s="92">
        <v>7.3858999999999994E-2</v>
      </c>
      <c r="M114" s="92">
        <v>6.3866000000000006E-2</v>
      </c>
      <c r="N114" s="92">
        <v>6.1353999999999999E-2</v>
      </c>
      <c r="O114" s="92">
        <v>5.4856000000000002E-2</v>
      </c>
      <c r="P114" s="92">
        <v>5.1700999999999997E-2</v>
      </c>
      <c r="Q114" s="92">
        <v>5.0703999999999999E-2</v>
      </c>
      <c r="R114" s="95"/>
      <c r="S114" s="93">
        <v>0.99933000000000005</v>
      </c>
      <c r="T114" s="94">
        <v>-0.76058060525358984</v>
      </c>
      <c r="U114" s="94">
        <v>-0.16363679909048201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4</v>
      </c>
      <c r="E115" s="76">
        <v>0.11428571428571428</v>
      </c>
      <c r="F115" s="77"/>
      <c r="G115" s="82">
        <v>0.211779</v>
      </c>
      <c r="H115" s="82">
        <v>0.13366400000000001</v>
      </c>
      <c r="I115" s="82">
        <v>0.126918</v>
      </c>
      <c r="J115" s="82">
        <v>9.0989E-2</v>
      </c>
      <c r="K115" s="82">
        <v>7.9640000000000002E-2</v>
      </c>
      <c r="L115" s="82">
        <v>7.3858999999999994E-2</v>
      </c>
      <c r="M115" s="82">
        <v>6.3866000000000006E-2</v>
      </c>
      <c r="N115" s="82">
        <v>6.1353999999999999E-2</v>
      </c>
      <c r="O115" s="82">
        <v>5.4856000000000002E-2</v>
      </c>
      <c r="P115" s="82">
        <v>5.1700999999999997E-2</v>
      </c>
      <c r="Q115" s="140">
        <v>5.0703999999999999E-2</v>
      </c>
      <c r="R115" s="77"/>
      <c r="S115" s="79">
        <v>0.99933000000000005</v>
      </c>
      <c r="T115" s="80">
        <v>-0.76058060525358984</v>
      </c>
      <c r="U115" s="80">
        <v>-0.16363679909048201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0</v>
      </c>
      <c r="E116" s="90">
        <v>0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4</v>
      </c>
      <c r="E122" s="90">
        <v>0.11428571428571428</v>
      </c>
      <c r="F122" s="95"/>
      <c r="G122" s="92">
        <v>7.6052999999999996E-2</v>
      </c>
      <c r="H122" s="92">
        <v>6.8174999999999999E-2</v>
      </c>
      <c r="I122" s="92">
        <v>0.105492</v>
      </c>
      <c r="J122" s="92">
        <v>0.18846000000000002</v>
      </c>
      <c r="K122" s="92">
        <v>0.11251899999999999</v>
      </c>
      <c r="L122" s="92">
        <v>0.115055</v>
      </c>
      <c r="M122" s="92">
        <v>9.5443E-2</v>
      </c>
      <c r="N122" s="92">
        <v>0.11180400000000001</v>
      </c>
      <c r="O122" s="92">
        <v>0.20285999999999998</v>
      </c>
      <c r="P122" s="92">
        <v>0.17902400000000002</v>
      </c>
      <c r="Q122" s="92">
        <v>0.17567099999999999</v>
      </c>
      <c r="R122" s="95"/>
      <c r="S122" s="93">
        <v>1.4305560000000002</v>
      </c>
      <c r="T122" s="94">
        <v>1.3098497100706088</v>
      </c>
      <c r="U122" s="94">
        <v>0.11031949554261344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4</v>
      </c>
      <c r="E123" s="90">
        <v>0.11428571428571428</v>
      </c>
      <c r="F123" s="77"/>
      <c r="G123" s="78">
        <v>7.6052999999999996E-2</v>
      </c>
      <c r="H123" s="78">
        <v>6.8174999999999999E-2</v>
      </c>
      <c r="I123" s="78">
        <v>0.105492</v>
      </c>
      <c r="J123" s="78">
        <v>0.18846000000000002</v>
      </c>
      <c r="K123" s="78">
        <v>0.11251899999999999</v>
      </c>
      <c r="L123" s="78">
        <v>0.115055</v>
      </c>
      <c r="M123" s="78">
        <v>9.5443E-2</v>
      </c>
      <c r="N123" s="78">
        <v>0.11180400000000001</v>
      </c>
      <c r="O123" s="78">
        <v>0.20285999999999998</v>
      </c>
      <c r="P123" s="78">
        <v>0.17902400000000002</v>
      </c>
      <c r="Q123" s="78">
        <v>0.17567099999999999</v>
      </c>
      <c r="R123" s="77"/>
      <c r="S123" s="85">
        <v>1.4305560000000002</v>
      </c>
      <c r="T123" s="86">
        <v>1.3098497100706088</v>
      </c>
      <c r="U123" s="86">
        <v>0.11031949554261344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0</v>
      </c>
      <c r="E125" s="76">
        <v>0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0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4</v>
      </c>
      <c r="E126" s="90">
        <v>0.11428571428571428</v>
      </c>
      <c r="F126" s="77"/>
      <c r="G126" s="78">
        <v>7.6052999999999996E-2</v>
      </c>
      <c r="H126" s="78">
        <v>6.8174999999999999E-2</v>
      </c>
      <c r="I126" s="78">
        <v>0.105492</v>
      </c>
      <c r="J126" s="78">
        <v>0.18846000000000002</v>
      </c>
      <c r="K126" s="78">
        <v>0.11251899999999999</v>
      </c>
      <c r="L126" s="78">
        <v>0.115055</v>
      </c>
      <c r="M126" s="78">
        <v>9.5443E-2</v>
      </c>
      <c r="N126" s="78">
        <v>0.11180400000000001</v>
      </c>
      <c r="O126" s="78">
        <v>0.20285999999999998</v>
      </c>
      <c r="P126" s="78">
        <v>0.17902400000000002</v>
      </c>
      <c r="Q126" s="78">
        <v>0.17567099999999999</v>
      </c>
      <c r="R126" s="77"/>
      <c r="S126" s="85">
        <v>1.4305560000000002</v>
      </c>
      <c r="T126" s="86">
        <v>1.3098497100706088</v>
      </c>
      <c r="U126" s="86">
        <v>0.11031949554261344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1</v>
      </c>
      <c r="E127" s="76">
        <v>2.8571428571428571E-2</v>
      </c>
      <c r="F127" s="77"/>
      <c r="G127" s="78">
        <v>2.8899999999999999E-2</v>
      </c>
      <c r="H127" s="78">
        <v>2.1663000000000002E-2</v>
      </c>
      <c r="I127" s="78">
        <v>2.6702E-2</v>
      </c>
      <c r="J127" s="78">
        <v>2.3175000000000001E-2</v>
      </c>
      <c r="K127" s="78">
        <v>1.8201999999999999E-2</v>
      </c>
      <c r="L127" s="78">
        <v>1.908E-2</v>
      </c>
      <c r="M127" s="78">
        <v>1.7611999999999999E-2</v>
      </c>
      <c r="N127" s="78">
        <v>2.3983999999999998E-2</v>
      </c>
      <c r="O127" s="78">
        <v>2.1699E-2</v>
      </c>
      <c r="P127" s="78">
        <v>1.6267E-2</v>
      </c>
      <c r="Q127" s="136">
        <v>1.8484E-2</v>
      </c>
      <c r="R127" s="77"/>
      <c r="S127" s="85">
        <v>0.23576800000000001</v>
      </c>
      <c r="T127" s="86">
        <v>-0.36041522491349476</v>
      </c>
      <c r="U127" s="86">
        <v>-5.4335111111612266E-2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2</v>
      </c>
      <c r="E131" s="76">
        <v>5.7142857142857141E-2</v>
      </c>
      <c r="F131" s="77"/>
      <c r="G131" s="78">
        <v>0</v>
      </c>
      <c r="H131" s="78">
        <v>0</v>
      </c>
      <c r="I131" s="78">
        <v>1.1414000000000001E-2</v>
      </c>
      <c r="J131" s="78">
        <v>0.118341</v>
      </c>
      <c r="K131" s="78">
        <v>7.2855000000000003E-2</v>
      </c>
      <c r="L131" s="78">
        <v>7.1065000000000003E-2</v>
      </c>
      <c r="M131" s="78">
        <v>6.4364000000000005E-2</v>
      </c>
      <c r="N131" s="78">
        <v>6.6613000000000006E-2</v>
      </c>
      <c r="O131" s="78">
        <v>0.163607</v>
      </c>
      <c r="P131" s="78">
        <v>0.13388800000000001</v>
      </c>
      <c r="Q131" s="136">
        <v>0.126666</v>
      </c>
      <c r="R131" s="77"/>
      <c r="S131" s="85">
        <v>0.82881300000000002</v>
      </c>
      <c r="T131" s="86" t="s">
        <v>191</v>
      </c>
      <c r="U131" s="86" t="s">
        <v>191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2.8571428571428571E-2</v>
      </c>
      <c r="F133" s="77"/>
      <c r="G133" s="78">
        <v>4.7153E-2</v>
      </c>
      <c r="H133" s="78">
        <v>4.6511999999999998E-2</v>
      </c>
      <c r="I133" s="78">
        <v>6.7376000000000005E-2</v>
      </c>
      <c r="J133" s="78">
        <v>4.6944E-2</v>
      </c>
      <c r="K133" s="78">
        <v>2.1461999999999998E-2</v>
      </c>
      <c r="L133" s="78">
        <v>2.4910000000000002E-2</v>
      </c>
      <c r="M133" s="78">
        <v>1.3467E-2</v>
      </c>
      <c r="N133" s="78">
        <v>2.1207E-2</v>
      </c>
      <c r="O133" s="78">
        <v>1.7554E-2</v>
      </c>
      <c r="P133" s="78">
        <v>2.8868999999999999E-2</v>
      </c>
      <c r="Q133" s="78">
        <v>3.0521E-2</v>
      </c>
      <c r="R133" s="77"/>
      <c r="S133" s="85">
        <v>0.36597499999999999</v>
      </c>
      <c r="T133" s="86">
        <v>-0.35272411087311517</v>
      </c>
      <c r="U133" s="86">
        <v>-5.2921061434659133E-2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3</v>
      </c>
      <c r="E147" s="90">
        <v>8.5714285714285715E-2</v>
      </c>
      <c r="F147" s="95"/>
      <c r="G147" s="92">
        <v>0.73932299999999995</v>
      </c>
      <c r="H147" s="92">
        <v>0.65860300000000005</v>
      </c>
      <c r="I147" s="92">
        <v>0.62251999999999996</v>
      </c>
      <c r="J147" s="92">
        <v>0.675682</v>
      </c>
      <c r="K147" s="92">
        <v>0.6235710000000001</v>
      </c>
      <c r="L147" s="92">
        <v>0.61363400000000001</v>
      </c>
      <c r="M147" s="92">
        <v>0.56284999999999996</v>
      </c>
      <c r="N147" s="92">
        <v>0.50058199999999997</v>
      </c>
      <c r="O147" s="92">
        <v>0.65363499999999997</v>
      </c>
      <c r="P147" s="92">
        <v>0.57353100000000001</v>
      </c>
      <c r="Q147" s="92">
        <v>0.57618400000000003</v>
      </c>
      <c r="R147" s="95"/>
      <c r="S147" s="93">
        <v>6.8001149999999999</v>
      </c>
      <c r="T147" s="94">
        <v>-0.22065998217287974</v>
      </c>
      <c r="U147" s="94">
        <v>-3.0682904861488058E-2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0</v>
      </c>
      <c r="E148" s="76">
        <v>0</v>
      </c>
      <c r="F148" s="77"/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0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1</v>
      </c>
      <c r="E149" s="90">
        <v>2.8571428571428571E-2</v>
      </c>
      <c r="F149" s="77"/>
      <c r="G149" s="78">
        <v>0</v>
      </c>
      <c r="H149" s="78">
        <v>0</v>
      </c>
      <c r="I149" s="78">
        <v>0</v>
      </c>
      <c r="J149" s="78">
        <v>0.17662700000000001</v>
      </c>
      <c r="K149" s="78">
        <v>0.26572600000000002</v>
      </c>
      <c r="L149" s="78">
        <v>0.29099799999999998</v>
      </c>
      <c r="M149" s="78">
        <v>0.240152</v>
      </c>
      <c r="N149" s="78">
        <v>0.226411</v>
      </c>
      <c r="O149" s="78">
        <v>0.216444</v>
      </c>
      <c r="P149" s="78">
        <v>0.19311600000000001</v>
      </c>
      <c r="Q149" s="136">
        <v>0.131466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1</v>
      </c>
      <c r="E150" s="99">
        <v>2.8571428571428571E-2</v>
      </c>
      <c r="F150" s="100"/>
      <c r="G150" s="78">
        <v>0</v>
      </c>
      <c r="H150" s="78">
        <v>0</v>
      </c>
      <c r="I150" s="78">
        <v>0</v>
      </c>
      <c r="J150" s="78">
        <v>0.17662700000000001</v>
      </c>
      <c r="K150" s="78">
        <v>0.26572600000000002</v>
      </c>
      <c r="L150" s="78">
        <v>0.29099799999999998</v>
      </c>
      <c r="M150" s="78">
        <v>0.240152</v>
      </c>
      <c r="N150" s="78">
        <v>0.226411</v>
      </c>
      <c r="O150" s="78">
        <v>0.216444</v>
      </c>
      <c r="P150" s="78">
        <v>0.19311600000000001</v>
      </c>
      <c r="Q150" s="78">
        <v>0.131466</v>
      </c>
      <c r="R150" s="100"/>
      <c r="S150" s="101">
        <v>1.7409400000000002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2</v>
      </c>
      <c r="E152" s="90">
        <v>5.7142857142857141E-2</v>
      </c>
      <c r="F152" s="77"/>
      <c r="G152" s="78">
        <v>0.73932299999999995</v>
      </c>
      <c r="H152" s="78">
        <v>0.65860300000000005</v>
      </c>
      <c r="I152" s="78">
        <v>0.62251999999999996</v>
      </c>
      <c r="J152" s="78">
        <v>0.49905500000000003</v>
      </c>
      <c r="K152" s="78">
        <v>0.35784500000000002</v>
      </c>
      <c r="L152" s="78">
        <v>0.32263599999999998</v>
      </c>
      <c r="M152" s="78">
        <v>0.32269799999999998</v>
      </c>
      <c r="N152" s="78">
        <v>0.274171</v>
      </c>
      <c r="O152" s="78">
        <v>0.437191</v>
      </c>
      <c r="P152" s="78">
        <v>0.380415</v>
      </c>
      <c r="Q152" s="78">
        <v>0.444718</v>
      </c>
      <c r="R152" s="77"/>
      <c r="S152" s="85">
        <v>5.0591750000000006</v>
      </c>
      <c r="T152" s="86">
        <v>-0.39847941968530665</v>
      </c>
      <c r="U152" s="86">
        <v>-6.1560431063250265E-2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2</v>
      </c>
      <c r="E153" s="76">
        <v>5.7142857142857141E-2</v>
      </c>
      <c r="F153" s="77"/>
      <c r="G153" s="78">
        <v>0.73932299999999995</v>
      </c>
      <c r="H153" s="78">
        <v>0.65860300000000005</v>
      </c>
      <c r="I153" s="78">
        <v>0.62251999999999996</v>
      </c>
      <c r="J153" s="78">
        <v>0.49905500000000003</v>
      </c>
      <c r="K153" s="78">
        <v>0.35784500000000002</v>
      </c>
      <c r="L153" s="78">
        <v>0.32263599999999998</v>
      </c>
      <c r="M153" s="78">
        <v>0.32269799999999998</v>
      </c>
      <c r="N153" s="78">
        <v>0.274171</v>
      </c>
      <c r="O153" s="78">
        <v>0.437191</v>
      </c>
      <c r="P153" s="78">
        <v>0.380415</v>
      </c>
      <c r="Q153" s="78">
        <v>0.444718</v>
      </c>
      <c r="R153" s="77"/>
      <c r="S153" s="85">
        <v>5.0591750000000006</v>
      </c>
      <c r="T153" s="86">
        <v>-0.39847941968530665</v>
      </c>
      <c r="U153" s="86">
        <v>-6.1560431063250265E-2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1</v>
      </c>
      <c r="E156" s="90">
        <v>2.8571428571428571E-2</v>
      </c>
      <c r="F156" s="95"/>
      <c r="G156" s="92">
        <v>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2">
        <v>0</v>
      </c>
      <c r="N156" s="92">
        <v>0</v>
      </c>
      <c r="O156" s="92">
        <v>0</v>
      </c>
      <c r="P156" s="92">
        <v>0</v>
      </c>
      <c r="Q156" s="92">
        <v>0</v>
      </c>
      <c r="R156" s="95"/>
      <c r="S156" s="93">
        <v>0</v>
      </c>
      <c r="T156" s="94" t="s">
        <v>191</v>
      </c>
      <c r="U156" s="94" t="s">
        <v>191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0</v>
      </c>
      <c r="E157" s="76">
        <v>0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0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2.8571428571428571E-2</v>
      </c>
      <c r="F158" s="77"/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136">
        <v>0</v>
      </c>
      <c r="R158" s="77"/>
      <c r="S158" s="85">
        <v>0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0</v>
      </c>
      <c r="E159" s="76">
        <v>0</v>
      </c>
      <c r="F159" s="77"/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136">
        <v>0</v>
      </c>
      <c r="R159" s="77"/>
      <c r="S159" s="85">
        <v>0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0</v>
      </c>
      <c r="E160" s="76">
        <v>0</v>
      </c>
      <c r="F160" s="77"/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0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6</v>
      </c>
      <c r="E164" s="90">
        <v>0.17142857142857143</v>
      </c>
      <c r="F164" s="95"/>
      <c r="G164" s="92">
        <v>1.3243E-2</v>
      </c>
      <c r="H164" s="92">
        <v>2.2280999999999999E-2</v>
      </c>
      <c r="I164" s="92">
        <v>6.8714999999999998E-2</v>
      </c>
      <c r="J164" s="92">
        <v>0.176624</v>
      </c>
      <c r="K164" s="92">
        <v>0.38313400000000003</v>
      </c>
      <c r="L164" s="92">
        <v>0.443245</v>
      </c>
      <c r="M164" s="92">
        <v>0.45857000000000003</v>
      </c>
      <c r="N164" s="92">
        <v>0.43676700000000002</v>
      </c>
      <c r="O164" s="92">
        <v>0.45884800000000003</v>
      </c>
      <c r="P164" s="92">
        <v>0.38170999999999999</v>
      </c>
      <c r="Q164" s="92">
        <v>0.39418799999999998</v>
      </c>
      <c r="R164" s="95"/>
      <c r="S164" s="93">
        <v>3.2373250000000002</v>
      </c>
      <c r="T164" s="94">
        <v>28.765763044627349</v>
      </c>
      <c r="U164" s="94">
        <v>0.5283211650950701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6</v>
      </c>
      <c r="E165" s="90">
        <v>0.17142857142857143</v>
      </c>
      <c r="F165" s="77"/>
      <c r="G165" s="78">
        <v>1.3243E-2</v>
      </c>
      <c r="H165" s="78">
        <v>2.2280999999999999E-2</v>
      </c>
      <c r="I165" s="78">
        <v>6.8714999999999998E-2</v>
      </c>
      <c r="J165" s="78">
        <v>0.176624</v>
      </c>
      <c r="K165" s="78">
        <v>0.38313400000000003</v>
      </c>
      <c r="L165" s="78">
        <v>0.443245</v>
      </c>
      <c r="M165" s="78">
        <v>0.45857000000000003</v>
      </c>
      <c r="N165" s="78">
        <v>0.43676700000000002</v>
      </c>
      <c r="O165" s="78">
        <v>0.45884800000000003</v>
      </c>
      <c r="P165" s="78">
        <v>0.38170999999999999</v>
      </c>
      <c r="Q165" s="78">
        <v>0.39418799999999998</v>
      </c>
      <c r="R165" s="77"/>
      <c r="S165" s="85">
        <v>3.2373250000000002</v>
      </c>
      <c r="T165" s="86">
        <v>28.765763044627349</v>
      </c>
      <c r="U165" s="86">
        <v>0.5283211650950701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1</v>
      </c>
      <c r="E166" s="76">
        <v>2.8571428571428571E-2</v>
      </c>
      <c r="F166" s="77"/>
      <c r="G166" s="78">
        <v>4.2269999999999999E-3</v>
      </c>
      <c r="H166" s="78">
        <v>5.7159999999999997E-3</v>
      </c>
      <c r="I166" s="78">
        <v>1.9906E-2</v>
      </c>
      <c r="J166" s="78">
        <v>5.1096000000000003E-2</v>
      </c>
      <c r="K166" s="78">
        <v>1.5284000000000001E-2</v>
      </c>
      <c r="L166" s="78">
        <v>2.5509999999999999E-3</v>
      </c>
      <c r="M166" s="78">
        <v>5.3220000000000003E-3</v>
      </c>
      <c r="N166" s="78">
        <v>0</v>
      </c>
      <c r="O166" s="78">
        <v>0</v>
      </c>
      <c r="P166" s="78">
        <v>0</v>
      </c>
      <c r="Q166" s="136">
        <v>0</v>
      </c>
      <c r="R166" s="77"/>
      <c r="S166" s="85">
        <v>0.104102</v>
      </c>
      <c r="T166" s="86">
        <v>-1</v>
      </c>
      <c r="U166" s="86">
        <v>-1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0</v>
      </c>
      <c r="E167" s="76">
        <v>0</v>
      </c>
      <c r="F167" s="77"/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7"/>
      <c r="S167" s="85">
        <v>0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1</v>
      </c>
      <c r="E169" s="76">
        <v>2.8571428571428571E-2</v>
      </c>
      <c r="F169" s="77"/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4.4289000000000002E-2</v>
      </c>
      <c r="N169" s="78">
        <v>3.6859999999999997E-2</v>
      </c>
      <c r="O169" s="78">
        <v>2.0967E-2</v>
      </c>
      <c r="P169" s="78">
        <v>1.4435E-2</v>
      </c>
      <c r="Q169" s="78">
        <v>1.4829999999999999E-2</v>
      </c>
      <c r="R169" s="77"/>
      <c r="S169" s="85">
        <v>0.131381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0</v>
      </c>
      <c r="E171" s="76">
        <v>0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1</v>
      </c>
      <c r="E173" s="76">
        <v>2.8571428571428571E-2</v>
      </c>
      <c r="F173" s="77"/>
      <c r="G173" s="78">
        <v>0</v>
      </c>
      <c r="H173" s="78">
        <v>0</v>
      </c>
      <c r="I173" s="78">
        <v>0</v>
      </c>
      <c r="J173" s="78">
        <v>0</v>
      </c>
      <c r="K173" s="78">
        <v>0</v>
      </c>
      <c r="L173" s="78">
        <v>0</v>
      </c>
      <c r="M173" s="78">
        <v>0.21341399999999999</v>
      </c>
      <c r="N173" s="78">
        <v>4.7717000000000002E-2</v>
      </c>
      <c r="O173" s="78">
        <v>5.6807999999999997E-2</v>
      </c>
      <c r="P173" s="78">
        <v>4.6510999999999997E-2</v>
      </c>
      <c r="Q173" s="136">
        <v>5.8892E-2</v>
      </c>
      <c r="R173" s="77"/>
      <c r="S173" s="85">
        <v>0.42334199999999994</v>
      </c>
      <c r="T173" s="86" t="s">
        <v>191</v>
      </c>
      <c r="U173" s="86" t="s">
        <v>191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0</v>
      </c>
      <c r="E175" s="76">
        <v>0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1</v>
      </c>
      <c r="E176" s="76">
        <v>2.8571428571428571E-2</v>
      </c>
      <c r="F176" s="77"/>
      <c r="G176" s="78">
        <v>9.0159999999999997E-3</v>
      </c>
      <c r="H176" s="78">
        <v>1.6565E-2</v>
      </c>
      <c r="I176" s="78">
        <v>4.8808999999999998E-2</v>
      </c>
      <c r="J176" s="78">
        <v>0.125528</v>
      </c>
      <c r="K176" s="78">
        <v>0.36785000000000001</v>
      </c>
      <c r="L176" s="78">
        <v>0.44069399999999997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1.008462</v>
      </c>
      <c r="T176" s="86">
        <v>-1</v>
      </c>
      <c r="U176" s="86">
        <v>-1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1</v>
      </c>
      <c r="E177" s="76">
        <v>2.8571428571428571E-2</v>
      </c>
      <c r="F177" s="77"/>
      <c r="G177" s="78">
        <v>0</v>
      </c>
      <c r="H177" s="78">
        <v>0</v>
      </c>
      <c r="I177" s="78">
        <v>0</v>
      </c>
      <c r="J177" s="78">
        <v>0</v>
      </c>
      <c r="K177" s="78">
        <v>0</v>
      </c>
      <c r="L177" s="78">
        <v>0</v>
      </c>
      <c r="M177" s="78">
        <v>0.15462300000000001</v>
      </c>
      <c r="N177" s="78">
        <v>0.193136</v>
      </c>
      <c r="O177" s="78">
        <v>0.19528999999999999</v>
      </c>
      <c r="P177" s="78">
        <v>0.15304999999999999</v>
      </c>
      <c r="Q177" s="136">
        <v>0.23169799999999999</v>
      </c>
      <c r="R177" s="77"/>
      <c r="S177" s="85">
        <v>0.92779699999999998</v>
      </c>
      <c r="T177" s="86" t="s">
        <v>191</v>
      </c>
      <c r="U177" s="86" t="s">
        <v>191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1</v>
      </c>
      <c r="E180" s="76">
        <v>2.8571428571428571E-2</v>
      </c>
      <c r="F180" s="77"/>
      <c r="G180" s="78">
        <v>0</v>
      </c>
      <c r="H180" s="78">
        <v>0</v>
      </c>
      <c r="I180" s="78">
        <v>0</v>
      </c>
      <c r="J180" s="78">
        <v>0</v>
      </c>
      <c r="K180" s="78">
        <v>0</v>
      </c>
      <c r="L180" s="78">
        <v>0</v>
      </c>
      <c r="M180" s="78">
        <v>4.0922E-2</v>
      </c>
      <c r="N180" s="78">
        <v>0.159054</v>
      </c>
      <c r="O180" s="78">
        <v>0.185783</v>
      </c>
      <c r="P180" s="78">
        <v>0.167714</v>
      </c>
      <c r="Q180" s="136">
        <v>8.8768E-2</v>
      </c>
      <c r="R180" s="77"/>
      <c r="S180" s="85">
        <v>0.64224099999999995</v>
      </c>
      <c r="T180" s="86" t="s">
        <v>191</v>
      </c>
      <c r="U180" s="86" t="s">
        <v>191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0</v>
      </c>
      <c r="E181" s="90">
        <v>0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7"/>
      <c r="S181" s="85">
        <v>0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6</v>
      </c>
      <c r="E191" s="90">
        <v>0.17142857142857143</v>
      </c>
      <c r="F191" s="95"/>
      <c r="G191" s="92">
        <v>0.15407599999999999</v>
      </c>
      <c r="H191" s="92">
        <v>0.112095</v>
      </c>
      <c r="I191" s="92">
        <v>0.14902399999999999</v>
      </c>
      <c r="J191" s="92">
        <v>0.16895499999999999</v>
      </c>
      <c r="K191" s="92">
        <v>0.12756799999999999</v>
      </c>
      <c r="L191" s="92">
        <v>0.135653</v>
      </c>
      <c r="M191" s="92">
        <v>8.8703000000000004E-2</v>
      </c>
      <c r="N191" s="92">
        <v>3.9616999999999999E-2</v>
      </c>
      <c r="O191" s="92">
        <v>8.8445999999999997E-2</v>
      </c>
      <c r="P191" s="92">
        <v>0.14569399999999999</v>
      </c>
      <c r="Q191" s="92">
        <v>2.0331999999999999E-2</v>
      </c>
      <c r="R191" s="95"/>
      <c r="S191" s="93">
        <v>1.2301629999999999</v>
      </c>
      <c r="T191" s="94">
        <v>-0.8680391495106311</v>
      </c>
      <c r="U191" s="94">
        <v>-0.22365343060044074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6</v>
      </c>
      <c r="E192" s="76">
        <v>0.17142857142857143</v>
      </c>
      <c r="F192" s="77"/>
      <c r="G192" s="78">
        <v>0.15407599999999999</v>
      </c>
      <c r="H192" s="78">
        <v>0.112095</v>
      </c>
      <c r="I192" s="78">
        <v>0.14902399999999999</v>
      </c>
      <c r="J192" s="78">
        <v>0.16895499999999999</v>
      </c>
      <c r="K192" s="78">
        <v>0.12756799999999999</v>
      </c>
      <c r="L192" s="78">
        <v>0.135653</v>
      </c>
      <c r="M192" s="78">
        <v>8.8703000000000004E-2</v>
      </c>
      <c r="N192" s="78">
        <v>3.9616999999999999E-2</v>
      </c>
      <c r="O192" s="78">
        <v>8.8445999999999997E-2</v>
      </c>
      <c r="P192" s="78">
        <v>0.14569399999999999</v>
      </c>
      <c r="Q192" s="78">
        <v>2.0331999999999999E-2</v>
      </c>
      <c r="R192" s="77"/>
      <c r="S192" s="85">
        <v>1.2301629999999999</v>
      </c>
      <c r="T192" s="86">
        <v>-0.8680391495106311</v>
      </c>
      <c r="U192" s="86">
        <v>-0.22365343060044074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5</v>
      </c>
      <c r="E195" s="90">
        <v>0.14285714285714285</v>
      </c>
      <c r="F195" s="77"/>
      <c r="G195" s="92">
        <v>7.4264999999999998E-2</v>
      </c>
      <c r="H195" s="92">
        <v>6.2534000000000006E-2</v>
      </c>
      <c r="I195" s="92">
        <v>9.8517999999999994E-2</v>
      </c>
      <c r="J195" s="92">
        <v>0.29481400000000002</v>
      </c>
      <c r="K195" s="92">
        <v>5.8241000000000001E-2</v>
      </c>
      <c r="L195" s="92">
        <v>5.6723000000000003E-2</v>
      </c>
      <c r="M195" s="92">
        <v>5.4862000000000001E-2</v>
      </c>
      <c r="N195" s="92">
        <v>5.4153E-2</v>
      </c>
      <c r="O195" s="92">
        <v>4.7416E-2</v>
      </c>
      <c r="P195" s="92">
        <v>3.5879000000000001E-2</v>
      </c>
      <c r="Q195" s="92">
        <v>1.7699999999999999E-3</v>
      </c>
      <c r="R195" s="77"/>
      <c r="S195" s="79">
        <v>0.839175</v>
      </c>
      <c r="T195" s="80">
        <v>-0.97616643102403555</v>
      </c>
      <c r="U195" s="80">
        <v>-0.37317164315329066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2</v>
      </c>
      <c r="E196" s="76">
        <v>5.7142857142857141E-2</v>
      </c>
      <c r="F196" s="77"/>
      <c r="G196" s="78">
        <v>0</v>
      </c>
      <c r="H196" s="78">
        <v>0</v>
      </c>
      <c r="I196" s="78">
        <v>3.4537999999999999E-2</v>
      </c>
      <c r="J196" s="78">
        <v>0.22952600000000001</v>
      </c>
      <c r="K196" s="78">
        <v>0</v>
      </c>
      <c r="L196" s="78">
        <v>7.9999999999999996E-6</v>
      </c>
      <c r="M196" s="78">
        <v>1.157E-3</v>
      </c>
      <c r="N196" s="78">
        <v>1.1509999999999999E-3</v>
      </c>
      <c r="O196" s="78">
        <v>9.3499999999999996E-4</v>
      </c>
      <c r="P196" s="78">
        <v>7.27E-4</v>
      </c>
      <c r="Q196" s="136">
        <v>4.8000000000000001E-4</v>
      </c>
      <c r="R196" s="77"/>
      <c r="S196" s="85">
        <v>0.26852200000000004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3</v>
      </c>
      <c r="E197" s="76">
        <v>8.5714285714285715E-2</v>
      </c>
      <c r="F197" s="77"/>
      <c r="G197" s="78">
        <v>7.4264999999999998E-2</v>
      </c>
      <c r="H197" s="78">
        <v>6.2534000000000006E-2</v>
      </c>
      <c r="I197" s="78">
        <v>6.3979999999999995E-2</v>
      </c>
      <c r="J197" s="78">
        <v>6.5287999999999999E-2</v>
      </c>
      <c r="K197" s="78">
        <v>5.8241000000000001E-2</v>
      </c>
      <c r="L197" s="78">
        <v>5.6715000000000002E-2</v>
      </c>
      <c r="M197" s="78">
        <v>5.3705000000000003E-2</v>
      </c>
      <c r="N197" s="78">
        <v>5.3002000000000001E-2</v>
      </c>
      <c r="O197" s="78">
        <v>4.6481000000000001E-2</v>
      </c>
      <c r="P197" s="78">
        <v>3.5152000000000003E-2</v>
      </c>
      <c r="Q197" s="136">
        <v>1.2899999999999999E-3</v>
      </c>
      <c r="R197" s="77"/>
      <c r="S197" s="85">
        <v>0.57065299999999997</v>
      </c>
      <c r="T197" s="86">
        <v>-0.98262977176328015</v>
      </c>
      <c r="U197" s="86">
        <v>-0.39747414091095967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2.8571428571428571E-2</v>
      </c>
      <c r="F199" s="77"/>
      <c r="G199" s="82">
        <v>0</v>
      </c>
      <c r="H199" s="82">
        <v>5.5370000000000003E-3</v>
      </c>
      <c r="I199" s="82">
        <v>2.4529999999999999E-3</v>
      </c>
      <c r="J199" s="82">
        <v>7.6300000000000001E-4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137">
        <v>0</v>
      </c>
      <c r="R199" s="77"/>
      <c r="S199" s="79">
        <v>8.7530000000000004E-3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0</v>
      </c>
      <c r="E201" s="90">
        <v>0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0</v>
      </c>
      <c r="E202" s="76">
        <v>0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0</v>
      </c>
      <c r="E203" s="76">
        <v>0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35</v>
      </c>
      <c r="E204" s="90">
        <v>1</v>
      </c>
      <c r="F204" s="91"/>
      <c r="G204" s="92">
        <v>1.470135</v>
      </c>
      <c r="H204" s="92">
        <v>1.0795860000000002</v>
      </c>
      <c r="I204" s="92">
        <v>1.3183959999999999</v>
      </c>
      <c r="J204" s="92">
        <v>1.733479</v>
      </c>
      <c r="K204" s="92">
        <v>1.5866280000000001</v>
      </c>
      <c r="L204" s="92">
        <v>1.636382</v>
      </c>
      <c r="M204" s="92">
        <v>1.4766159999999999</v>
      </c>
      <c r="N204" s="92">
        <v>1.2658089999999997</v>
      </c>
      <c r="O204" s="92">
        <v>1.6001479999999999</v>
      </c>
      <c r="P204" s="92">
        <v>1.4193040000000001</v>
      </c>
      <c r="Q204" s="92">
        <v>1.2443010000000001</v>
      </c>
      <c r="R204" s="91"/>
      <c r="S204" s="93">
        <v>15.830783999999998</v>
      </c>
      <c r="T204" s="94">
        <v>-0.15361446397779788</v>
      </c>
      <c r="U204" s="94">
        <v>-2.0631730715638508E-2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14</v>
      </c>
      <c r="E247" s="27">
        <v>0.4</v>
      </c>
      <c r="F247" s="28"/>
      <c r="G247" s="38">
        <v>0.21332100000000001</v>
      </c>
      <c r="H247" s="38">
        <v>0.26408999999999999</v>
      </c>
      <c r="I247" s="38">
        <v>0.20957900000000002</v>
      </c>
      <c r="J247" s="38">
        <v>0.49857899999999999</v>
      </c>
      <c r="K247" s="38">
        <v>0.76144299999999998</v>
      </c>
      <c r="L247" s="38">
        <v>0.86646299999999998</v>
      </c>
      <c r="M247" s="38">
        <v>0.78712099999999996</v>
      </c>
      <c r="N247" s="38">
        <v>0.70494199999999996</v>
      </c>
      <c r="O247" s="38">
        <v>0.75299499999999997</v>
      </c>
      <c r="P247" s="38">
        <v>0.61449100000000001</v>
      </c>
      <c r="Q247" s="38">
        <v>0.54392499999999999</v>
      </c>
      <c r="R247" s="28"/>
      <c r="S247" s="39">
        <v>6.2169490000000005</v>
      </c>
      <c r="T247" s="40">
        <v>1.5497958475724376</v>
      </c>
      <c r="U247" s="40">
        <v>0.12412129800526039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</v>
      </c>
      <c r="E248" s="27">
        <v>5.7142857142857141E-2</v>
      </c>
      <c r="F248" s="28"/>
      <c r="G248" s="67">
        <v>4.2269999999999999E-3</v>
      </c>
      <c r="H248" s="67">
        <v>5.7159999999999997E-3</v>
      </c>
      <c r="I248" s="67">
        <v>1.9906E-2</v>
      </c>
      <c r="J248" s="67">
        <v>5.1096000000000003E-2</v>
      </c>
      <c r="K248" s="67">
        <v>1.5284000000000001E-2</v>
      </c>
      <c r="L248" s="67">
        <v>2.5509999999999999E-3</v>
      </c>
      <c r="M248" s="67">
        <v>1.0836999999999999E-2</v>
      </c>
      <c r="N248" s="67">
        <v>1.8206E-2</v>
      </c>
      <c r="O248" s="67">
        <v>6.4889000000000002E-2</v>
      </c>
      <c r="P248" s="67">
        <v>0</v>
      </c>
      <c r="Q248" s="67">
        <v>0</v>
      </c>
      <c r="R248" s="28"/>
      <c r="S248" s="53">
        <v>0.19271200000000002</v>
      </c>
      <c r="T248" s="54">
        <v>-1</v>
      </c>
      <c r="U248" s="54">
        <v>-1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1</v>
      </c>
      <c r="E250" s="27">
        <v>2.8571428571428571E-2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2</v>
      </c>
      <c r="E254" s="27">
        <v>5.7142857142857141E-2</v>
      </c>
      <c r="F254" s="28"/>
      <c r="G254" s="67">
        <v>0</v>
      </c>
      <c r="H254" s="67">
        <v>0</v>
      </c>
      <c r="I254" s="67">
        <v>2.8375000000000001E-2</v>
      </c>
      <c r="J254" s="67">
        <v>0.227379</v>
      </c>
      <c r="K254" s="67">
        <v>0.335281</v>
      </c>
      <c r="L254" s="67">
        <v>0.38849099999999998</v>
      </c>
      <c r="M254" s="67">
        <v>0.29132200000000003</v>
      </c>
      <c r="N254" s="67">
        <v>0.226411</v>
      </c>
      <c r="O254" s="67">
        <v>0.216444</v>
      </c>
      <c r="P254" s="67">
        <v>0.19311600000000001</v>
      </c>
      <c r="Q254" s="67">
        <v>0.131466</v>
      </c>
      <c r="R254" s="28"/>
      <c r="S254" s="53">
        <v>2.0382850000000001</v>
      </c>
      <c r="T254" s="54" t="s">
        <v>191</v>
      </c>
      <c r="U254" s="54" t="s">
        <v>191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6</v>
      </c>
      <c r="E255" s="27">
        <v>0.17142857142857143</v>
      </c>
      <c r="F255" s="28"/>
      <c r="G255" s="67">
        <v>9.0159999999999997E-3</v>
      </c>
      <c r="H255" s="67">
        <v>2.2102E-2</v>
      </c>
      <c r="I255" s="67">
        <v>5.1262000000000002E-2</v>
      </c>
      <c r="J255" s="67">
        <v>0.12629099999999999</v>
      </c>
      <c r="K255" s="67">
        <v>0.36785000000000001</v>
      </c>
      <c r="L255" s="67">
        <v>0.44069399999999997</v>
      </c>
      <c r="M255" s="67">
        <v>0.45324799999999998</v>
      </c>
      <c r="N255" s="67">
        <v>0.43676700000000002</v>
      </c>
      <c r="O255" s="67">
        <v>0.45884799999999998</v>
      </c>
      <c r="P255" s="67">
        <v>0.38170999999999999</v>
      </c>
      <c r="Q255" s="67">
        <v>0.39418799999999998</v>
      </c>
      <c r="R255" s="28"/>
      <c r="S255" s="53">
        <v>3.1419760000000005</v>
      </c>
      <c r="T255" s="54">
        <v>42.720940550133093</v>
      </c>
      <c r="U255" s="54">
        <v>0.6035635910417072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1</v>
      </c>
      <c r="E256" s="27">
        <v>2.8571428571428571E-2</v>
      </c>
      <c r="F256" s="28"/>
      <c r="G256" s="67">
        <v>0.20007800000000001</v>
      </c>
      <c r="H256" s="67">
        <v>0.23627200000000001</v>
      </c>
      <c r="I256" s="67">
        <v>0.11003599999999999</v>
      </c>
      <c r="J256" s="67">
        <v>6.3747999999999999E-2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0.61013400000000007</v>
      </c>
      <c r="T256" s="54">
        <v>-1</v>
      </c>
      <c r="U256" s="54">
        <v>-1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2</v>
      </c>
      <c r="E265" s="27">
        <v>5.7142857142857141E-2</v>
      </c>
      <c r="F265" s="28"/>
      <c r="G265" s="67">
        <v>0</v>
      </c>
      <c r="H265" s="67">
        <v>0</v>
      </c>
      <c r="I265" s="67">
        <v>0</v>
      </c>
      <c r="J265" s="67">
        <v>3.0065000000000001E-2</v>
      </c>
      <c r="K265" s="67">
        <v>4.3027999999999997E-2</v>
      </c>
      <c r="L265" s="67">
        <v>3.4727000000000001E-2</v>
      </c>
      <c r="M265" s="67">
        <v>3.1713999999999999E-2</v>
      </c>
      <c r="N265" s="67">
        <v>2.3557999999999999E-2</v>
      </c>
      <c r="O265" s="67">
        <v>1.2814000000000001E-2</v>
      </c>
      <c r="P265" s="67">
        <v>3.9664999999999999E-2</v>
      </c>
      <c r="Q265" s="141">
        <v>1.8270999999999999E-2</v>
      </c>
      <c r="R265" s="28"/>
      <c r="S265" s="53">
        <v>0.23384199999999999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1</v>
      </c>
      <c r="E268" s="27">
        <v>2.8571428571428571E-2</v>
      </c>
      <c r="F268" s="28"/>
      <c r="G268" s="38">
        <v>0</v>
      </c>
      <c r="H268" s="38">
        <v>0</v>
      </c>
      <c r="I268" s="38">
        <v>1.1414000000000001E-2</v>
      </c>
      <c r="J268" s="38">
        <v>0.118341</v>
      </c>
      <c r="K268" s="38">
        <v>7.2855000000000003E-2</v>
      </c>
      <c r="L268" s="38">
        <v>7.1065000000000003E-2</v>
      </c>
      <c r="M268" s="38">
        <v>6.4316999999999999E-2</v>
      </c>
      <c r="N268" s="38">
        <v>6.2694E-2</v>
      </c>
      <c r="O268" s="38">
        <v>0.15771099999999999</v>
      </c>
      <c r="P268" s="38">
        <v>0.12690599999999999</v>
      </c>
      <c r="Q268" s="38">
        <v>0.124907</v>
      </c>
      <c r="R268" s="28"/>
      <c r="S268" s="39">
        <v>0.81020999999999999</v>
      </c>
      <c r="T268" s="40" t="s">
        <v>191</v>
      </c>
      <c r="U268" s="40" t="s">
        <v>191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0</v>
      </c>
      <c r="E269" s="27">
        <v>0</v>
      </c>
      <c r="F269" s="28"/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28"/>
      <c r="S269" s="53">
        <v>0</v>
      </c>
      <c r="T269" s="54" t="s">
        <v>191</v>
      </c>
      <c r="U269" s="54" t="s">
        <v>191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1</v>
      </c>
      <c r="E270" s="27">
        <v>2.8571428571428571E-2</v>
      </c>
      <c r="F270" s="28"/>
      <c r="G270" s="67">
        <v>0</v>
      </c>
      <c r="H270" s="67">
        <v>0</v>
      </c>
      <c r="I270" s="67">
        <v>1.1414000000000001E-2</v>
      </c>
      <c r="J270" s="67">
        <v>0.118341</v>
      </c>
      <c r="K270" s="67">
        <v>7.2855000000000003E-2</v>
      </c>
      <c r="L270" s="67">
        <v>7.1065000000000003E-2</v>
      </c>
      <c r="M270" s="67">
        <v>6.4316999999999999E-2</v>
      </c>
      <c r="N270" s="67">
        <v>6.2694E-2</v>
      </c>
      <c r="O270" s="67">
        <v>0.15771099999999999</v>
      </c>
      <c r="P270" s="67">
        <v>0.12690599999999999</v>
      </c>
      <c r="Q270" s="67">
        <v>0.124907</v>
      </c>
      <c r="R270" s="28"/>
      <c r="S270" s="53">
        <v>0.81020999999999999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2</v>
      </c>
      <c r="E275" s="27">
        <v>5.7142857142857141E-2</v>
      </c>
      <c r="F275" s="28"/>
      <c r="G275" s="38">
        <v>0</v>
      </c>
      <c r="H275" s="38">
        <v>0</v>
      </c>
      <c r="I275" s="38">
        <v>0</v>
      </c>
      <c r="J275" s="38">
        <v>4.2002999999999999E-2</v>
      </c>
      <c r="K275" s="38">
        <v>0.11947099999999999</v>
      </c>
      <c r="L275" s="38">
        <v>0.115788</v>
      </c>
      <c r="M275" s="38">
        <v>0.112719</v>
      </c>
      <c r="N275" s="38">
        <v>0</v>
      </c>
      <c r="O275" s="38">
        <v>0</v>
      </c>
      <c r="P275" s="38">
        <v>0</v>
      </c>
      <c r="Q275" s="38">
        <v>0</v>
      </c>
      <c r="R275" s="28"/>
      <c r="S275" s="39">
        <v>0.38998100000000002</v>
      </c>
      <c r="T275" s="40" t="s">
        <v>191</v>
      </c>
      <c r="U275" s="40" t="s">
        <v>191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1</v>
      </c>
      <c r="E276" s="27">
        <v>2.8571428571428571E-2</v>
      </c>
      <c r="F276" s="28"/>
      <c r="G276" s="67">
        <v>0</v>
      </c>
      <c r="H276" s="67">
        <v>0</v>
      </c>
      <c r="I276" s="67">
        <v>0</v>
      </c>
      <c r="J276" s="67">
        <v>4.2002999999999999E-2</v>
      </c>
      <c r="K276" s="67">
        <v>0.11947099999999999</v>
      </c>
      <c r="L276" s="67">
        <v>0.115788</v>
      </c>
      <c r="M276" s="67">
        <v>0.112719</v>
      </c>
      <c r="N276" s="67">
        <v>0</v>
      </c>
      <c r="O276" s="67">
        <v>0</v>
      </c>
      <c r="P276" s="67">
        <v>0</v>
      </c>
      <c r="Q276" s="67">
        <v>0</v>
      </c>
      <c r="R276" s="28"/>
      <c r="S276" s="53">
        <v>0.38998100000000002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1</v>
      </c>
      <c r="E277" s="27">
        <v>2.8571428571428571E-2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28"/>
      <c r="S277" s="53">
        <v>0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4</v>
      </c>
      <c r="E281" s="27">
        <v>0.11428571428571428</v>
      </c>
      <c r="F281" s="28"/>
      <c r="G281" s="38">
        <v>7.6052999999999996E-2</v>
      </c>
      <c r="H281" s="38">
        <v>6.8174999999999999E-2</v>
      </c>
      <c r="I281" s="38">
        <v>0.12861600000000001</v>
      </c>
      <c r="J281" s="38">
        <v>0.29964499999999999</v>
      </c>
      <c r="K281" s="38">
        <v>3.9663999999999998E-2</v>
      </c>
      <c r="L281" s="38">
        <v>4.3990000000000001E-2</v>
      </c>
      <c r="M281" s="38">
        <v>3.1126000000000001E-2</v>
      </c>
      <c r="N281" s="38">
        <v>4.9110000000000001E-2</v>
      </c>
      <c r="O281" s="38">
        <v>4.5148999999999995E-2</v>
      </c>
      <c r="P281" s="38">
        <v>5.2117999999999998E-2</v>
      </c>
      <c r="Q281" s="38">
        <v>5.0763999999999997E-2</v>
      </c>
      <c r="R281" s="28"/>
      <c r="S281" s="39">
        <v>0.88441000000000003</v>
      </c>
      <c r="T281" s="40">
        <v>-0.33251811236900586</v>
      </c>
      <c r="U281" s="40">
        <v>-4.927495285750072E-2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2.8571428571428571E-2</v>
      </c>
      <c r="F283" s="28"/>
      <c r="G283" s="67">
        <v>4.7153E-2</v>
      </c>
      <c r="H283" s="67">
        <v>4.6511999999999998E-2</v>
      </c>
      <c r="I283" s="67">
        <v>6.7376000000000005E-2</v>
      </c>
      <c r="J283" s="67">
        <v>4.6944E-2</v>
      </c>
      <c r="K283" s="67">
        <v>2.1461999999999998E-2</v>
      </c>
      <c r="L283" s="67">
        <v>2.4910000000000002E-2</v>
      </c>
      <c r="M283" s="67">
        <v>1.3467E-2</v>
      </c>
      <c r="N283" s="67">
        <v>2.1207E-2</v>
      </c>
      <c r="O283" s="67">
        <v>1.7554E-2</v>
      </c>
      <c r="P283" s="67">
        <v>2.8868999999999999E-2</v>
      </c>
      <c r="Q283" s="67">
        <v>3.0521E-2</v>
      </c>
      <c r="R283" s="28"/>
      <c r="S283" s="53">
        <v>0.36597499999999999</v>
      </c>
      <c r="T283" s="54">
        <v>-0.35272411087311517</v>
      </c>
      <c r="U283" s="54">
        <v>-5.2921061434659133E-2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1</v>
      </c>
      <c r="E284" s="27">
        <v>2.8571428571428571E-2</v>
      </c>
      <c r="F284" s="28"/>
      <c r="G284" s="67">
        <v>0</v>
      </c>
      <c r="H284" s="67">
        <v>0</v>
      </c>
      <c r="I284" s="67">
        <v>3.4537999999999999E-2</v>
      </c>
      <c r="J284" s="67">
        <v>0.22952600000000001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0.26406400000000002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1</v>
      </c>
      <c r="E285" s="27">
        <v>2.8571428571428571E-2</v>
      </c>
      <c r="F285" s="28"/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4.6999999999999997E-5</v>
      </c>
      <c r="N285" s="67">
        <v>3.9189999999999997E-3</v>
      </c>
      <c r="O285" s="67">
        <v>5.8960000000000002E-3</v>
      </c>
      <c r="P285" s="67">
        <v>6.9820000000000004E-3</v>
      </c>
      <c r="Q285" s="67">
        <v>1.7589999999999999E-3</v>
      </c>
      <c r="R285" s="28"/>
      <c r="S285" s="53">
        <v>1.8602999999999998E-2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2.8571428571428571E-2</v>
      </c>
      <c r="F286" s="28"/>
      <c r="G286" s="67">
        <v>2.8899999999999999E-2</v>
      </c>
      <c r="H286" s="67">
        <v>2.1663000000000002E-2</v>
      </c>
      <c r="I286" s="67">
        <v>2.6702E-2</v>
      </c>
      <c r="J286" s="67">
        <v>2.3175000000000001E-2</v>
      </c>
      <c r="K286" s="67">
        <v>1.8201999999999999E-2</v>
      </c>
      <c r="L286" s="67">
        <v>1.908E-2</v>
      </c>
      <c r="M286" s="67">
        <v>1.7611999999999999E-2</v>
      </c>
      <c r="N286" s="67">
        <v>2.3983999999999998E-2</v>
      </c>
      <c r="O286" s="67">
        <v>2.1699E-2</v>
      </c>
      <c r="P286" s="67">
        <v>1.6267E-2</v>
      </c>
      <c r="Q286" s="67">
        <v>1.8484E-2</v>
      </c>
      <c r="R286" s="28"/>
      <c r="S286" s="53">
        <v>0.23576800000000001</v>
      </c>
      <c r="T286" s="54">
        <v>-0.36041522491349476</v>
      </c>
      <c r="U286" s="54">
        <v>-5.4335111111612266E-2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0</v>
      </c>
      <c r="E289" s="27">
        <v>0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0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11</v>
      </c>
      <c r="E290" s="27">
        <v>0.31428571428571428</v>
      </c>
      <c r="F290" s="28"/>
      <c r="G290" s="38">
        <v>1.0910600000000001</v>
      </c>
      <c r="H290" s="38">
        <v>0.72571999999999992</v>
      </c>
      <c r="I290" s="38">
        <v>0.9426969999999999</v>
      </c>
      <c r="J290" s="38">
        <v>0.7561500000000001</v>
      </c>
      <c r="K290" s="38">
        <v>0.57744200000000001</v>
      </c>
      <c r="L290" s="38">
        <v>0.52380599999999999</v>
      </c>
      <c r="M290" s="38">
        <v>0.464283</v>
      </c>
      <c r="N290" s="38">
        <v>0.43129400000000001</v>
      </c>
      <c r="O290" s="38">
        <v>0.62880000000000003</v>
      </c>
      <c r="P290" s="38">
        <v>0.61254900000000001</v>
      </c>
      <c r="Q290" s="38">
        <v>0.51253700000000002</v>
      </c>
      <c r="R290" s="28"/>
      <c r="S290" s="39">
        <v>7.2663380000000011</v>
      </c>
      <c r="T290" s="40">
        <v>-0.53023940021630345</v>
      </c>
      <c r="U290" s="40">
        <v>-9.0119047562315147E-2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5</v>
      </c>
      <c r="E291" s="27">
        <v>0.14285714285714285</v>
      </c>
      <c r="F291" s="28"/>
      <c r="G291" s="67">
        <v>0.56890600000000002</v>
      </c>
      <c r="H291" s="67">
        <v>0.50828799999999996</v>
      </c>
      <c r="I291" s="67">
        <v>0.61439699999999997</v>
      </c>
      <c r="J291" s="67">
        <v>0.56095300000000003</v>
      </c>
      <c r="K291" s="67">
        <v>0.42123100000000002</v>
      </c>
      <c r="L291" s="67">
        <v>0.37103900000000001</v>
      </c>
      <c r="M291" s="67">
        <v>0.37467899999999998</v>
      </c>
      <c r="N291" s="67">
        <v>0.329874</v>
      </c>
      <c r="O291" s="67">
        <v>0.54755900000000002</v>
      </c>
      <c r="P291" s="67">
        <v>0.55091500000000004</v>
      </c>
      <c r="Q291" s="67">
        <v>0.49601699999999999</v>
      </c>
      <c r="R291" s="28"/>
      <c r="S291" s="53">
        <v>5.343858</v>
      </c>
      <c r="T291" s="54">
        <v>-0.12812134166277034</v>
      </c>
      <c r="U291" s="54">
        <v>-1.6992104925044882E-2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6</v>
      </c>
      <c r="E292" s="27">
        <v>0.17142857142857143</v>
      </c>
      <c r="F292" s="28"/>
      <c r="G292" s="67">
        <v>0.52215400000000001</v>
      </c>
      <c r="H292" s="67">
        <v>0.21743199999999999</v>
      </c>
      <c r="I292" s="67">
        <v>0.32829999999999998</v>
      </c>
      <c r="J292" s="67">
        <v>0.19519700000000001</v>
      </c>
      <c r="K292" s="67">
        <v>0.15621099999999999</v>
      </c>
      <c r="L292" s="67">
        <v>0.15276699999999999</v>
      </c>
      <c r="M292" s="67">
        <v>8.9604000000000003E-2</v>
      </c>
      <c r="N292" s="67">
        <v>0.10142</v>
      </c>
      <c r="O292" s="67">
        <v>8.1240999999999994E-2</v>
      </c>
      <c r="P292" s="67">
        <v>6.1634000000000001E-2</v>
      </c>
      <c r="Q292" s="67">
        <v>1.652E-2</v>
      </c>
      <c r="R292" s="28"/>
      <c r="S292" s="53">
        <v>1.9224799999999997</v>
      </c>
      <c r="T292" s="54">
        <v>-0.96836182428938589</v>
      </c>
      <c r="U292" s="54">
        <v>-0.35057884877306178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2</v>
      </c>
      <c r="E293" s="27">
        <v>5.7142857142857141E-2</v>
      </c>
      <c r="F293" s="28"/>
      <c r="G293" s="38">
        <v>6.084E-3</v>
      </c>
      <c r="H293" s="38">
        <v>7.0080000000000003E-3</v>
      </c>
      <c r="I293" s="38">
        <v>9.3159999999999996E-3</v>
      </c>
      <c r="J293" s="38">
        <v>8.914E-3</v>
      </c>
      <c r="K293" s="38">
        <v>8.1510000000000003E-3</v>
      </c>
      <c r="L293" s="38">
        <v>8.2150000000000001E-3</v>
      </c>
      <c r="M293" s="38">
        <v>8.5470000000000008E-3</v>
      </c>
      <c r="N293" s="38">
        <v>8.3320000000000009E-3</v>
      </c>
      <c r="O293" s="38">
        <v>8.0459999999999993E-3</v>
      </c>
      <c r="P293" s="38">
        <v>7.561E-3</v>
      </c>
      <c r="Q293" s="38">
        <v>7.0930000000000003E-3</v>
      </c>
      <c r="R293" s="28"/>
      <c r="S293" s="39">
        <v>8.7266999999999997E-2</v>
      </c>
      <c r="T293" s="40">
        <v>0.16584483892176216</v>
      </c>
      <c r="U293" s="40">
        <v>1.9365883346817769E-2</v>
      </c>
    </row>
    <row r="294" spans="1:21" s="18" customFormat="1" x14ac:dyDescent="0.3">
      <c r="A294" s="106"/>
      <c r="B294" s="16"/>
      <c r="C294" s="29" t="s">
        <v>126</v>
      </c>
      <c r="D294" s="30">
        <v>0</v>
      </c>
      <c r="E294" s="27">
        <v>0</v>
      </c>
      <c r="F294" s="28"/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  <c r="Q294" s="38">
        <v>0</v>
      </c>
      <c r="R294" s="28"/>
      <c r="S294" s="39">
        <v>0</v>
      </c>
      <c r="T294" s="40" t="s">
        <v>191</v>
      </c>
      <c r="U294" s="40" t="s">
        <v>191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0</v>
      </c>
      <c r="E296" s="27">
        <v>0</v>
      </c>
      <c r="F296" s="28"/>
      <c r="G296" s="59">
        <v>0</v>
      </c>
      <c r="H296" s="59">
        <v>0</v>
      </c>
      <c r="I296" s="59">
        <v>0</v>
      </c>
      <c r="J296" s="59">
        <v>0</v>
      </c>
      <c r="K296" s="59">
        <v>0</v>
      </c>
      <c r="L296" s="59">
        <v>0</v>
      </c>
      <c r="M296" s="59">
        <v>0</v>
      </c>
      <c r="N296" s="59">
        <v>0</v>
      </c>
      <c r="O296" s="59">
        <v>0</v>
      </c>
      <c r="P296" s="59">
        <v>0</v>
      </c>
      <c r="Q296" s="59">
        <v>0</v>
      </c>
      <c r="R296" s="28"/>
      <c r="S296" s="53">
        <v>0</v>
      </c>
      <c r="T296" s="54" t="s">
        <v>191</v>
      </c>
      <c r="U296" s="54" t="s">
        <v>191</v>
      </c>
    </row>
    <row r="297" spans="1:21" s="18" customFormat="1" collapsed="1" x14ac:dyDescent="0.3">
      <c r="A297" s="106"/>
      <c r="B297" s="16"/>
      <c r="C297" s="26" t="s">
        <v>373</v>
      </c>
      <c r="D297" s="142">
        <v>66</v>
      </c>
      <c r="E297" s="41">
        <v>1.8857142857142855</v>
      </c>
      <c r="F297" s="42"/>
      <c r="G297" s="43">
        <v>1.3865180000000001</v>
      </c>
      <c r="H297" s="43">
        <v>1.0649929999999999</v>
      </c>
      <c r="I297" s="43">
        <v>1.3016220000000001</v>
      </c>
      <c r="J297" s="43">
        <v>1.7236320000000001</v>
      </c>
      <c r="K297" s="43">
        <v>1.579026</v>
      </c>
      <c r="L297" s="43">
        <v>1.6293270000000002</v>
      </c>
      <c r="M297" s="43">
        <v>1.468113</v>
      </c>
      <c r="N297" s="43">
        <v>1.256372</v>
      </c>
      <c r="O297" s="43">
        <v>1.5927010000000001</v>
      </c>
      <c r="P297" s="43">
        <v>1.4136249999999999</v>
      </c>
      <c r="Q297" s="43">
        <v>1.2392260000000002</v>
      </c>
      <c r="R297" s="42"/>
      <c r="S297" s="44">
        <v>15.655155000000002</v>
      </c>
      <c r="T297" s="45">
        <v>-0.10623158155898438</v>
      </c>
      <c r="U297" s="45">
        <v>-1.3940490898626479E-2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1174" priority="235" operator="equal">
      <formula>0</formula>
    </cfRule>
  </conditionalFormatting>
  <conditionalFormatting sqref="R50 C50 C83:F83 F50 E54:F54 C54 R54 E52:F52 C52 R52">
    <cfRule type="cellIs" dxfId="1173" priority="234" operator="equal">
      <formula>0</formula>
    </cfRule>
  </conditionalFormatting>
  <conditionalFormatting sqref="S16:S19 S21">
    <cfRule type="cellIs" dxfId="1172" priority="233" operator="equal">
      <formula>0</formula>
    </cfRule>
  </conditionalFormatting>
  <conditionalFormatting sqref="G54:Q54 G50:Q52">
    <cfRule type="cellIs" dxfId="1171" priority="232" operator="equal">
      <formula>0</formula>
    </cfRule>
  </conditionalFormatting>
  <conditionalFormatting sqref="T96:U96 C96:R96">
    <cfRule type="cellIs" dxfId="1170" priority="231" operator="equal">
      <formula>0</formula>
    </cfRule>
  </conditionalFormatting>
  <conditionalFormatting sqref="S96">
    <cfRule type="cellIs" dxfId="1169" priority="230" operator="equal">
      <formula>0</formula>
    </cfRule>
  </conditionalFormatting>
  <conditionalFormatting sqref="N54:O54 N50:O52">
    <cfRule type="cellIs" dxfId="1168" priority="228" operator="equal">
      <formula>0</formula>
    </cfRule>
  </conditionalFormatting>
  <conditionalFormatting sqref="N325:O337 N55:O55 N16:O19 N21:O21">
    <cfRule type="cellIs" dxfId="1167" priority="229" operator="equal">
      <formula>0</formula>
    </cfRule>
  </conditionalFormatting>
  <conditionalFormatting sqref="N20:O20">
    <cfRule type="cellIs" dxfId="1166" priority="225" operator="equal">
      <formula>0</formula>
    </cfRule>
  </conditionalFormatting>
  <conditionalFormatting sqref="P20:R20 T20:U20 C20:F20 H20:M20">
    <cfRule type="cellIs" dxfId="1165" priority="227" operator="equal">
      <formula>0</formula>
    </cfRule>
  </conditionalFormatting>
  <conditionalFormatting sqref="S20">
    <cfRule type="cellIs" dxfId="1164" priority="226" operator="equal">
      <formula>0</formula>
    </cfRule>
  </conditionalFormatting>
  <conditionalFormatting sqref="C269:U269">
    <cfRule type="cellIs" dxfId="1163" priority="224" operator="equal">
      <formula>0</formula>
    </cfRule>
  </conditionalFormatting>
  <conditionalFormatting sqref="C282:F282 H282:U282">
    <cfRule type="cellIs" dxfId="1162" priority="223" operator="equal">
      <formula>0</formula>
    </cfRule>
  </conditionalFormatting>
  <conditionalFormatting sqref="C276:F276 H276:U276">
    <cfRule type="cellIs" dxfId="1161" priority="222" operator="equal">
      <formula>0</formula>
    </cfRule>
  </conditionalFormatting>
  <conditionalFormatting sqref="C248 H248:U248 E248:F248">
    <cfRule type="cellIs" dxfId="1160" priority="221" operator="equal">
      <formula>0</formula>
    </cfRule>
  </conditionalFormatting>
  <conditionalFormatting sqref="G248:Q248">
    <cfRule type="cellIs" dxfId="1159" priority="220" operator="equal">
      <formula>0</formula>
    </cfRule>
  </conditionalFormatting>
  <conditionalFormatting sqref="G276:Q280">
    <cfRule type="cellIs" dxfId="1158" priority="219" operator="equal">
      <formula>0</formula>
    </cfRule>
  </conditionalFormatting>
  <conditionalFormatting sqref="G282:Q289">
    <cfRule type="cellIs" dxfId="1157" priority="218" operator="equal">
      <formula>0</formula>
    </cfRule>
  </conditionalFormatting>
  <conditionalFormatting sqref="G83:Q83">
    <cfRule type="cellIs" dxfId="1156" priority="215" operator="equal">
      <formula>0</formula>
    </cfRule>
  </conditionalFormatting>
  <conditionalFormatting sqref="D248">
    <cfRule type="cellIs" dxfId="1155" priority="212" operator="equal">
      <formula>0</formula>
    </cfRule>
  </conditionalFormatting>
  <conditionalFormatting sqref="T97:U97 C97:R97">
    <cfRule type="cellIs" dxfId="1154" priority="217" operator="equal">
      <formula>0</formula>
    </cfRule>
  </conditionalFormatting>
  <conditionalFormatting sqref="S97">
    <cfRule type="cellIs" dxfId="1153" priority="216" operator="equal">
      <formula>0</formula>
    </cfRule>
  </conditionalFormatting>
  <conditionalFormatting sqref="D7:D9">
    <cfRule type="cellIs" dxfId="1152" priority="214" operator="equal">
      <formula>0</formula>
    </cfRule>
  </conditionalFormatting>
  <conditionalFormatting sqref="D54 D52">
    <cfRule type="cellIs" dxfId="1151" priority="213" operator="equal">
      <formula>0</formula>
    </cfRule>
  </conditionalFormatting>
  <conditionalFormatting sqref="T103:U103 P103:R103 C103:F103 H103:M103 T147:U147 C147:R147">
    <cfRule type="cellIs" dxfId="1150" priority="211" operator="equal">
      <formula>0</formula>
    </cfRule>
  </conditionalFormatting>
  <conditionalFormatting sqref="S103 S147">
    <cfRule type="cellIs" dxfId="1149" priority="210" operator="equal">
      <formula>0</formula>
    </cfRule>
  </conditionalFormatting>
  <conditionalFormatting sqref="N103:O103 N147:O147">
    <cfRule type="cellIs" dxfId="1148" priority="209" operator="equal">
      <formula>0</formula>
    </cfRule>
  </conditionalFormatting>
  <conditionalFormatting sqref="S151:S154">
    <cfRule type="cellIs" dxfId="1147" priority="201" operator="equal">
      <formula>0</formula>
    </cfRule>
  </conditionalFormatting>
  <conditionalFormatting sqref="G103:Q103">
    <cfRule type="cellIs" dxfId="1146" priority="208" operator="equal">
      <formula>0</formula>
    </cfRule>
  </conditionalFormatting>
  <conditionalFormatting sqref="N148:O149 N104:O104">
    <cfRule type="cellIs" dxfId="1145" priority="205" operator="equal">
      <formula>0</formula>
    </cfRule>
  </conditionalFormatting>
  <conditionalFormatting sqref="C150 T150:U150 R150 E150:F150">
    <cfRule type="cellIs" dxfId="1144" priority="204" operator="equal">
      <formula>0</formula>
    </cfRule>
  </conditionalFormatting>
  <conditionalFormatting sqref="S150">
    <cfRule type="cellIs" dxfId="1143" priority="203" operator="equal">
      <formula>0</formula>
    </cfRule>
  </conditionalFormatting>
  <conditionalFormatting sqref="T151:U154 C151 R151 C152:R152 E151:F151 C153:C154 E153:R154">
    <cfRule type="cellIs" dxfId="1142" priority="202" operator="equal">
      <formula>0</formula>
    </cfRule>
  </conditionalFormatting>
  <conditionalFormatting sqref="N152:O154">
    <cfRule type="cellIs" dxfId="1141" priority="200" operator="equal">
      <formula>0</formula>
    </cfRule>
  </conditionalFormatting>
  <conditionalFormatting sqref="T148:U149 T104:U104 C104:R104 C148:R149">
    <cfRule type="cellIs" dxfId="1140" priority="207" operator="equal">
      <formula>0</formula>
    </cfRule>
  </conditionalFormatting>
  <conditionalFormatting sqref="S148:S149 S104">
    <cfRule type="cellIs" dxfId="1139" priority="206" operator="equal">
      <formula>0</formula>
    </cfRule>
  </conditionalFormatting>
  <conditionalFormatting sqref="S146">
    <cfRule type="cellIs" dxfId="1138" priority="177" operator="equal">
      <formula>0</formula>
    </cfRule>
  </conditionalFormatting>
  <conditionalFormatting sqref="T105:U105 C105:R105">
    <cfRule type="cellIs" dxfId="1137" priority="196" operator="equal">
      <formula>0</formula>
    </cfRule>
  </conditionalFormatting>
  <conditionalFormatting sqref="S105">
    <cfRule type="cellIs" dxfId="1136" priority="195" operator="equal">
      <formula>0</formula>
    </cfRule>
  </conditionalFormatting>
  <conditionalFormatting sqref="N105:O105">
    <cfRule type="cellIs" dxfId="1135" priority="194" operator="equal">
      <formula>0</formula>
    </cfRule>
  </conditionalFormatting>
  <conditionalFormatting sqref="T108:U109 T111:U112 C108:C109 C111:C112 E108:R109 E111:R112">
    <cfRule type="cellIs" dxfId="1134" priority="199" operator="equal">
      <formula>0</formula>
    </cfRule>
  </conditionalFormatting>
  <conditionalFormatting sqref="S108:S109 S111:S112">
    <cfRule type="cellIs" dxfId="1133" priority="198" operator="equal">
      <formula>0</formula>
    </cfRule>
  </conditionalFormatting>
  <conditionalFormatting sqref="N108:O109 N111:O112">
    <cfRule type="cellIs" dxfId="1132" priority="197" operator="equal">
      <formula>0</formula>
    </cfRule>
  </conditionalFormatting>
  <conditionalFormatting sqref="T106:U106 C106:R106">
    <cfRule type="cellIs" dxfId="1131" priority="193" operator="equal">
      <formula>0</formula>
    </cfRule>
  </conditionalFormatting>
  <conditionalFormatting sqref="S106">
    <cfRule type="cellIs" dxfId="1130" priority="192" operator="equal">
      <formula>0</formula>
    </cfRule>
  </conditionalFormatting>
  <conditionalFormatting sqref="N106:O106">
    <cfRule type="cellIs" dxfId="1129" priority="191" operator="equal">
      <formula>0</formula>
    </cfRule>
  </conditionalFormatting>
  <conditionalFormatting sqref="T114:U114 C114:R114">
    <cfRule type="cellIs" dxfId="1128" priority="184" operator="equal">
      <formula>0</formula>
    </cfRule>
  </conditionalFormatting>
  <conditionalFormatting sqref="S114">
    <cfRule type="cellIs" dxfId="1127" priority="183" operator="equal">
      <formula>0</formula>
    </cfRule>
  </conditionalFormatting>
  <conditionalFormatting sqref="N114:O114">
    <cfRule type="cellIs" dxfId="1126" priority="182" operator="equal">
      <formula>0</formula>
    </cfRule>
  </conditionalFormatting>
  <conditionalFormatting sqref="T115:U115 C115:R115">
    <cfRule type="cellIs" dxfId="1125" priority="181" operator="equal">
      <formula>0</formula>
    </cfRule>
  </conditionalFormatting>
  <conditionalFormatting sqref="S115">
    <cfRule type="cellIs" dxfId="1124" priority="180" operator="equal">
      <formula>0</formula>
    </cfRule>
  </conditionalFormatting>
  <conditionalFormatting sqref="N115:O115">
    <cfRule type="cellIs" dxfId="1123" priority="179" operator="equal">
      <formula>0</formula>
    </cfRule>
  </conditionalFormatting>
  <conditionalFormatting sqref="T113:U113 C113:R113">
    <cfRule type="cellIs" dxfId="1122" priority="190" operator="equal">
      <formula>0</formula>
    </cfRule>
  </conditionalFormatting>
  <conditionalFormatting sqref="S113">
    <cfRule type="cellIs" dxfId="1121" priority="189" operator="equal">
      <formula>0</formula>
    </cfRule>
  </conditionalFormatting>
  <conditionalFormatting sqref="N113:O113">
    <cfRule type="cellIs" dxfId="1120" priority="188" operator="equal">
      <formula>0</formula>
    </cfRule>
  </conditionalFormatting>
  <conditionalFormatting sqref="E138:F138 T138:U138 R138">
    <cfRule type="cellIs" dxfId="1119" priority="169" operator="equal">
      <formula>0</formula>
    </cfRule>
  </conditionalFormatting>
  <conditionalFormatting sqref="S138">
    <cfRule type="cellIs" dxfId="1118" priority="168" operator="equal">
      <formula>0</formula>
    </cfRule>
  </conditionalFormatting>
  <conditionalFormatting sqref="C138 C141 C143:C154">
    <cfRule type="cellIs" dxfId="1117" priority="161" operator="equal">
      <formula>0</formula>
    </cfRule>
  </conditionalFormatting>
  <conditionalFormatting sqref="T116:U118 C116:R116 T120:U121 R117:R118 C117:F118 C120:R121">
    <cfRule type="cellIs" dxfId="1116" priority="187" operator="equal">
      <formula>0</formula>
    </cfRule>
  </conditionalFormatting>
  <conditionalFormatting sqref="S116:S118 S120:S121">
    <cfRule type="cellIs" dxfId="1115" priority="186" operator="equal">
      <formula>0</formula>
    </cfRule>
  </conditionalFormatting>
  <conditionalFormatting sqref="N116:O116 N120:O121">
    <cfRule type="cellIs" dxfId="1114" priority="185" operator="equal">
      <formula>0</formula>
    </cfRule>
  </conditionalFormatting>
  <conditionalFormatting sqref="T146:U146 C146:R146">
    <cfRule type="cellIs" dxfId="1113" priority="178" operator="equal">
      <formula>0</formula>
    </cfRule>
  </conditionalFormatting>
  <conditionalFormatting sqref="N122:O122">
    <cfRule type="cellIs" dxfId="1112" priority="173" operator="equal">
      <formula>0</formula>
    </cfRule>
  </conditionalFormatting>
  <conditionalFormatting sqref="N146:O146">
    <cfRule type="cellIs" dxfId="1111" priority="176" operator="equal">
      <formula>0</formula>
    </cfRule>
  </conditionalFormatting>
  <conditionalFormatting sqref="N143:O149 N152:O154">
    <cfRule type="cellIs" dxfId="1110" priority="165" operator="equal">
      <formula>0</formula>
    </cfRule>
  </conditionalFormatting>
  <conditionalFormatting sqref="T107:U107 C107:R107">
    <cfRule type="cellIs" dxfId="1109" priority="164" operator="equal">
      <formula>0</formula>
    </cfRule>
  </conditionalFormatting>
  <conditionalFormatting sqref="E141:F141 T141:U141 T143:U154 R141 E150:F151 R150:R151 D146:R149 E143:R145 E153:R154 D152:R152">
    <cfRule type="cellIs" dxfId="1108" priority="167" operator="equal">
      <formula>0</formula>
    </cfRule>
  </conditionalFormatting>
  <conditionalFormatting sqref="T122:U122 C122:R122">
    <cfRule type="cellIs" dxfId="1107" priority="175" operator="equal">
      <formula>0</formula>
    </cfRule>
  </conditionalFormatting>
  <conditionalFormatting sqref="S122">
    <cfRule type="cellIs" dxfId="1106" priority="174" operator="equal">
      <formula>0</formula>
    </cfRule>
  </conditionalFormatting>
  <conditionalFormatting sqref="T123:U123 T155:U155 C155:R155 C137:R137 T137:U137 C123:R123">
    <cfRule type="cellIs" dxfId="1105" priority="172" operator="equal">
      <formula>0</formula>
    </cfRule>
  </conditionalFormatting>
  <conditionalFormatting sqref="S123 S155 S137">
    <cfRule type="cellIs" dxfId="1104" priority="171" operator="equal">
      <formula>0</formula>
    </cfRule>
  </conditionalFormatting>
  <conditionalFormatting sqref="N123:O123 N155:O155 N137:O137">
    <cfRule type="cellIs" dxfId="1103" priority="170" operator="equal">
      <formula>0</formula>
    </cfRule>
  </conditionalFormatting>
  <conditionalFormatting sqref="S107">
    <cfRule type="cellIs" dxfId="1102" priority="163" operator="equal">
      <formula>0</formula>
    </cfRule>
  </conditionalFormatting>
  <conditionalFormatting sqref="S141 S143:S154">
    <cfRule type="cellIs" dxfId="1101" priority="166" operator="equal">
      <formula>0</formula>
    </cfRule>
  </conditionalFormatting>
  <conditionalFormatting sqref="S152">
    <cfRule type="cellIs" dxfId="1100" priority="139" operator="equal">
      <formula>0</formula>
    </cfRule>
  </conditionalFormatting>
  <conditionalFormatting sqref="N107:O107">
    <cfRule type="cellIs" dxfId="1099" priority="162" operator="equal">
      <formula>0</formula>
    </cfRule>
  </conditionalFormatting>
  <conditionalFormatting sqref="C124">
    <cfRule type="cellIs" dxfId="1098" priority="158" operator="equal">
      <formula>0</formula>
    </cfRule>
  </conditionalFormatting>
  <conditionalFormatting sqref="E124:F124 T124:U124 R124">
    <cfRule type="cellIs" dxfId="1097" priority="160" operator="equal">
      <formula>0</formula>
    </cfRule>
  </conditionalFormatting>
  <conditionalFormatting sqref="E125:F125 T125:U125 T136:U136 E136:F136 T127:U134 E127:F134 R125 R127:R134 R136">
    <cfRule type="cellIs" dxfId="1096" priority="157" operator="equal">
      <formula>0</formula>
    </cfRule>
  </conditionalFormatting>
  <conditionalFormatting sqref="S124">
    <cfRule type="cellIs" dxfId="1095" priority="159" operator="equal">
      <formula>0</formula>
    </cfRule>
  </conditionalFormatting>
  <conditionalFormatting sqref="E139:F140 T139:U140 R139:R140">
    <cfRule type="cellIs" dxfId="1094" priority="146" operator="equal">
      <formula>0</formula>
    </cfRule>
  </conditionalFormatting>
  <conditionalFormatting sqref="S125 S136 S127:S134">
    <cfRule type="cellIs" dxfId="1093" priority="156" operator="equal">
      <formula>0</formula>
    </cfRule>
  </conditionalFormatting>
  <conditionalFormatting sqref="S139:S140">
    <cfRule type="cellIs" dxfId="1092" priority="145" operator="equal">
      <formula>0</formula>
    </cfRule>
  </conditionalFormatting>
  <conditionalFormatting sqref="S135">
    <cfRule type="cellIs" dxfId="1091" priority="153" operator="equal">
      <formula>0</formula>
    </cfRule>
  </conditionalFormatting>
  <conditionalFormatting sqref="C125 C136 C127:C134">
    <cfRule type="cellIs" dxfId="1090" priority="155" operator="equal">
      <formula>0</formula>
    </cfRule>
  </conditionalFormatting>
  <conditionalFormatting sqref="S164">
    <cfRule type="cellIs" dxfId="1089" priority="142" operator="equal">
      <formula>0</formula>
    </cfRule>
  </conditionalFormatting>
  <conditionalFormatting sqref="C135">
    <cfRule type="cellIs" dxfId="1088" priority="152" operator="equal">
      <formula>0</formula>
    </cfRule>
  </conditionalFormatting>
  <conditionalFormatting sqref="D126:R126">
    <cfRule type="cellIs" dxfId="1087" priority="151" operator="equal">
      <formula>0</formula>
    </cfRule>
  </conditionalFormatting>
  <conditionalFormatting sqref="S126">
    <cfRule type="cellIs" dxfId="1086" priority="147" operator="equal">
      <formula>0</formula>
    </cfRule>
  </conditionalFormatting>
  <conditionalFormatting sqref="T135:U135 E135:F135 R135">
    <cfRule type="cellIs" dxfId="1085" priority="154" operator="equal">
      <formula>0</formula>
    </cfRule>
  </conditionalFormatting>
  <conditionalFormatting sqref="N126:O126">
    <cfRule type="cellIs" dxfId="1084" priority="150" operator="equal">
      <formula>0</formula>
    </cfRule>
  </conditionalFormatting>
  <conditionalFormatting sqref="C126">
    <cfRule type="cellIs" dxfId="1083" priority="149" operator="equal">
      <formula>0</formula>
    </cfRule>
  </conditionalFormatting>
  <conditionalFormatting sqref="T126:U126">
    <cfRule type="cellIs" dxfId="1082" priority="148" operator="equal">
      <formula>0</formula>
    </cfRule>
  </conditionalFormatting>
  <conditionalFormatting sqref="N192:O192">
    <cfRule type="cellIs" dxfId="1081" priority="135" operator="equal">
      <formula>0</formula>
    </cfRule>
  </conditionalFormatting>
  <conditionalFormatting sqref="T152:U152 C152:R152">
    <cfRule type="cellIs" dxfId="1080" priority="140" operator="equal">
      <formula>0</formula>
    </cfRule>
  </conditionalFormatting>
  <conditionalFormatting sqref="C139:C140">
    <cfRule type="cellIs" dxfId="1079" priority="144" operator="equal">
      <formula>0</formula>
    </cfRule>
  </conditionalFormatting>
  <conditionalFormatting sqref="T164:U164 C164:R164">
    <cfRule type="cellIs" dxfId="1078" priority="143" operator="equal">
      <formula>0</formula>
    </cfRule>
  </conditionalFormatting>
  <conditionalFormatting sqref="N181:O181">
    <cfRule type="cellIs" dxfId="1077" priority="115" operator="equal">
      <formula>0</formula>
    </cfRule>
  </conditionalFormatting>
  <conditionalFormatting sqref="N164:O164">
    <cfRule type="cellIs" dxfId="1076" priority="141" operator="equal">
      <formula>0</formula>
    </cfRule>
  </conditionalFormatting>
  <conditionalFormatting sqref="S186">
    <cfRule type="cellIs" dxfId="1075" priority="120" operator="equal">
      <formula>0</formula>
    </cfRule>
  </conditionalFormatting>
  <conditionalFormatting sqref="N186:O186">
    <cfRule type="cellIs" dxfId="1074" priority="119" operator="equal">
      <formula>0</formula>
    </cfRule>
  </conditionalFormatting>
  <conditionalFormatting sqref="N152:O152">
    <cfRule type="cellIs" dxfId="1073" priority="138" operator="equal">
      <formula>0</formula>
    </cfRule>
  </conditionalFormatting>
  <conditionalFormatting sqref="C192">
    <cfRule type="cellIs" dxfId="1072" priority="134" operator="equal">
      <formula>0</formula>
    </cfRule>
  </conditionalFormatting>
  <conditionalFormatting sqref="E192:R192 T192:U192">
    <cfRule type="cellIs" dxfId="1071" priority="137" operator="equal">
      <formula>0</formula>
    </cfRule>
  </conditionalFormatting>
  <conditionalFormatting sqref="E189:R189 T189:U189 T192:U193 E192:R193">
    <cfRule type="cellIs" dxfId="1070" priority="133" operator="equal">
      <formula>0</formula>
    </cfRule>
  </conditionalFormatting>
  <conditionalFormatting sqref="S192">
    <cfRule type="cellIs" dxfId="1069" priority="136" operator="equal">
      <formula>0</formula>
    </cfRule>
  </conditionalFormatting>
  <conditionalFormatting sqref="S188">
    <cfRule type="cellIs" dxfId="1068" priority="128" operator="equal">
      <formula>0</formula>
    </cfRule>
  </conditionalFormatting>
  <conditionalFormatting sqref="S189 S192:S193">
    <cfRule type="cellIs" dxfId="1067" priority="132" operator="equal">
      <formula>0</formula>
    </cfRule>
  </conditionalFormatting>
  <conditionalFormatting sqref="N189:O189 N192:O193">
    <cfRule type="cellIs" dxfId="1066" priority="131" operator="equal">
      <formula>0</formula>
    </cfRule>
  </conditionalFormatting>
  <conditionalFormatting sqref="C189 C192:C193">
    <cfRule type="cellIs" dxfId="1065" priority="130" operator="equal">
      <formula>0</formula>
    </cfRule>
  </conditionalFormatting>
  <conditionalFormatting sqref="T188:U188 E188:R188">
    <cfRule type="cellIs" dxfId="1064" priority="129" operator="equal">
      <formula>0</formula>
    </cfRule>
  </conditionalFormatting>
  <conditionalFormatting sqref="T156:U156 C156:R156">
    <cfRule type="cellIs" dxfId="1063" priority="111" operator="equal">
      <formula>0</formula>
    </cfRule>
  </conditionalFormatting>
  <conditionalFormatting sqref="N188:O188">
    <cfRule type="cellIs" dxfId="1062" priority="127" operator="equal">
      <formula>0</formula>
    </cfRule>
  </conditionalFormatting>
  <conditionalFormatting sqref="C188">
    <cfRule type="cellIs" dxfId="1061" priority="126" operator="equal">
      <formula>0</formula>
    </cfRule>
  </conditionalFormatting>
  <conditionalFormatting sqref="E187:R187 T187:U187">
    <cfRule type="cellIs" dxfId="1060" priority="125" operator="equal">
      <formula>0</formula>
    </cfRule>
  </conditionalFormatting>
  <conditionalFormatting sqref="S187">
    <cfRule type="cellIs" dxfId="1059" priority="124" operator="equal">
      <formula>0</formula>
    </cfRule>
  </conditionalFormatting>
  <conditionalFormatting sqref="N187:O187">
    <cfRule type="cellIs" dxfId="1058" priority="123" operator="equal">
      <formula>0</formula>
    </cfRule>
  </conditionalFormatting>
  <conditionalFormatting sqref="C187">
    <cfRule type="cellIs" dxfId="1057" priority="122" operator="equal">
      <formula>0</formula>
    </cfRule>
  </conditionalFormatting>
  <conditionalFormatting sqref="T186:U186 E186:R186">
    <cfRule type="cellIs" dxfId="1056" priority="121" operator="equal">
      <formula>0</formula>
    </cfRule>
  </conditionalFormatting>
  <conditionalFormatting sqref="S181">
    <cfRule type="cellIs" dxfId="1055" priority="116" operator="equal">
      <formula>0</formula>
    </cfRule>
  </conditionalFormatting>
  <conditionalFormatting sqref="C186">
    <cfRule type="cellIs" dxfId="1054" priority="118" operator="equal">
      <formula>0</formula>
    </cfRule>
  </conditionalFormatting>
  <conditionalFormatting sqref="T181:U181 C181:R181">
    <cfRule type="cellIs" dxfId="1053" priority="117" operator="equal">
      <formula>0</formula>
    </cfRule>
  </conditionalFormatting>
  <conditionalFormatting sqref="T163:U163 C163:R163">
    <cfRule type="cellIs" dxfId="1052" priority="114" operator="equal">
      <formula>0</formula>
    </cfRule>
  </conditionalFormatting>
  <conditionalFormatting sqref="S163">
    <cfRule type="cellIs" dxfId="1051" priority="113" operator="equal">
      <formula>0</formula>
    </cfRule>
  </conditionalFormatting>
  <conditionalFormatting sqref="N163:O163">
    <cfRule type="cellIs" dxfId="1050" priority="112" operator="equal">
      <formula>0</formula>
    </cfRule>
  </conditionalFormatting>
  <conditionalFormatting sqref="S156">
    <cfRule type="cellIs" dxfId="1049" priority="110" operator="equal">
      <formula>0</formula>
    </cfRule>
  </conditionalFormatting>
  <conditionalFormatting sqref="N156:O156">
    <cfRule type="cellIs" dxfId="1048" priority="109" operator="equal">
      <formula>0</formula>
    </cfRule>
  </conditionalFormatting>
  <conditionalFormatting sqref="C157">
    <cfRule type="cellIs" dxfId="1047" priority="105" operator="equal">
      <formula>0</formula>
    </cfRule>
  </conditionalFormatting>
  <conditionalFormatting sqref="E157:R157 T157:U157">
    <cfRule type="cellIs" dxfId="1046" priority="108" operator="equal">
      <formula>0</formula>
    </cfRule>
  </conditionalFormatting>
  <conditionalFormatting sqref="S157">
    <cfRule type="cellIs" dxfId="1045" priority="107" operator="equal">
      <formula>0</formula>
    </cfRule>
  </conditionalFormatting>
  <conditionalFormatting sqref="N157:O157">
    <cfRule type="cellIs" dxfId="1044" priority="106" operator="equal">
      <formula>0</formula>
    </cfRule>
  </conditionalFormatting>
  <conditionalFormatting sqref="E158:R162 T158:U162">
    <cfRule type="cellIs" dxfId="1043" priority="104" operator="equal">
      <formula>0</formula>
    </cfRule>
  </conditionalFormatting>
  <conditionalFormatting sqref="S158:S162">
    <cfRule type="cellIs" dxfId="1042" priority="103" operator="equal">
      <formula>0</formula>
    </cfRule>
  </conditionalFormatting>
  <conditionalFormatting sqref="N158:O162">
    <cfRule type="cellIs" dxfId="1041" priority="102" operator="equal">
      <formula>0</formula>
    </cfRule>
  </conditionalFormatting>
  <conditionalFormatting sqref="C158:C162">
    <cfRule type="cellIs" dxfId="1040" priority="101" operator="equal">
      <formula>0</formula>
    </cfRule>
  </conditionalFormatting>
  <conditionalFormatting sqref="T110:U110 C110:R110">
    <cfRule type="cellIs" dxfId="1039" priority="100" operator="equal">
      <formula>0</formula>
    </cfRule>
  </conditionalFormatting>
  <conditionalFormatting sqref="S110">
    <cfRule type="cellIs" dxfId="1038" priority="99" operator="equal">
      <formula>0</formula>
    </cfRule>
  </conditionalFormatting>
  <conditionalFormatting sqref="N110:O110">
    <cfRule type="cellIs" dxfId="1037" priority="98" operator="equal">
      <formula>0</formula>
    </cfRule>
  </conditionalFormatting>
  <conditionalFormatting sqref="T119:U119 C119:R119">
    <cfRule type="cellIs" dxfId="1036" priority="97" operator="equal">
      <formula>0</formula>
    </cfRule>
  </conditionalFormatting>
  <conditionalFormatting sqref="S119">
    <cfRule type="cellIs" dxfId="1035" priority="96" operator="equal">
      <formula>0</formula>
    </cfRule>
  </conditionalFormatting>
  <conditionalFormatting sqref="N119:O119">
    <cfRule type="cellIs" dxfId="1034" priority="95" operator="equal">
      <formula>0</formula>
    </cfRule>
  </conditionalFormatting>
  <conditionalFormatting sqref="C142 T142:U142 E142:R142">
    <cfRule type="cellIs" dxfId="1033" priority="94" operator="equal">
      <formula>0</formula>
    </cfRule>
  </conditionalFormatting>
  <conditionalFormatting sqref="S142">
    <cfRule type="cellIs" dxfId="1032" priority="93" operator="equal">
      <formula>0</formula>
    </cfRule>
  </conditionalFormatting>
  <conditionalFormatting sqref="N142:O142">
    <cfRule type="cellIs" dxfId="1031" priority="92" operator="equal">
      <formula>0</formula>
    </cfRule>
  </conditionalFormatting>
  <conditionalFormatting sqref="G108:Q109">
    <cfRule type="cellIs" dxfId="1030" priority="91" operator="equal">
      <formula>0</formula>
    </cfRule>
  </conditionalFormatting>
  <conditionalFormatting sqref="G117:Q118">
    <cfRule type="cellIs" dxfId="1029" priority="90" operator="equal">
      <formula>0</formula>
    </cfRule>
  </conditionalFormatting>
  <conditionalFormatting sqref="G117:Q118">
    <cfRule type="cellIs" dxfId="1028" priority="89" operator="equal">
      <formula>0</formula>
    </cfRule>
  </conditionalFormatting>
  <conditionalFormatting sqref="N117:O118">
    <cfRule type="cellIs" dxfId="1027" priority="88" operator="equal">
      <formula>0</formula>
    </cfRule>
  </conditionalFormatting>
  <conditionalFormatting sqref="G120:Q120">
    <cfRule type="cellIs" dxfId="1026" priority="87" operator="equal">
      <formula>0</formula>
    </cfRule>
  </conditionalFormatting>
  <conditionalFormatting sqref="N120:O120">
    <cfRule type="cellIs" dxfId="1025" priority="86" operator="equal">
      <formula>0</formula>
    </cfRule>
  </conditionalFormatting>
  <conditionalFormatting sqref="G124:Q125">
    <cfRule type="cellIs" dxfId="1024" priority="85" operator="equal">
      <formula>0</formula>
    </cfRule>
  </conditionalFormatting>
  <conditionalFormatting sqref="G124:Q125">
    <cfRule type="cellIs" dxfId="1023" priority="84" operator="equal">
      <formula>0</formula>
    </cfRule>
  </conditionalFormatting>
  <conditionalFormatting sqref="N124:O125">
    <cfRule type="cellIs" dxfId="1022" priority="83" operator="equal">
      <formula>0</formula>
    </cfRule>
  </conditionalFormatting>
  <conditionalFormatting sqref="G127:Q136">
    <cfRule type="cellIs" dxfId="1021" priority="82" operator="equal">
      <formula>0</formula>
    </cfRule>
  </conditionalFormatting>
  <conditionalFormatting sqref="G127:Q136">
    <cfRule type="cellIs" dxfId="1020" priority="81" operator="equal">
      <formula>0</formula>
    </cfRule>
  </conditionalFormatting>
  <conditionalFormatting sqref="N127:O136">
    <cfRule type="cellIs" dxfId="1019" priority="80" operator="equal">
      <formula>0</formula>
    </cfRule>
  </conditionalFormatting>
  <conditionalFormatting sqref="G138:Q141">
    <cfRule type="cellIs" dxfId="1018" priority="79" operator="equal">
      <formula>0</formula>
    </cfRule>
  </conditionalFormatting>
  <conditionalFormatting sqref="G138:Q141">
    <cfRule type="cellIs" dxfId="1017" priority="78" operator="equal">
      <formula>0</formula>
    </cfRule>
  </conditionalFormatting>
  <conditionalFormatting sqref="N138:O141">
    <cfRule type="cellIs" dxfId="1016" priority="77" operator="equal">
      <formula>0</formula>
    </cfRule>
  </conditionalFormatting>
  <conditionalFormatting sqref="G143:Q145">
    <cfRule type="cellIs" dxfId="1015" priority="76" operator="equal">
      <formula>0</formula>
    </cfRule>
  </conditionalFormatting>
  <conditionalFormatting sqref="N143:O145">
    <cfRule type="cellIs" dxfId="1014" priority="75" operator="equal">
      <formula>0</formula>
    </cfRule>
  </conditionalFormatting>
  <conditionalFormatting sqref="G150:Q151">
    <cfRule type="cellIs" dxfId="1013" priority="74" operator="equal">
      <formula>0</formula>
    </cfRule>
  </conditionalFormatting>
  <conditionalFormatting sqref="G150:Q151">
    <cfRule type="cellIs" dxfId="1012" priority="73" operator="equal">
      <formula>0</formula>
    </cfRule>
  </conditionalFormatting>
  <conditionalFormatting sqref="N150:O151">
    <cfRule type="cellIs" dxfId="1011" priority="72" operator="equal">
      <formula>0</formula>
    </cfRule>
  </conditionalFormatting>
  <conditionalFormatting sqref="G153:Q154">
    <cfRule type="cellIs" dxfId="1010" priority="71" operator="equal">
      <formula>0</formula>
    </cfRule>
  </conditionalFormatting>
  <conditionalFormatting sqref="N153:O154">
    <cfRule type="cellIs" dxfId="1009" priority="70" operator="equal">
      <formula>0</formula>
    </cfRule>
  </conditionalFormatting>
  <conditionalFormatting sqref="C190:U190">
    <cfRule type="cellIs" dxfId="1008" priority="69" operator="equal">
      <formula>0</formula>
    </cfRule>
  </conditionalFormatting>
  <conditionalFormatting sqref="S191">
    <cfRule type="cellIs" dxfId="1007" priority="67" operator="equal">
      <formula>0</formula>
    </cfRule>
  </conditionalFormatting>
  <conditionalFormatting sqref="T191:U191 C191:R191">
    <cfRule type="cellIs" dxfId="1006" priority="68" operator="equal">
      <formula>0</formula>
    </cfRule>
  </conditionalFormatting>
  <conditionalFormatting sqref="N191:O191">
    <cfRule type="cellIs" dxfId="1005" priority="66" operator="equal">
      <formula>0</formula>
    </cfRule>
  </conditionalFormatting>
  <conditionalFormatting sqref="T190:U190 C190:R190">
    <cfRule type="cellIs" dxfId="1004" priority="65" operator="equal">
      <formula>0</formula>
    </cfRule>
  </conditionalFormatting>
  <conditionalFormatting sqref="S190">
    <cfRule type="cellIs" dxfId="1003" priority="64" operator="equal">
      <formula>0</formula>
    </cfRule>
  </conditionalFormatting>
  <conditionalFormatting sqref="N190:O190">
    <cfRule type="cellIs" dxfId="1002" priority="63" operator="equal">
      <formula>0</formula>
    </cfRule>
  </conditionalFormatting>
  <conditionalFormatting sqref="C166:C168 C178 E178:U178 E166:U168">
    <cfRule type="cellIs" dxfId="1001" priority="62" operator="equal">
      <formula>0</formula>
    </cfRule>
  </conditionalFormatting>
  <conditionalFormatting sqref="E180:R180 T180:U180">
    <cfRule type="cellIs" dxfId="1000" priority="61" operator="equal">
      <formula>0</formula>
    </cfRule>
  </conditionalFormatting>
  <conditionalFormatting sqref="S179">
    <cfRule type="cellIs" dxfId="999" priority="56" operator="equal">
      <formula>0</formula>
    </cfRule>
  </conditionalFormatting>
  <conditionalFormatting sqref="S180">
    <cfRule type="cellIs" dxfId="998" priority="60" operator="equal">
      <formula>0</formula>
    </cfRule>
  </conditionalFormatting>
  <conditionalFormatting sqref="N180:O180">
    <cfRule type="cellIs" dxfId="997" priority="59" operator="equal">
      <formula>0</formula>
    </cfRule>
  </conditionalFormatting>
  <conditionalFormatting sqref="C180">
    <cfRule type="cellIs" dxfId="996" priority="58" operator="equal">
      <formula>0</formula>
    </cfRule>
  </conditionalFormatting>
  <conditionalFormatting sqref="T179:U179 E179:R179">
    <cfRule type="cellIs" dxfId="995" priority="57" operator="equal">
      <formula>0</formula>
    </cfRule>
  </conditionalFormatting>
  <conditionalFormatting sqref="N179:O179">
    <cfRule type="cellIs" dxfId="994" priority="55" operator="equal">
      <formula>0</formula>
    </cfRule>
  </conditionalFormatting>
  <conditionalFormatting sqref="C179">
    <cfRule type="cellIs" dxfId="993" priority="54" operator="equal">
      <formula>0</formula>
    </cfRule>
  </conditionalFormatting>
  <conditionalFormatting sqref="T165:U165 C165:R165">
    <cfRule type="cellIs" dxfId="992" priority="53" operator="equal">
      <formula>0</formula>
    </cfRule>
  </conditionalFormatting>
  <conditionalFormatting sqref="S165">
    <cfRule type="cellIs" dxfId="991" priority="52" operator="equal">
      <formula>0</formula>
    </cfRule>
  </conditionalFormatting>
  <conditionalFormatting sqref="N165:O165">
    <cfRule type="cellIs" dxfId="990" priority="51" operator="equal">
      <formula>0</formula>
    </cfRule>
  </conditionalFormatting>
  <conditionalFormatting sqref="C198:U198 C197 E197:U197">
    <cfRule type="cellIs" dxfId="989" priority="50" operator="equal">
      <formula>0</formula>
    </cfRule>
  </conditionalFormatting>
  <conditionalFormatting sqref="N196:O196">
    <cfRule type="cellIs" dxfId="988" priority="47" operator="equal">
      <formula>0</formula>
    </cfRule>
  </conditionalFormatting>
  <conditionalFormatting sqref="C196">
    <cfRule type="cellIs" dxfId="987" priority="46" operator="equal">
      <formula>0</formula>
    </cfRule>
  </conditionalFormatting>
  <conditionalFormatting sqref="E196:R196 T196:U196">
    <cfRule type="cellIs" dxfId="986" priority="49" operator="equal">
      <formula>0</formula>
    </cfRule>
  </conditionalFormatting>
  <conditionalFormatting sqref="T196:U198 D198:R198 E196:R197">
    <cfRule type="cellIs" dxfId="985" priority="45" operator="equal">
      <formula>0</formula>
    </cfRule>
  </conditionalFormatting>
  <conditionalFormatting sqref="S196">
    <cfRule type="cellIs" dxfId="984" priority="48" operator="equal">
      <formula>0</formula>
    </cfRule>
  </conditionalFormatting>
  <conditionalFormatting sqref="S196:S198">
    <cfRule type="cellIs" dxfId="983" priority="44" operator="equal">
      <formula>0</formula>
    </cfRule>
  </conditionalFormatting>
  <conditionalFormatting sqref="N196:O198">
    <cfRule type="cellIs" dxfId="982" priority="43" operator="equal">
      <formula>0</formula>
    </cfRule>
  </conditionalFormatting>
  <conditionalFormatting sqref="C196:C198">
    <cfRule type="cellIs" dxfId="981" priority="42" operator="equal">
      <formula>0</formula>
    </cfRule>
  </conditionalFormatting>
  <conditionalFormatting sqref="G195:Q195">
    <cfRule type="cellIs" dxfId="980" priority="41" operator="equal">
      <formula>0</formula>
    </cfRule>
  </conditionalFormatting>
  <conditionalFormatting sqref="N195:O195">
    <cfRule type="cellIs" dxfId="979" priority="40" operator="equal">
      <formula>0</formula>
    </cfRule>
  </conditionalFormatting>
  <conditionalFormatting sqref="C203 E203:U203">
    <cfRule type="cellIs" dxfId="978" priority="39" operator="equal">
      <formula>0</formula>
    </cfRule>
  </conditionalFormatting>
  <conditionalFormatting sqref="N202:O202">
    <cfRule type="cellIs" dxfId="977" priority="36" operator="equal">
      <formula>0</formula>
    </cfRule>
  </conditionalFormatting>
  <conditionalFormatting sqref="C202">
    <cfRule type="cellIs" dxfId="976" priority="35" operator="equal">
      <formula>0</formula>
    </cfRule>
  </conditionalFormatting>
  <conditionalFormatting sqref="E202:R202 T202:U202">
    <cfRule type="cellIs" dxfId="975" priority="38" operator="equal">
      <formula>0</formula>
    </cfRule>
  </conditionalFormatting>
  <conditionalFormatting sqref="T202:U203 E202:R203">
    <cfRule type="cellIs" dxfId="974" priority="34" operator="equal">
      <formula>0</formula>
    </cfRule>
  </conditionalFormatting>
  <conditionalFormatting sqref="S202">
    <cfRule type="cellIs" dxfId="973" priority="37" operator="equal">
      <formula>0</formula>
    </cfRule>
  </conditionalFormatting>
  <conditionalFormatting sqref="S202:S203">
    <cfRule type="cellIs" dxfId="972" priority="33" operator="equal">
      <formula>0</formula>
    </cfRule>
  </conditionalFormatting>
  <conditionalFormatting sqref="N202:O203">
    <cfRule type="cellIs" dxfId="971" priority="32" operator="equal">
      <formula>0</formula>
    </cfRule>
  </conditionalFormatting>
  <conditionalFormatting sqref="C202:C203">
    <cfRule type="cellIs" dxfId="970" priority="31" operator="equal">
      <formula>0</formula>
    </cfRule>
  </conditionalFormatting>
  <conditionalFormatting sqref="S201">
    <cfRule type="cellIs" dxfId="969" priority="29" operator="equal">
      <formula>0</formula>
    </cfRule>
  </conditionalFormatting>
  <conditionalFormatting sqref="T201:U201 C201:R201">
    <cfRule type="cellIs" dxfId="968" priority="30" operator="equal">
      <formula>0</formula>
    </cfRule>
  </conditionalFormatting>
  <conditionalFormatting sqref="N201:O201">
    <cfRule type="cellIs" dxfId="967" priority="28" operator="equal">
      <formula>0</formula>
    </cfRule>
  </conditionalFormatting>
  <conditionalFormatting sqref="S53:U53">
    <cfRule type="cellIs" dxfId="966" priority="27" operator="equal">
      <formula>0</formula>
    </cfRule>
  </conditionalFormatting>
  <conditionalFormatting sqref="E53:F53 C53 R53">
    <cfRule type="cellIs" dxfId="965" priority="26" operator="equal">
      <formula>0</formula>
    </cfRule>
  </conditionalFormatting>
  <conditionalFormatting sqref="G53:Q53">
    <cfRule type="cellIs" dxfId="964" priority="25" operator="equal">
      <formula>0</formula>
    </cfRule>
  </conditionalFormatting>
  <conditionalFormatting sqref="N53:O53">
    <cfRule type="cellIs" dxfId="963" priority="24" operator="equal">
      <formula>0</formula>
    </cfRule>
  </conditionalFormatting>
  <conditionalFormatting sqref="D53">
    <cfRule type="cellIs" dxfId="962" priority="23" operator="equal">
      <formula>0</formula>
    </cfRule>
  </conditionalFormatting>
  <conditionalFormatting sqref="S51:U51">
    <cfRule type="cellIs" dxfId="961" priority="22" operator="equal">
      <formula>0</formula>
    </cfRule>
  </conditionalFormatting>
  <conditionalFormatting sqref="R51 C51 F51">
    <cfRule type="cellIs" dxfId="960" priority="21" operator="equal">
      <formula>0</formula>
    </cfRule>
  </conditionalFormatting>
  <conditionalFormatting sqref="D127:D136">
    <cfRule type="cellIs" dxfId="959" priority="20" operator="equal">
      <formula>0</formula>
    </cfRule>
  </conditionalFormatting>
  <conditionalFormatting sqref="D143:D145">
    <cfRule type="cellIs" dxfId="958" priority="18" operator="equal">
      <formula>0</formula>
    </cfRule>
  </conditionalFormatting>
  <conditionalFormatting sqref="D138:D141">
    <cfRule type="cellIs" dxfId="957" priority="19" operator="equal">
      <formula>0</formula>
    </cfRule>
  </conditionalFormatting>
  <conditionalFormatting sqref="D150:D151">
    <cfRule type="cellIs" dxfId="956" priority="17" operator="equal">
      <formula>0</formula>
    </cfRule>
  </conditionalFormatting>
  <conditionalFormatting sqref="D153:D154">
    <cfRule type="cellIs" dxfId="955" priority="16" operator="equal">
      <formula>0</formula>
    </cfRule>
  </conditionalFormatting>
  <conditionalFormatting sqref="D157:D162">
    <cfRule type="cellIs" dxfId="954" priority="15" operator="equal">
      <formula>0</formula>
    </cfRule>
  </conditionalFormatting>
  <conditionalFormatting sqref="D166:D180">
    <cfRule type="cellIs" dxfId="953" priority="14" operator="equal">
      <formula>0</formula>
    </cfRule>
  </conditionalFormatting>
  <conditionalFormatting sqref="D182:D189">
    <cfRule type="cellIs" dxfId="952" priority="13" operator="equal">
      <formula>0</formula>
    </cfRule>
  </conditionalFormatting>
  <conditionalFormatting sqref="D192:D193">
    <cfRule type="cellIs" dxfId="951" priority="12" operator="equal">
      <formula>0</formula>
    </cfRule>
  </conditionalFormatting>
  <conditionalFormatting sqref="D196:D197">
    <cfRule type="cellIs" dxfId="950" priority="11" operator="equal">
      <formula>0</formula>
    </cfRule>
  </conditionalFormatting>
  <conditionalFormatting sqref="D202:D203">
    <cfRule type="cellIs" dxfId="949" priority="10" operator="equal">
      <formula>0</formula>
    </cfRule>
  </conditionalFormatting>
  <conditionalFormatting sqref="D108:D109">
    <cfRule type="cellIs" dxfId="948" priority="9" operator="equal">
      <formula>0</formula>
    </cfRule>
  </conditionalFormatting>
  <conditionalFormatting sqref="D111:D112">
    <cfRule type="cellIs" dxfId="947" priority="8" operator="equal">
      <formula>0</formula>
    </cfRule>
  </conditionalFormatting>
  <conditionalFormatting sqref="D142">
    <cfRule type="cellIs" dxfId="946" priority="7" operator="equal">
      <formula>0</formula>
    </cfRule>
  </conditionalFormatting>
  <conditionalFormatting sqref="D124:D125">
    <cfRule type="cellIs" dxfId="945" priority="6" operator="equal">
      <formula>0</formula>
    </cfRule>
  </conditionalFormatting>
  <conditionalFormatting sqref="D152">
    <cfRule type="cellIs" dxfId="944" priority="5" operator="equal">
      <formula>0</formula>
    </cfRule>
  </conditionalFormatting>
  <conditionalFormatting sqref="D199">
    <cfRule type="cellIs" dxfId="943" priority="4" operator="equal">
      <formula>0</formula>
    </cfRule>
  </conditionalFormatting>
  <conditionalFormatting sqref="C98:U98">
    <cfRule type="cellIs" dxfId="942" priority="3" operator="equal">
      <formula>0</formula>
    </cfRule>
  </conditionalFormatting>
  <conditionalFormatting sqref="E50:E51">
    <cfRule type="cellIs" dxfId="941" priority="2" operator="equal">
      <formula>0</formula>
    </cfRule>
  </conditionalFormatting>
  <conditionalFormatting sqref="D50:D51">
    <cfRule type="cellIs" dxfId="94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7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52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83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20</v>
      </c>
      <c r="E7" s="27">
        <v>0.24096385542168675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63</v>
      </c>
      <c r="E8" s="27">
        <v>0.75903614457831325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16</v>
      </c>
      <c r="E9" s="27">
        <v>0.19277108433734941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4</v>
      </c>
      <c r="E10" s="27">
        <v>4.8192771084337352E-2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36</v>
      </c>
      <c r="E16" s="27">
        <v>0.43373493975903615</v>
      </c>
      <c r="F16" s="28"/>
      <c r="G16" s="38">
        <v>0.19237399999999999</v>
      </c>
      <c r="H16" s="38">
        <v>0.23908599999999999</v>
      </c>
      <c r="I16" s="38">
        <v>0.25777600000000001</v>
      </c>
      <c r="J16" s="38">
        <v>0.23147999999999999</v>
      </c>
      <c r="K16" s="38">
        <v>0.32660299999999998</v>
      </c>
      <c r="L16" s="38">
        <v>0.32002900000000001</v>
      </c>
      <c r="M16" s="38">
        <v>0.31921100000000002</v>
      </c>
      <c r="N16" s="38">
        <v>0.33715899999999999</v>
      </c>
      <c r="O16" s="38">
        <v>0.344559</v>
      </c>
      <c r="P16" s="38">
        <v>0.36933199999999999</v>
      </c>
      <c r="Q16" s="38">
        <v>0.37065399999999998</v>
      </c>
      <c r="R16" s="28"/>
      <c r="S16" s="39">
        <v>3.3082629999999997</v>
      </c>
      <c r="T16" s="40">
        <v>0.92673646126815479</v>
      </c>
      <c r="U16" s="40">
        <v>8.5432421077531906E-2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11</v>
      </c>
      <c r="E17" s="27">
        <v>0.13253012048192772</v>
      </c>
      <c r="F17" s="28"/>
      <c r="G17" s="38">
        <v>0.15060100000000001</v>
      </c>
      <c r="H17" s="38">
        <v>0.25642500000000001</v>
      </c>
      <c r="I17" s="38">
        <v>0.188026</v>
      </c>
      <c r="J17" s="38">
        <v>0.22495499999999999</v>
      </c>
      <c r="K17" s="38">
        <v>0.247729</v>
      </c>
      <c r="L17" s="38">
        <v>0.25871300000000003</v>
      </c>
      <c r="M17" s="38">
        <v>0.133465</v>
      </c>
      <c r="N17" s="38">
        <v>0.20868800000000001</v>
      </c>
      <c r="O17" s="38">
        <v>0.17876300000000001</v>
      </c>
      <c r="P17" s="38">
        <v>0.14579500000000001</v>
      </c>
      <c r="Q17" s="38">
        <v>0.14737900000000001</v>
      </c>
      <c r="R17" s="28"/>
      <c r="S17" s="39">
        <v>2.140539</v>
      </c>
      <c r="T17" s="40">
        <v>-2.1394280250463193E-2</v>
      </c>
      <c r="U17" s="40">
        <v>-2.6996562706227412E-3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4</v>
      </c>
      <c r="E18" s="27">
        <v>4.8192771084337352E-2</v>
      </c>
      <c r="F18" s="28"/>
      <c r="G18" s="38">
        <v>1.11E-4</v>
      </c>
      <c r="H18" s="38">
        <v>2.34E-4</v>
      </c>
      <c r="I18" s="38">
        <v>1.05E-4</v>
      </c>
      <c r="J18" s="38">
        <v>5.3971999999999999E-2</v>
      </c>
      <c r="K18" s="38">
        <v>7.3494000000000004E-2</v>
      </c>
      <c r="L18" s="38">
        <v>6.0496000000000001E-2</v>
      </c>
      <c r="M18" s="38">
        <v>7.2562000000000001E-2</v>
      </c>
      <c r="N18" s="38">
        <v>6.9712999999999997E-2</v>
      </c>
      <c r="O18" s="38">
        <v>8.5334999999999994E-2</v>
      </c>
      <c r="P18" s="38">
        <v>7.3483000000000007E-2</v>
      </c>
      <c r="Q18" s="38">
        <v>0.133081</v>
      </c>
      <c r="R18" s="28"/>
      <c r="S18" s="39">
        <v>0.62258599999999997</v>
      </c>
      <c r="T18" s="40">
        <v>1197.9279279279281</v>
      </c>
      <c r="U18" s="40">
        <v>1.4257672846470242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10</v>
      </c>
      <c r="E19" s="27">
        <v>0.12048192771084337</v>
      </c>
      <c r="F19" s="28"/>
      <c r="G19" s="38">
        <v>5.5289999999999999E-2</v>
      </c>
      <c r="H19" s="38">
        <v>7.1362999999999996E-2</v>
      </c>
      <c r="I19" s="38">
        <v>0.141511</v>
      </c>
      <c r="J19" s="38">
        <v>0.352377</v>
      </c>
      <c r="K19" s="38">
        <v>0.36136800000000002</v>
      </c>
      <c r="L19" s="38">
        <v>0.44883800000000001</v>
      </c>
      <c r="M19" s="38">
        <v>0.50853999999999999</v>
      </c>
      <c r="N19" s="38">
        <v>0.52298500000000003</v>
      </c>
      <c r="O19" s="38">
        <v>0.57528299999999999</v>
      </c>
      <c r="P19" s="38">
        <v>0.68117399999999995</v>
      </c>
      <c r="Q19" s="38">
        <v>0.74892400000000003</v>
      </c>
      <c r="R19" s="28"/>
      <c r="S19" s="39">
        <v>4.4676530000000003</v>
      </c>
      <c r="T19" s="40">
        <v>12.545378911195515</v>
      </c>
      <c r="U19" s="40">
        <v>0.38507692716225406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20</v>
      </c>
      <c r="E20" s="27">
        <v>0.24096385542168675</v>
      </c>
      <c r="F20" s="28"/>
      <c r="G20" s="38">
        <v>1.7222000000000001E-2</v>
      </c>
      <c r="H20" s="38">
        <v>1.9231999999999999E-2</v>
      </c>
      <c r="I20" s="38">
        <v>2.0788000000000001E-2</v>
      </c>
      <c r="J20" s="38">
        <v>3.7984999999999998E-2</v>
      </c>
      <c r="K20" s="38">
        <v>3.6165000000000003E-2</v>
      </c>
      <c r="L20" s="38">
        <v>3.0027999999999999E-2</v>
      </c>
      <c r="M20" s="38">
        <v>2.9692E-2</v>
      </c>
      <c r="N20" s="38">
        <v>3.8899999999999998E-3</v>
      </c>
      <c r="O20" s="38">
        <v>2.7695000000000001E-2</v>
      </c>
      <c r="P20" s="38">
        <v>2.6250000000000002E-3</v>
      </c>
      <c r="Q20" s="38">
        <v>4.8300000000000001E-3</v>
      </c>
      <c r="R20" s="28"/>
      <c r="S20" s="39">
        <v>0.230152</v>
      </c>
      <c r="T20" s="40">
        <v>-0.71954476831959124</v>
      </c>
      <c r="U20" s="40">
        <v>-0.1469333905410467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2</v>
      </c>
      <c r="E21" s="27">
        <v>2.4096385542168676E-2</v>
      </c>
      <c r="F21" s="28"/>
      <c r="G21" s="38">
        <v>4.3839999999999999E-3</v>
      </c>
      <c r="H21" s="38">
        <v>6.3070000000000001E-3</v>
      </c>
      <c r="I21" s="38">
        <v>5.8630000000000002E-3</v>
      </c>
      <c r="J21" s="38">
        <v>1.8749999999999999E-3</v>
      </c>
      <c r="K21" s="38">
        <v>2.2390000000000001E-3</v>
      </c>
      <c r="L21" s="38">
        <v>2.1779999999999998E-3</v>
      </c>
      <c r="M21" s="38">
        <v>2.1329999999999999E-3</v>
      </c>
      <c r="N21" s="38">
        <v>2.2160000000000001E-3</v>
      </c>
      <c r="O21" s="38">
        <v>2.029E-3</v>
      </c>
      <c r="P21" s="38">
        <v>2.2590000000000002E-3</v>
      </c>
      <c r="Q21" s="38">
        <v>8.1910000000000004E-3</v>
      </c>
      <c r="R21" s="28"/>
      <c r="S21" s="39">
        <v>3.9674000000000001E-2</v>
      </c>
      <c r="T21" s="40">
        <v>0.86838503649635057</v>
      </c>
      <c r="U21" s="40">
        <v>8.1267868719734349E-2</v>
      </c>
    </row>
    <row r="22" spans="1:22" s="18" customFormat="1" x14ac:dyDescent="0.3">
      <c r="A22" s="106"/>
      <c r="B22" s="16"/>
      <c r="C22" s="26" t="s">
        <v>373</v>
      </c>
      <c r="D22" s="142">
        <v>83</v>
      </c>
      <c r="E22" s="41">
        <v>1</v>
      </c>
      <c r="F22" s="42"/>
      <c r="G22" s="43">
        <v>0.41998200000000002</v>
      </c>
      <c r="H22" s="43">
        <v>0.59264700000000003</v>
      </c>
      <c r="I22" s="43">
        <v>0.61406899999999998</v>
      </c>
      <c r="J22" s="43">
        <v>0.902644</v>
      </c>
      <c r="K22" s="43">
        <v>1.047598</v>
      </c>
      <c r="L22" s="43">
        <v>1.120282</v>
      </c>
      <c r="M22" s="43">
        <v>1.0656029999999999</v>
      </c>
      <c r="N22" s="43">
        <v>1.1446510000000001</v>
      </c>
      <c r="O22" s="43">
        <v>1.2136640000000001</v>
      </c>
      <c r="P22" s="43">
        <v>1.2746680000000001</v>
      </c>
      <c r="Q22" s="43">
        <v>1.4130589999999998</v>
      </c>
      <c r="R22" s="42"/>
      <c r="S22" s="44">
        <v>10.808866999999999</v>
      </c>
      <c r="T22" s="45">
        <v>2.3645703863498908</v>
      </c>
      <c r="U22" s="45">
        <v>0.16376743992153431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34</v>
      </c>
      <c r="E50" s="27">
        <v>0.40963855421686746</v>
      </c>
      <c r="F50" s="28"/>
      <c r="G50" s="38">
        <v>0.19279399999999999</v>
      </c>
      <c r="H50" s="38">
        <v>0.24012</v>
      </c>
      <c r="I50" s="38">
        <v>0.25990600000000003</v>
      </c>
      <c r="J50" s="38">
        <v>0.23330200000000001</v>
      </c>
      <c r="K50" s="38">
        <v>0.32615499999999997</v>
      </c>
      <c r="L50" s="38">
        <v>0.32309500000000002</v>
      </c>
      <c r="M50" s="38">
        <v>0.32001299999999999</v>
      </c>
      <c r="N50" s="38">
        <v>0.329517</v>
      </c>
      <c r="O50" s="38">
        <v>0.33963199999999999</v>
      </c>
      <c r="P50" s="38">
        <v>0.35507899999999998</v>
      </c>
      <c r="Q50" s="38">
        <v>0.356715</v>
      </c>
      <c r="R50" s="28"/>
      <c r="S50" s="39">
        <v>3.2763279999999995</v>
      </c>
      <c r="T50" s="40">
        <v>0.85023911532516583</v>
      </c>
      <c r="U50" s="40">
        <v>7.9949585855465521E-2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26</v>
      </c>
      <c r="E52" s="27">
        <v>0.31325301204819278</v>
      </c>
      <c r="F52" s="28"/>
      <c r="G52" s="38">
        <v>0.155281</v>
      </c>
      <c r="H52" s="38">
        <v>0.26368900000000001</v>
      </c>
      <c r="I52" s="38">
        <v>0.19417999999999999</v>
      </c>
      <c r="J52" s="38">
        <v>0.28112999999999999</v>
      </c>
      <c r="K52" s="38">
        <v>0.32456400000000002</v>
      </c>
      <c r="L52" s="38">
        <v>0.32144</v>
      </c>
      <c r="M52" s="38">
        <v>0.24382899999999999</v>
      </c>
      <c r="N52" s="38">
        <v>0.33111299999999999</v>
      </c>
      <c r="O52" s="38">
        <v>0.334845</v>
      </c>
      <c r="P52" s="38">
        <v>0.328513</v>
      </c>
      <c r="Q52" s="38">
        <v>0.44428400000000001</v>
      </c>
      <c r="R52" s="28"/>
      <c r="S52" s="39">
        <v>3.2228680000000001</v>
      </c>
      <c r="T52" s="40">
        <v>1.8611613784043124</v>
      </c>
      <c r="U52" s="40">
        <v>0.14042779677896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4</v>
      </c>
      <c r="E53" s="27">
        <v>4.8192771084337352E-2</v>
      </c>
      <c r="F53" s="28"/>
      <c r="G53" s="38">
        <v>5.4815999999999997E-2</v>
      </c>
      <c r="H53" s="38">
        <v>6.9738999999999995E-2</v>
      </c>
      <c r="I53" s="38">
        <v>0.13932700000000001</v>
      </c>
      <c r="J53" s="38">
        <v>0.35035699999999997</v>
      </c>
      <c r="K53" s="38">
        <v>0.360842</v>
      </c>
      <c r="L53" s="38">
        <v>0.44571899999999998</v>
      </c>
      <c r="M53" s="38">
        <v>0.47206900000000002</v>
      </c>
      <c r="N53" s="38">
        <v>0.48013099999999997</v>
      </c>
      <c r="O53" s="38">
        <v>0.51149199999999995</v>
      </c>
      <c r="P53" s="38">
        <v>0.58845099999999995</v>
      </c>
      <c r="Q53" s="38">
        <v>0.60723000000000005</v>
      </c>
      <c r="R53" s="28"/>
      <c r="S53" s="39">
        <v>4.0801730000000003</v>
      </c>
      <c r="T53" s="40">
        <v>10.077605078809109</v>
      </c>
      <c r="U53" s="40">
        <v>0.35069015632964717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0.2289156626506024</v>
      </c>
      <c r="F54" s="28"/>
      <c r="G54" s="38">
        <v>1.7090999999999999E-2</v>
      </c>
      <c r="H54" s="38">
        <v>1.9099000000000001E-2</v>
      </c>
      <c r="I54" s="38">
        <v>2.0656000000000001E-2</v>
      </c>
      <c r="J54" s="38">
        <v>3.7855E-2</v>
      </c>
      <c r="K54" s="38">
        <v>3.6037E-2</v>
      </c>
      <c r="L54" s="38">
        <v>3.0027999999999999E-2</v>
      </c>
      <c r="M54" s="38">
        <v>2.9692E-2</v>
      </c>
      <c r="N54" s="38">
        <v>3.8899999999999998E-3</v>
      </c>
      <c r="O54" s="38">
        <v>2.7695000000000001E-2</v>
      </c>
      <c r="P54" s="38">
        <v>2.6250000000000002E-3</v>
      </c>
      <c r="Q54" s="38">
        <v>4.8300000000000001E-3</v>
      </c>
      <c r="R54" s="28"/>
      <c r="S54" s="39">
        <v>0.22949800000000001</v>
      </c>
      <c r="T54" s="40">
        <v>-0.71739512023872209</v>
      </c>
      <c r="U54" s="40">
        <v>-0.14611878953757107</v>
      </c>
    </row>
    <row r="55" spans="1:21" s="18" customFormat="1" x14ac:dyDescent="0.3">
      <c r="A55" s="106"/>
      <c r="B55" s="16"/>
      <c r="C55" s="26" t="s">
        <v>373</v>
      </c>
      <c r="D55" s="142">
        <v>83</v>
      </c>
      <c r="E55" s="41">
        <v>1</v>
      </c>
      <c r="F55" s="42"/>
      <c r="G55" s="43">
        <v>0.41998200000000002</v>
      </c>
      <c r="H55" s="43">
        <v>0.59264699999999992</v>
      </c>
      <c r="I55" s="43">
        <v>0.61406899999999998</v>
      </c>
      <c r="J55" s="43">
        <v>0.902644</v>
      </c>
      <c r="K55" s="43">
        <v>1.047598</v>
      </c>
      <c r="L55" s="43">
        <v>1.120282</v>
      </c>
      <c r="M55" s="43">
        <v>1.0656030000000001</v>
      </c>
      <c r="N55" s="43">
        <v>1.1446509999999999</v>
      </c>
      <c r="O55" s="43">
        <v>1.2136640000000001</v>
      </c>
      <c r="P55" s="43">
        <v>1.2746680000000001</v>
      </c>
      <c r="Q55" s="43">
        <v>1.4130589999999998</v>
      </c>
      <c r="R55" s="42"/>
      <c r="S55" s="44">
        <v>10.808867000000001</v>
      </c>
      <c r="T55" s="45">
        <v>2.3645703863498908</v>
      </c>
      <c r="U55" s="45">
        <v>0.16376743992153431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14</v>
      </c>
      <c r="E83" s="27">
        <v>0.16867469879518071</v>
      </c>
      <c r="F83" s="28"/>
      <c r="G83" s="67">
        <v>0.15480099999999999</v>
      </c>
      <c r="H83" s="67">
        <v>0.26113199999999998</v>
      </c>
      <c r="I83" s="67">
        <v>0.19295200000000001</v>
      </c>
      <c r="J83" s="67">
        <v>0.22921</v>
      </c>
      <c r="K83" s="67">
        <v>0.25289</v>
      </c>
      <c r="L83" s="67">
        <v>0.26656999999999997</v>
      </c>
      <c r="M83" s="67">
        <v>0.13914199999999999</v>
      </c>
      <c r="N83" s="67">
        <v>0.21432899999999999</v>
      </c>
      <c r="O83" s="67">
        <v>0.226156</v>
      </c>
      <c r="P83" s="67">
        <v>0.20377100000000001</v>
      </c>
      <c r="Q83" s="67">
        <v>0.31711600000000001</v>
      </c>
      <c r="R83" s="28"/>
      <c r="S83" s="39">
        <v>2.4580690000000001</v>
      </c>
      <c r="T83" s="40">
        <v>1.0485397381153869</v>
      </c>
      <c r="U83" s="40">
        <v>9.3781438509997761E-2</v>
      </c>
    </row>
    <row r="84" spans="1:21" s="18" customFormat="1" x14ac:dyDescent="0.3">
      <c r="A84" s="106"/>
      <c r="B84" s="16"/>
      <c r="C84" s="29" t="s">
        <v>257</v>
      </c>
      <c r="D84" s="30">
        <v>33</v>
      </c>
      <c r="E84" s="27">
        <v>0.39759036144578314</v>
      </c>
      <c r="F84" s="28"/>
      <c r="G84" s="38">
        <v>0.21243900000000002</v>
      </c>
      <c r="H84" s="38">
        <v>0.28322600000000003</v>
      </c>
      <c r="I84" s="38">
        <v>0.32273900000000005</v>
      </c>
      <c r="J84" s="38">
        <v>0.33088299999999998</v>
      </c>
      <c r="K84" s="38">
        <v>0.30115999999999998</v>
      </c>
      <c r="L84" s="38">
        <v>0.33613800000000005</v>
      </c>
      <c r="M84" s="38">
        <v>0.354713</v>
      </c>
      <c r="N84" s="38">
        <v>0.33315299999999998</v>
      </c>
      <c r="O84" s="38">
        <v>0.34185399999999999</v>
      </c>
      <c r="P84" s="38">
        <v>0.39748000000000006</v>
      </c>
      <c r="Q84" s="38">
        <v>0.450235</v>
      </c>
      <c r="R84" s="28"/>
      <c r="S84" s="39">
        <v>3.6640199999999998</v>
      </c>
      <c r="T84" s="40">
        <v>1.1193613225443539</v>
      </c>
      <c r="U84" s="40">
        <v>9.8438194307290283E-2</v>
      </c>
    </row>
    <row r="85" spans="1:21" s="55" customFormat="1" x14ac:dyDescent="0.3">
      <c r="A85" s="108"/>
      <c r="B85" s="16"/>
      <c r="C85" s="51" t="s">
        <v>173</v>
      </c>
      <c r="D85" s="52">
        <v>9</v>
      </c>
      <c r="E85" s="27">
        <v>0.10843373493975904</v>
      </c>
      <c r="F85" s="28"/>
      <c r="G85" s="67">
        <v>6.6247E-2</v>
      </c>
      <c r="H85" s="67">
        <v>0.103644</v>
      </c>
      <c r="I85" s="67">
        <v>0.111766</v>
      </c>
      <c r="J85" s="67">
        <v>0.12443900000000001</v>
      </c>
      <c r="K85" s="67">
        <v>0.13974799999999998</v>
      </c>
      <c r="L85" s="67">
        <v>0.16569900000000001</v>
      </c>
      <c r="M85" s="67">
        <v>0.17369899999999999</v>
      </c>
      <c r="N85" s="67">
        <v>0.17527200000000001</v>
      </c>
      <c r="O85" s="67">
        <v>0.17550299999999999</v>
      </c>
      <c r="P85" s="67">
        <v>0.169936</v>
      </c>
      <c r="Q85" s="67">
        <v>0.19733400000000001</v>
      </c>
      <c r="R85" s="28"/>
      <c r="S85" s="53">
        <v>1.6032870000000004</v>
      </c>
      <c r="T85" s="54">
        <v>1.9787613023985995</v>
      </c>
      <c r="U85" s="54">
        <v>0.14618431990247571</v>
      </c>
    </row>
    <row r="86" spans="1:21" s="55" customFormat="1" x14ac:dyDescent="0.3">
      <c r="A86" s="108"/>
      <c r="B86" s="16"/>
      <c r="C86" s="51" t="s">
        <v>388</v>
      </c>
      <c r="D86" s="52">
        <v>9</v>
      </c>
      <c r="E86" s="27">
        <v>0.10843373493975904</v>
      </c>
      <c r="F86" s="28"/>
      <c r="G86" s="67">
        <v>1.5525000000000001E-2</v>
      </c>
      <c r="H86" s="67">
        <v>3.0802E-2</v>
      </c>
      <c r="I86" s="67">
        <v>6.3223000000000001E-2</v>
      </c>
      <c r="J86" s="67">
        <v>6.0197000000000001E-2</v>
      </c>
      <c r="K86" s="67">
        <v>5.6159999999999995E-2</v>
      </c>
      <c r="L86" s="67">
        <v>5.5039999999999999E-2</v>
      </c>
      <c r="M86" s="67">
        <v>4.7337999999999998E-2</v>
      </c>
      <c r="N86" s="67">
        <v>5.1448000000000001E-2</v>
      </c>
      <c r="O86" s="67">
        <v>5.3359000000000004E-2</v>
      </c>
      <c r="P86" s="67">
        <v>5.4597E-2</v>
      </c>
      <c r="Q86" s="67">
        <v>5.5031000000000004E-2</v>
      </c>
      <c r="R86" s="28"/>
      <c r="S86" s="53">
        <v>0.54271999999999998</v>
      </c>
      <c r="T86" s="54">
        <v>2.5446698872785829</v>
      </c>
      <c r="U86" s="54">
        <v>0.17137776083140555</v>
      </c>
    </row>
    <row r="87" spans="1:21" s="55" customFormat="1" x14ac:dyDescent="0.3">
      <c r="A87" s="108"/>
      <c r="B87" s="16"/>
      <c r="C87" s="51" t="s">
        <v>150</v>
      </c>
      <c r="D87" s="52">
        <v>11</v>
      </c>
      <c r="E87" s="27">
        <v>0.13253012048192772</v>
      </c>
      <c r="F87" s="28"/>
      <c r="G87" s="67">
        <v>0.119369</v>
      </c>
      <c r="H87" s="67">
        <v>0.138604</v>
      </c>
      <c r="I87" s="67">
        <v>0.114262</v>
      </c>
      <c r="J87" s="67">
        <v>9.0537000000000006E-2</v>
      </c>
      <c r="K87" s="67">
        <v>7.5351000000000001E-2</v>
      </c>
      <c r="L87" s="67">
        <v>6.1303000000000003E-2</v>
      </c>
      <c r="M87" s="67">
        <v>6.5502000000000005E-2</v>
      </c>
      <c r="N87" s="67">
        <v>6.6169999999999993E-2</v>
      </c>
      <c r="O87" s="67">
        <v>6.9516999999999995E-2</v>
      </c>
      <c r="P87" s="67">
        <v>7.1184999999999998E-2</v>
      </c>
      <c r="Q87" s="67">
        <v>7.5560999999999989E-2</v>
      </c>
      <c r="R87" s="28"/>
      <c r="S87" s="53">
        <v>0.9473609999999999</v>
      </c>
      <c r="T87" s="54">
        <v>-0.36699645636639344</v>
      </c>
      <c r="U87" s="54">
        <v>-5.5556966079527648E-2</v>
      </c>
    </row>
    <row r="88" spans="1:21" s="18" customFormat="1" x14ac:dyDescent="0.3">
      <c r="A88" s="106"/>
      <c r="B88" s="16"/>
      <c r="C88" s="29" t="s">
        <v>389</v>
      </c>
      <c r="D88" s="30">
        <v>1</v>
      </c>
      <c r="E88" s="27">
        <v>1.2048192771084338E-2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2.0000000000000001E-4</v>
      </c>
      <c r="R88" s="28"/>
      <c r="S88" s="39">
        <v>2.0000000000000001E-4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4</v>
      </c>
      <c r="E89" s="27">
        <v>4.8192771084337352E-2</v>
      </c>
      <c r="F89" s="28"/>
      <c r="G89" s="38">
        <v>5.9389999999999998E-3</v>
      </c>
      <c r="H89" s="38">
        <v>6.2049999999999996E-3</v>
      </c>
      <c r="I89" s="38">
        <v>6.1149999999999998E-3</v>
      </c>
      <c r="J89" s="38">
        <v>5.9125999999999998E-2</v>
      </c>
      <c r="K89" s="38">
        <v>7.9688999999999996E-2</v>
      </c>
      <c r="L89" s="38">
        <v>6.4183000000000004E-2</v>
      </c>
      <c r="M89" s="38">
        <v>8.1272999999999998E-2</v>
      </c>
      <c r="N89" s="38">
        <v>7.7104000000000006E-2</v>
      </c>
      <c r="O89" s="38">
        <v>7.6498999999999998E-2</v>
      </c>
      <c r="P89" s="38">
        <v>7.4962000000000001E-2</v>
      </c>
      <c r="Q89" s="38">
        <v>7.3366000000000001E-2</v>
      </c>
      <c r="R89" s="28"/>
      <c r="S89" s="39">
        <v>0.60446100000000003</v>
      </c>
      <c r="T89" s="40">
        <v>11.353258124263345</v>
      </c>
      <c r="U89" s="40">
        <v>0.36921828281337632</v>
      </c>
    </row>
    <row r="90" spans="1:21" s="18" customFormat="1" x14ac:dyDescent="0.3">
      <c r="A90" s="106"/>
      <c r="B90" s="16"/>
      <c r="C90" s="29" t="s">
        <v>111</v>
      </c>
      <c r="D90" s="30">
        <v>14</v>
      </c>
      <c r="E90" s="27">
        <v>0.16867469879518071</v>
      </c>
      <c r="F90" s="28"/>
      <c r="G90" s="38">
        <v>3.6957999999999998E-2</v>
      </c>
      <c r="H90" s="38">
        <v>3.2259999999999997E-2</v>
      </c>
      <c r="I90" s="38">
        <v>4.7760999999999998E-2</v>
      </c>
      <c r="J90" s="38">
        <v>5.3622999999999997E-2</v>
      </c>
      <c r="K90" s="38">
        <v>0.114632</v>
      </c>
      <c r="L90" s="38">
        <v>0.12514500000000001</v>
      </c>
      <c r="M90" s="38">
        <v>0.12904199999999999</v>
      </c>
      <c r="N90" s="38">
        <v>0.13300800000000002</v>
      </c>
      <c r="O90" s="38">
        <v>0.13587399999999999</v>
      </c>
      <c r="P90" s="38">
        <v>0.15251500000000001</v>
      </c>
      <c r="Q90" s="38">
        <v>0.145651</v>
      </c>
      <c r="R90" s="28"/>
      <c r="S90" s="39">
        <v>1.1064689999999999</v>
      </c>
      <c r="T90" s="40">
        <v>2.9409870663996971</v>
      </c>
      <c r="U90" s="40">
        <v>0.18699974648360995</v>
      </c>
    </row>
    <row r="91" spans="1:21" s="18" customFormat="1" x14ac:dyDescent="0.3">
      <c r="A91" s="106"/>
      <c r="B91" s="16"/>
      <c r="C91" s="29" t="s">
        <v>164</v>
      </c>
      <c r="D91" s="30">
        <v>5</v>
      </c>
      <c r="E91" s="27">
        <v>6.0240963855421686E-2</v>
      </c>
      <c r="F91" s="28"/>
      <c r="G91" s="38">
        <v>1.3349999999999998E-3</v>
      </c>
      <c r="H91" s="38">
        <v>1.7769999999999999E-3</v>
      </c>
      <c r="I91" s="38">
        <v>2.1229999999999999E-3</v>
      </c>
      <c r="J91" s="38">
        <v>1.4062E-2</v>
      </c>
      <c r="K91" s="38">
        <v>1.2932000000000001E-2</v>
      </c>
      <c r="L91" s="38">
        <v>3.4220000000000001E-3</v>
      </c>
      <c r="M91" s="38">
        <v>5.3022E-2</v>
      </c>
      <c r="N91" s="38">
        <v>3.6500999999999999E-2</v>
      </c>
      <c r="O91" s="38">
        <v>5.0948E-2</v>
      </c>
      <c r="P91" s="38">
        <v>3.5630000000000002E-2</v>
      </c>
      <c r="Q91" s="38">
        <v>3.5027000000000003E-2</v>
      </c>
      <c r="R91" s="28"/>
      <c r="S91" s="39">
        <v>0.246779</v>
      </c>
      <c r="T91" s="40">
        <v>25.237453183520604</v>
      </c>
      <c r="U91" s="40">
        <v>0.50440652909102313</v>
      </c>
    </row>
    <row r="92" spans="1:21" s="18" customFormat="1" x14ac:dyDescent="0.3">
      <c r="A92" s="106"/>
      <c r="B92" s="16"/>
      <c r="C92" s="29" t="s">
        <v>0</v>
      </c>
      <c r="D92" s="30">
        <v>10</v>
      </c>
      <c r="E92" s="27">
        <v>0.12048192771084337</v>
      </c>
      <c r="F92" s="28"/>
      <c r="G92" s="38">
        <v>8.4480000000000006E-3</v>
      </c>
      <c r="H92" s="38">
        <v>7.9350000000000011E-3</v>
      </c>
      <c r="I92" s="38">
        <v>4.2269000000000001E-2</v>
      </c>
      <c r="J92" s="38">
        <v>0.21573999999999999</v>
      </c>
      <c r="K92" s="38">
        <v>0.28629500000000002</v>
      </c>
      <c r="L92" s="38">
        <v>0.32474199999999998</v>
      </c>
      <c r="M92" s="38">
        <v>0.30841099999999999</v>
      </c>
      <c r="N92" s="38">
        <v>0.35053799999999996</v>
      </c>
      <c r="O92" s="38">
        <v>0.38227699999999998</v>
      </c>
      <c r="P92" s="38">
        <v>0.41029999999999994</v>
      </c>
      <c r="Q92" s="38">
        <v>0.39138399999999995</v>
      </c>
      <c r="R92" s="28"/>
      <c r="S92" s="39">
        <v>2.7283389999999996</v>
      </c>
      <c r="T92" s="40">
        <v>45.328598484848477</v>
      </c>
      <c r="U92" s="40">
        <v>0.61521799830099466</v>
      </c>
    </row>
    <row r="93" spans="1:21" s="55" customFormat="1" x14ac:dyDescent="0.3">
      <c r="A93" s="108"/>
      <c r="B93" s="16"/>
      <c r="C93" s="51" t="s">
        <v>231</v>
      </c>
      <c r="D93" s="52">
        <v>0</v>
      </c>
      <c r="E93" s="27">
        <v>0</v>
      </c>
      <c r="F93" s="28"/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28"/>
      <c r="S93" s="53">
        <v>0</v>
      </c>
      <c r="T93" s="54" t="s">
        <v>191</v>
      </c>
      <c r="U93" s="54" t="s">
        <v>191</v>
      </c>
    </row>
    <row r="94" spans="1:21" s="55" customFormat="1" x14ac:dyDescent="0.3">
      <c r="A94" s="108"/>
      <c r="B94" s="16"/>
      <c r="C94" s="51" t="s">
        <v>390</v>
      </c>
      <c r="D94" s="52">
        <v>1</v>
      </c>
      <c r="E94" s="27">
        <v>1.2048192771084338E-2</v>
      </c>
      <c r="F94" s="28"/>
      <c r="G94" s="67">
        <v>1.1E-5</v>
      </c>
      <c r="H94" s="67">
        <v>3.4999999999999997E-5</v>
      </c>
      <c r="I94" s="67">
        <v>6.9999999999999994E-5</v>
      </c>
      <c r="J94" s="67">
        <v>1.0000000000000001E-5</v>
      </c>
      <c r="K94" s="67">
        <v>0</v>
      </c>
      <c r="L94" s="67">
        <v>0</v>
      </c>
      <c r="M94" s="67">
        <v>0</v>
      </c>
      <c r="N94" s="67">
        <v>0</v>
      </c>
      <c r="O94" s="67">
        <v>3.7800000000000003E-4</v>
      </c>
      <c r="P94" s="67">
        <v>2.8E-5</v>
      </c>
      <c r="Q94" s="67">
        <v>0</v>
      </c>
      <c r="R94" s="28"/>
      <c r="S94" s="53">
        <v>5.3200000000000003E-4</v>
      </c>
      <c r="T94" s="54">
        <v>-1</v>
      </c>
      <c r="U94" s="54">
        <v>-1</v>
      </c>
    </row>
    <row r="95" spans="1:21" s="55" customFormat="1" x14ac:dyDescent="0.3">
      <c r="A95" s="108"/>
      <c r="B95" s="50"/>
      <c r="C95" s="51" t="s">
        <v>371</v>
      </c>
      <c r="D95" s="52">
        <v>1</v>
      </c>
      <c r="E95" s="27">
        <v>1.2048192771084338E-2</v>
      </c>
      <c r="F95" s="28"/>
      <c r="G95" s="67">
        <v>1.722E-3</v>
      </c>
      <c r="H95" s="67">
        <v>2.026E-3</v>
      </c>
      <c r="I95" s="67">
        <v>2.2989999999999998E-3</v>
      </c>
      <c r="J95" s="67">
        <v>2.8279999999999998E-3</v>
      </c>
      <c r="K95" s="67">
        <v>2.5219999999999999E-3</v>
      </c>
      <c r="L95" s="67">
        <v>3.5010000000000002E-3</v>
      </c>
      <c r="M95" s="67">
        <v>4.4700000000000002E-4</v>
      </c>
      <c r="N95" s="67">
        <v>8.6000000000000003E-5</v>
      </c>
      <c r="O95" s="67">
        <v>1.2819999999999999E-3</v>
      </c>
      <c r="P95" s="67">
        <v>1.8699999999999999E-4</v>
      </c>
      <c r="Q95" s="67">
        <v>1.3899999999999999E-4</v>
      </c>
      <c r="R95" s="28"/>
      <c r="S95" s="53">
        <v>1.7038999999999999E-2</v>
      </c>
      <c r="T95" s="54">
        <v>-0.91927990708478513</v>
      </c>
      <c r="U95" s="54">
        <v>-0.26991620881545808</v>
      </c>
    </row>
    <row r="96" spans="1:21" s="55" customFormat="1" x14ac:dyDescent="0.3">
      <c r="A96" s="108"/>
      <c r="B96" s="50"/>
      <c r="C96" s="51" t="s">
        <v>391</v>
      </c>
      <c r="D96" s="52">
        <v>1</v>
      </c>
      <c r="E96" s="27">
        <v>1.2048192771084338E-2</v>
      </c>
      <c r="F96" s="28"/>
      <c r="G96" s="67">
        <v>1.0009999999999999E-3</v>
      </c>
      <c r="H96" s="67">
        <v>1.279E-3</v>
      </c>
      <c r="I96" s="67">
        <v>1.5200000000000001E-3</v>
      </c>
      <c r="J96" s="67">
        <v>9.6500000000000004E-4</v>
      </c>
      <c r="K96" s="67">
        <v>9.5299999999999996E-4</v>
      </c>
      <c r="L96" s="67">
        <v>0</v>
      </c>
      <c r="M96" s="67">
        <v>0</v>
      </c>
      <c r="N96" s="67">
        <v>1.2E-5</v>
      </c>
      <c r="O96" s="67">
        <v>0</v>
      </c>
      <c r="P96" s="67">
        <v>0</v>
      </c>
      <c r="Q96" s="67">
        <v>0</v>
      </c>
      <c r="R96" s="28"/>
      <c r="S96" s="53">
        <v>5.7299999999999999E-3</v>
      </c>
      <c r="T96" s="54">
        <v>-1</v>
      </c>
      <c r="U96" s="54">
        <v>-1</v>
      </c>
    </row>
    <row r="97" spans="1:22" s="55" customFormat="1" x14ac:dyDescent="0.3">
      <c r="A97" s="108"/>
      <c r="B97" s="50"/>
      <c r="C97" s="51" t="s">
        <v>392</v>
      </c>
      <c r="D97" s="52">
        <v>7</v>
      </c>
      <c r="E97" s="27">
        <v>8.4337349397590355E-2</v>
      </c>
      <c r="F97" s="28"/>
      <c r="G97" s="67">
        <v>5.7140000000000003E-3</v>
      </c>
      <c r="H97" s="67">
        <v>4.595000000000001E-3</v>
      </c>
      <c r="I97" s="67">
        <v>3.8379999999999997E-2</v>
      </c>
      <c r="J97" s="67">
        <v>0.21193699999999999</v>
      </c>
      <c r="K97" s="67">
        <v>0.28282000000000002</v>
      </c>
      <c r="L97" s="67">
        <v>0.321241</v>
      </c>
      <c r="M97" s="67">
        <v>0.30796400000000002</v>
      </c>
      <c r="N97" s="67">
        <v>0.35043999999999997</v>
      </c>
      <c r="O97" s="67">
        <v>0.38061699999999998</v>
      </c>
      <c r="P97" s="67">
        <v>0.41008499999999992</v>
      </c>
      <c r="Q97" s="67">
        <v>0.39124499999999995</v>
      </c>
      <c r="R97" s="28"/>
      <c r="S97" s="53">
        <v>2.7050380000000001</v>
      </c>
      <c r="T97" s="54">
        <v>67.471298564928233</v>
      </c>
      <c r="U97" s="54">
        <v>0.69604968493194264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2.4096385542168676E-2</v>
      </c>
      <c r="F98" s="28"/>
      <c r="G98" s="38">
        <v>6.2000000000000003E-5</v>
      </c>
      <c r="H98" s="38">
        <v>1.12E-4</v>
      </c>
      <c r="I98" s="38">
        <v>1.1E-4</v>
      </c>
      <c r="J98" s="38">
        <v>0</v>
      </c>
      <c r="K98" s="38">
        <v>0</v>
      </c>
      <c r="L98" s="38">
        <v>8.2000000000000001E-5</v>
      </c>
      <c r="M98" s="38">
        <v>0</v>
      </c>
      <c r="N98" s="38">
        <v>1.8E-5</v>
      </c>
      <c r="O98" s="38">
        <v>5.5999999999999999E-5</v>
      </c>
      <c r="P98" s="38">
        <v>1.0000000000000001E-5</v>
      </c>
      <c r="Q98" s="38">
        <v>8.0000000000000007E-5</v>
      </c>
      <c r="R98" s="28"/>
      <c r="S98" s="39">
        <v>5.3000000000000009E-4</v>
      </c>
      <c r="T98" s="40">
        <v>0.29032258064516125</v>
      </c>
      <c r="U98" s="40">
        <v>3.2374543746981566E-2</v>
      </c>
    </row>
    <row r="99" spans="1:22" s="18" customFormat="1" x14ac:dyDescent="0.3">
      <c r="A99" s="106"/>
      <c r="B99" s="16"/>
      <c r="C99" s="26" t="s">
        <v>373</v>
      </c>
      <c r="D99" s="142">
        <v>83</v>
      </c>
      <c r="E99" s="41">
        <v>1</v>
      </c>
      <c r="F99" s="42"/>
      <c r="G99" s="43">
        <v>0.41998200000000002</v>
      </c>
      <c r="H99" s="43">
        <v>0.59264700000000003</v>
      </c>
      <c r="I99" s="43">
        <v>0.6140690000000002</v>
      </c>
      <c r="J99" s="43">
        <v>0.902644</v>
      </c>
      <c r="K99" s="43">
        <v>1.0475979999999998</v>
      </c>
      <c r="L99" s="43">
        <v>1.120282</v>
      </c>
      <c r="M99" s="43">
        <v>1.0656029999999999</v>
      </c>
      <c r="N99" s="43">
        <v>1.1446510000000001</v>
      </c>
      <c r="O99" s="43">
        <v>1.2136639999999999</v>
      </c>
      <c r="P99" s="43">
        <v>1.2746680000000001</v>
      </c>
      <c r="Q99" s="43">
        <v>1.4130590000000001</v>
      </c>
      <c r="R99" s="42"/>
      <c r="S99" s="44">
        <v>10.808866999999999</v>
      </c>
      <c r="T99" s="45">
        <v>2.3645703863498913</v>
      </c>
      <c r="U99" s="45">
        <v>0.16376743992153431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14</v>
      </c>
      <c r="E103" s="90">
        <v>0.16867469879518071</v>
      </c>
      <c r="F103" s="95"/>
      <c r="G103" s="97">
        <v>0.15480099999999999</v>
      </c>
      <c r="H103" s="97">
        <v>0.26113199999999998</v>
      </c>
      <c r="I103" s="97">
        <v>0.19295200000000001</v>
      </c>
      <c r="J103" s="97">
        <v>0.22921</v>
      </c>
      <c r="K103" s="97">
        <v>0.25289</v>
      </c>
      <c r="L103" s="97">
        <v>0.26656999999999997</v>
      </c>
      <c r="M103" s="97">
        <v>0.13914199999999999</v>
      </c>
      <c r="N103" s="97">
        <v>0.21432899999999999</v>
      </c>
      <c r="O103" s="97">
        <v>0.226156</v>
      </c>
      <c r="P103" s="97">
        <v>0.20377100000000001</v>
      </c>
      <c r="Q103" s="138">
        <v>0.31711600000000001</v>
      </c>
      <c r="R103" s="95"/>
      <c r="S103" s="93">
        <v>2.4580690000000001</v>
      </c>
      <c r="T103" s="94">
        <v>1.0485397381153869</v>
      </c>
      <c r="U103" s="94">
        <v>9.3781438509997761E-2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9</v>
      </c>
      <c r="E105" s="90">
        <v>0.10843373493975904</v>
      </c>
      <c r="F105" s="95"/>
      <c r="G105" s="92">
        <v>6.6247E-2</v>
      </c>
      <c r="H105" s="92">
        <v>0.103644</v>
      </c>
      <c r="I105" s="92">
        <v>0.111766</v>
      </c>
      <c r="J105" s="92">
        <v>0.12443900000000001</v>
      </c>
      <c r="K105" s="92">
        <v>0.13974799999999998</v>
      </c>
      <c r="L105" s="92">
        <v>0.16569900000000001</v>
      </c>
      <c r="M105" s="92">
        <v>0.17369899999999999</v>
      </c>
      <c r="N105" s="92">
        <v>0.17527200000000001</v>
      </c>
      <c r="O105" s="92">
        <v>0.17550299999999999</v>
      </c>
      <c r="P105" s="92">
        <v>0.169936</v>
      </c>
      <c r="Q105" s="92">
        <v>0.19733400000000001</v>
      </c>
      <c r="R105" s="95"/>
      <c r="S105" s="93">
        <v>1.6032870000000004</v>
      </c>
      <c r="T105" s="94">
        <v>1.9787613023985995</v>
      </c>
      <c r="U105" s="94">
        <v>0.14618431990247571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6</v>
      </c>
      <c r="E106" s="90">
        <v>7.2289156626506021E-2</v>
      </c>
      <c r="F106" s="77"/>
      <c r="G106" s="82">
        <v>8.3160000000000005E-3</v>
      </c>
      <c r="H106" s="82">
        <v>1.0913000000000001E-2</v>
      </c>
      <c r="I106" s="82">
        <v>1.3417E-2</v>
      </c>
      <c r="J106" s="82">
        <v>5.9439999999999996E-3</v>
      </c>
      <c r="K106" s="82">
        <v>5.1608000000000001E-2</v>
      </c>
      <c r="L106" s="82">
        <v>5.0839000000000002E-2</v>
      </c>
      <c r="M106" s="82">
        <v>5.0888000000000003E-2</v>
      </c>
      <c r="N106" s="82">
        <v>5.0502999999999999E-2</v>
      </c>
      <c r="O106" s="82">
        <v>5.1794E-2</v>
      </c>
      <c r="P106" s="82">
        <v>5.1604999999999998E-2</v>
      </c>
      <c r="Q106" s="82">
        <v>5.6093999999999998E-2</v>
      </c>
      <c r="R106" s="77"/>
      <c r="S106" s="79">
        <v>0.40192099999999997</v>
      </c>
      <c r="T106" s="80">
        <v>5.7453102453102449</v>
      </c>
      <c r="U106" s="80">
        <v>0.26947818186872308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3</v>
      </c>
      <c r="E107" s="90">
        <v>3.614457831325301E-2</v>
      </c>
      <c r="F107" s="77"/>
      <c r="G107" s="78">
        <v>5.7931000000000003E-2</v>
      </c>
      <c r="H107" s="78">
        <v>9.2730999999999994E-2</v>
      </c>
      <c r="I107" s="78">
        <v>9.8349000000000006E-2</v>
      </c>
      <c r="J107" s="78">
        <v>0.118495</v>
      </c>
      <c r="K107" s="78">
        <v>8.8139999999999996E-2</v>
      </c>
      <c r="L107" s="78">
        <v>0.11486</v>
      </c>
      <c r="M107" s="78">
        <v>0.122811</v>
      </c>
      <c r="N107" s="78">
        <v>0.124769</v>
      </c>
      <c r="O107" s="78">
        <v>0.123709</v>
      </c>
      <c r="P107" s="78">
        <v>0.11833100000000001</v>
      </c>
      <c r="Q107" s="78">
        <v>0.14124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3</v>
      </c>
      <c r="E108" s="99">
        <v>3.614457831325301E-2</v>
      </c>
      <c r="F108" s="100"/>
      <c r="G108" s="78">
        <v>5.7931000000000003E-2</v>
      </c>
      <c r="H108" s="78">
        <v>9.2730999999999994E-2</v>
      </c>
      <c r="I108" s="78">
        <v>9.8349000000000006E-2</v>
      </c>
      <c r="J108" s="78">
        <v>0.118495</v>
      </c>
      <c r="K108" s="78">
        <v>8.8139999999999996E-2</v>
      </c>
      <c r="L108" s="78">
        <v>0.11486</v>
      </c>
      <c r="M108" s="78">
        <v>0.122811</v>
      </c>
      <c r="N108" s="78">
        <v>0.124769</v>
      </c>
      <c r="O108" s="78">
        <v>0.123709</v>
      </c>
      <c r="P108" s="78">
        <v>0.11833100000000001</v>
      </c>
      <c r="Q108" s="78">
        <v>0.14124</v>
      </c>
      <c r="R108" s="100"/>
      <c r="S108" s="101">
        <v>1.2013659999999999</v>
      </c>
      <c r="T108" s="102">
        <v>1.4380728798052855</v>
      </c>
      <c r="U108" s="102">
        <v>0.11784306142801482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9</v>
      </c>
      <c r="E114" s="90">
        <v>0.10843373493975904</v>
      </c>
      <c r="F114" s="95"/>
      <c r="G114" s="92">
        <v>1.5525000000000001E-2</v>
      </c>
      <c r="H114" s="92">
        <v>3.0802E-2</v>
      </c>
      <c r="I114" s="92">
        <v>6.3223000000000001E-2</v>
      </c>
      <c r="J114" s="92">
        <v>6.0197000000000001E-2</v>
      </c>
      <c r="K114" s="92">
        <v>5.6159999999999995E-2</v>
      </c>
      <c r="L114" s="92">
        <v>5.5039999999999999E-2</v>
      </c>
      <c r="M114" s="92">
        <v>4.7337999999999998E-2</v>
      </c>
      <c r="N114" s="92">
        <v>5.1448000000000001E-2</v>
      </c>
      <c r="O114" s="92">
        <v>5.3359000000000004E-2</v>
      </c>
      <c r="P114" s="92">
        <v>5.4597E-2</v>
      </c>
      <c r="Q114" s="92">
        <v>5.5031000000000004E-2</v>
      </c>
      <c r="R114" s="95"/>
      <c r="S114" s="93">
        <v>0.54271999999999998</v>
      </c>
      <c r="T114" s="94">
        <v>2.5446698872785829</v>
      </c>
      <c r="U114" s="94">
        <v>0.17137776083140555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6</v>
      </c>
      <c r="E115" s="76">
        <v>7.2289156626506021E-2</v>
      </c>
      <c r="F115" s="77"/>
      <c r="G115" s="82">
        <v>1.3206000000000001E-2</v>
      </c>
      <c r="H115" s="82">
        <v>2.7376999999999999E-2</v>
      </c>
      <c r="I115" s="82">
        <v>5.7229000000000002E-2</v>
      </c>
      <c r="J115" s="82">
        <v>5.2337000000000002E-2</v>
      </c>
      <c r="K115" s="82">
        <v>4.7752999999999997E-2</v>
      </c>
      <c r="L115" s="82">
        <v>4.8285000000000002E-2</v>
      </c>
      <c r="M115" s="82">
        <v>3.9958E-2</v>
      </c>
      <c r="N115" s="82">
        <v>4.4066000000000001E-2</v>
      </c>
      <c r="O115" s="82">
        <v>4.6431E-2</v>
      </c>
      <c r="P115" s="82">
        <v>4.7843999999999998E-2</v>
      </c>
      <c r="Q115" s="140">
        <v>4.7473000000000001E-2</v>
      </c>
      <c r="R115" s="77"/>
      <c r="S115" s="79">
        <v>0.47195899999999996</v>
      </c>
      <c r="T115" s="80">
        <v>2.594805391488717</v>
      </c>
      <c r="U115" s="80">
        <v>0.17343604102495691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3</v>
      </c>
      <c r="E116" s="90">
        <v>3.614457831325301E-2</v>
      </c>
      <c r="F116" s="77"/>
      <c r="G116" s="78">
        <v>2.3189999999999999E-3</v>
      </c>
      <c r="H116" s="78">
        <v>3.4250000000000001E-3</v>
      </c>
      <c r="I116" s="78">
        <v>5.9940000000000002E-3</v>
      </c>
      <c r="J116" s="78">
        <v>7.8600000000000007E-3</v>
      </c>
      <c r="K116" s="78">
        <v>8.4069999999999995E-3</v>
      </c>
      <c r="L116" s="78">
        <v>6.7549999999999997E-3</v>
      </c>
      <c r="M116" s="78">
        <v>7.3800000000000003E-3</v>
      </c>
      <c r="N116" s="78">
        <v>7.3819999999999997E-3</v>
      </c>
      <c r="O116" s="78">
        <v>6.9280000000000001E-3</v>
      </c>
      <c r="P116" s="78">
        <v>6.7530000000000003E-3</v>
      </c>
      <c r="Q116" s="78">
        <v>7.5579999999999996E-3</v>
      </c>
      <c r="R116" s="77"/>
      <c r="S116" s="85">
        <v>7.0760999999999991E-2</v>
      </c>
      <c r="T116" s="86">
        <v>2.2591634325140149</v>
      </c>
      <c r="U116" s="86">
        <v>0.1591463375936657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3</v>
      </c>
      <c r="E117" s="99">
        <v>3.614457831325301E-2</v>
      </c>
      <c r="F117" s="100"/>
      <c r="G117" s="78">
        <v>2.3189999999999999E-3</v>
      </c>
      <c r="H117" s="78">
        <v>3.4250000000000001E-3</v>
      </c>
      <c r="I117" s="78">
        <v>5.9940000000000002E-3</v>
      </c>
      <c r="J117" s="78">
        <v>7.8600000000000007E-3</v>
      </c>
      <c r="K117" s="78">
        <v>8.4069999999999995E-3</v>
      </c>
      <c r="L117" s="78">
        <v>6.7549999999999997E-3</v>
      </c>
      <c r="M117" s="78">
        <v>7.3800000000000003E-3</v>
      </c>
      <c r="N117" s="78">
        <v>7.3819999999999997E-3</v>
      </c>
      <c r="O117" s="78">
        <v>6.9280000000000001E-3</v>
      </c>
      <c r="P117" s="78">
        <v>6.7530000000000003E-3</v>
      </c>
      <c r="Q117" s="139">
        <v>7.5579999999999996E-3</v>
      </c>
      <c r="R117" s="100"/>
      <c r="S117" s="101">
        <v>7.0760999999999991E-2</v>
      </c>
      <c r="T117" s="102">
        <v>2.2591634325140149</v>
      </c>
      <c r="U117" s="102">
        <v>0.1591463375936657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11</v>
      </c>
      <c r="E122" s="90">
        <v>0.13253012048192772</v>
      </c>
      <c r="F122" s="95"/>
      <c r="G122" s="92">
        <v>0.119369</v>
      </c>
      <c r="H122" s="92">
        <v>0.138604</v>
      </c>
      <c r="I122" s="92">
        <v>0.114262</v>
      </c>
      <c r="J122" s="92">
        <v>9.0537000000000006E-2</v>
      </c>
      <c r="K122" s="92">
        <v>7.5351000000000001E-2</v>
      </c>
      <c r="L122" s="92">
        <v>6.1303000000000003E-2</v>
      </c>
      <c r="M122" s="92">
        <v>6.5502000000000005E-2</v>
      </c>
      <c r="N122" s="92">
        <v>6.6169999999999993E-2</v>
      </c>
      <c r="O122" s="92">
        <v>6.9516999999999995E-2</v>
      </c>
      <c r="P122" s="92">
        <v>7.1184999999999998E-2</v>
      </c>
      <c r="Q122" s="92">
        <v>7.5560999999999989E-2</v>
      </c>
      <c r="R122" s="95"/>
      <c r="S122" s="93">
        <v>0.9473609999999999</v>
      </c>
      <c r="T122" s="94">
        <v>-0.36699645636639344</v>
      </c>
      <c r="U122" s="94">
        <v>-5.5556966079527648E-2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9</v>
      </c>
      <c r="E123" s="90">
        <v>0.10843373493975904</v>
      </c>
      <c r="F123" s="77"/>
      <c r="G123" s="78">
        <v>0.119369</v>
      </c>
      <c r="H123" s="78">
        <v>0.138604</v>
      </c>
      <c r="I123" s="78">
        <v>0.114262</v>
      </c>
      <c r="J123" s="78">
        <v>9.0537000000000006E-2</v>
      </c>
      <c r="K123" s="78">
        <v>7.5351000000000001E-2</v>
      </c>
      <c r="L123" s="78">
        <v>6.1303000000000003E-2</v>
      </c>
      <c r="M123" s="78">
        <v>6.5502000000000005E-2</v>
      </c>
      <c r="N123" s="78">
        <v>6.6169999999999993E-2</v>
      </c>
      <c r="O123" s="78">
        <v>6.9516999999999995E-2</v>
      </c>
      <c r="P123" s="78">
        <v>7.1184999999999998E-2</v>
      </c>
      <c r="Q123" s="78">
        <v>7.5560999999999989E-2</v>
      </c>
      <c r="R123" s="77"/>
      <c r="S123" s="85">
        <v>0.9473609999999999</v>
      </c>
      <c r="T123" s="86">
        <v>-0.36699645636639344</v>
      </c>
      <c r="U123" s="86">
        <v>-5.5556966079527648E-2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1.2048192771084338E-2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9.0000000000000002E-6</v>
      </c>
      <c r="O125" s="78">
        <v>0</v>
      </c>
      <c r="P125" s="78">
        <v>1.2999999999999999E-5</v>
      </c>
      <c r="Q125" s="136">
        <v>2.3E-5</v>
      </c>
      <c r="R125" s="77"/>
      <c r="S125" s="85">
        <v>4.4999999999999996E-5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8</v>
      </c>
      <c r="E126" s="90">
        <v>9.6385542168674704E-2</v>
      </c>
      <c r="F126" s="77"/>
      <c r="G126" s="78">
        <v>0.119369</v>
      </c>
      <c r="H126" s="78">
        <v>0.138604</v>
      </c>
      <c r="I126" s="78">
        <v>0.114262</v>
      </c>
      <c r="J126" s="78">
        <v>9.0537000000000006E-2</v>
      </c>
      <c r="K126" s="78">
        <v>7.5351000000000001E-2</v>
      </c>
      <c r="L126" s="78">
        <v>6.1303000000000003E-2</v>
      </c>
      <c r="M126" s="78">
        <v>6.5502000000000005E-2</v>
      </c>
      <c r="N126" s="78">
        <v>6.6160999999999998E-2</v>
      </c>
      <c r="O126" s="78">
        <v>6.9516999999999995E-2</v>
      </c>
      <c r="P126" s="78">
        <v>7.1171999999999999E-2</v>
      </c>
      <c r="Q126" s="78">
        <v>7.5537999999999994E-2</v>
      </c>
      <c r="R126" s="77"/>
      <c r="S126" s="85">
        <v>0.94731599999999994</v>
      </c>
      <c r="T126" s="86">
        <v>-0.36718913620789329</v>
      </c>
      <c r="U126" s="86">
        <v>-5.559290572280684E-2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2</v>
      </c>
      <c r="E127" s="76">
        <v>2.4096385542168676E-2</v>
      </c>
      <c r="F127" s="77"/>
      <c r="G127" s="78">
        <v>2.0272999999999999E-2</v>
      </c>
      <c r="H127" s="78">
        <v>3.2668000000000003E-2</v>
      </c>
      <c r="I127" s="78">
        <v>3.0380000000000001E-2</v>
      </c>
      <c r="J127" s="78">
        <v>2.7505999999999999E-2</v>
      </c>
      <c r="K127" s="78">
        <v>1.5559E-2</v>
      </c>
      <c r="L127" s="78">
        <v>1.5139999999999999E-3</v>
      </c>
      <c r="M127" s="78">
        <v>3.7100000000000002E-3</v>
      </c>
      <c r="N127" s="78">
        <v>1.08E-3</v>
      </c>
      <c r="O127" s="78">
        <v>1.1980000000000001E-3</v>
      </c>
      <c r="P127" s="78">
        <v>1.812E-3</v>
      </c>
      <c r="Q127" s="136">
        <v>3.1359999999999999E-3</v>
      </c>
      <c r="R127" s="77"/>
      <c r="S127" s="85">
        <v>0.13883599999999999</v>
      </c>
      <c r="T127" s="86">
        <v>-0.84531149805159567</v>
      </c>
      <c r="U127" s="86">
        <v>-0.20807828054512123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1</v>
      </c>
      <c r="E130" s="76">
        <v>1.2048192771084338E-2</v>
      </c>
      <c r="F130" s="77"/>
      <c r="G130" s="78">
        <v>1.0459E-2</v>
      </c>
      <c r="H130" s="78">
        <v>1.3757E-2</v>
      </c>
      <c r="I130" s="78">
        <v>1.6012999999999999E-2</v>
      </c>
      <c r="J130" s="78">
        <v>2.8740000000000002E-2</v>
      </c>
      <c r="K130" s="78">
        <v>2.6391999999999999E-2</v>
      </c>
      <c r="L130" s="78">
        <v>2.5340000000000001E-2</v>
      </c>
      <c r="M130" s="78">
        <v>2.5399999999999999E-2</v>
      </c>
      <c r="N130" s="78">
        <v>2.5888000000000001E-2</v>
      </c>
      <c r="O130" s="78">
        <v>2.6803E-2</v>
      </c>
      <c r="P130" s="78">
        <v>2.6946999999999999E-2</v>
      </c>
      <c r="Q130" s="78">
        <v>2.9231E-2</v>
      </c>
      <c r="R130" s="77"/>
      <c r="S130" s="85">
        <v>0.25496999999999997</v>
      </c>
      <c r="T130" s="86">
        <v>1.794817860216082</v>
      </c>
      <c r="U130" s="86">
        <v>0.13708829432702485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2</v>
      </c>
      <c r="E131" s="76">
        <v>2.4096385542168676E-2</v>
      </c>
      <c r="F131" s="77"/>
      <c r="G131" s="78">
        <v>5.2627E-2</v>
      </c>
      <c r="H131" s="78">
        <v>4.8140000000000002E-2</v>
      </c>
      <c r="I131" s="78">
        <v>2.7737000000000001E-2</v>
      </c>
      <c r="J131" s="78">
        <v>0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136">
        <v>0</v>
      </c>
      <c r="R131" s="77"/>
      <c r="S131" s="85">
        <v>0.12850400000000001</v>
      </c>
      <c r="T131" s="86">
        <v>-1</v>
      </c>
      <c r="U131" s="86">
        <v>-1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1</v>
      </c>
      <c r="E132" s="76">
        <v>1.2048192771084338E-2</v>
      </c>
      <c r="F132" s="77"/>
      <c r="G132" s="78">
        <v>3.0970000000000001E-2</v>
      </c>
      <c r="H132" s="78">
        <v>3.1196000000000002E-2</v>
      </c>
      <c r="I132" s="78">
        <v>2.9904E-2</v>
      </c>
      <c r="J132" s="78">
        <v>3.4291000000000002E-2</v>
      </c>
      <c r="K132" s="78">
        <v>3.3399999999999999E-2</v>
      </c>
      <c r="L132" s="78">
        <v>3.4449E-2</v>
      </c>
      <c r="M132" s="78">
        <v>3.6392000000000001E-2</v>
      </c>
      <c r="N132" s="78">
        <v>3.9192999999999999E-2</v>
      </c>
      <c r="O132" s="78">
        <v>4.1515999999999997E-2</v>
      </c>
      <c r="P132" s="78">
        <v>4.2412999999999999E-2</v>
      </c>
      <c r="Q132" s="78">
        <v>4.3171000000000001E-2</v>
      </c>
      <c r="R132" s="77"/>
      <c r="S132" s="85">
        <v>0.396895</v>
      </c>
      <c r="T132" s="86">
        <v>0.39396189861155961</v>
      </c>
      <c r="U132" s="86">
        <v>4.2392703866665382E-2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1.2048192771084338E-2</v>
      </c>
      <c r="F133" s="77"/>
      <c r="G133" s="78">
        <v>0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0</v>
      </c>
      <c r="Q133" s="78">
        <v>0</v>
      </c>
      <c r="R133" s="77"/>
      <c r="S133" s="85">
        <v>0</v>
      </c>
      <c r="T133" s="86" t="s">
        <v>191</v>
      </c>
      <c r="U133" s="86" t="s">
        <v>191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1</v>
      </c>
      <c r="E134" s="76">
        <v>1.2048192771084338E-2</v>
      </c>
      <c r="F134" s="77"/>
      <c r="G134" s="78">
        <v>5.0400000000000002E-3</v>
      </c>
      <c r="H134" s="78">
        <v>1.2843E-2</v>
      </c>
      <c r="I134" s="78">
        <v>1.0227999999999999E-2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2.8110999999999997E-2</v>
      </c>
      <c r="T134" s="86">
        <v>-1</v>
      </c>
      <c r="U134" s="86">
        <v>-1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1</v>
      </c>
      <c r="E137" s="90">
        <v>1.2048192771084338E-2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1</v>
      </c>
      <c r="E140" s="76">
        <v>1.2048192771084338E-2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1</v>
      </c>
      <c r="E142" s="90">
        <v>1.2048192771084338E-2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1</v>
      </c>
      <c r="E144" s="76">
        <v>1.2048192771084338E-2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4</v>
      </c>
      <c r="E147" s="90">
        <v>4.8192771084337352E-2</v>
      </c>
      <c r="F147" s="95"/>
      <c r="G147" s="92">
        <v>1.1297999999999999E-2</v>
      </c>
      <c r="H147" s="92">
        <v>1.0175999999999999E-2</v>
      </c>
      <c r="I147" s="92">
        <v>3.3487999999999997E-2</v>
      </c>
      <c r="J147" s="92">
        <v>5.5710000000000003E-2</v>
      </c>
      <c r="K147" s="92">
        <v>2.9901E-2</v>
      </c>
      <c r="L147" s="92">
        <v>5.4096000000000005E-2</v>
      </c>
      <c r="M147" s="92">
        <v>6.8173999999999998E-2</v>
      </c>
      <c r="N147" s="92">
        <v>4.0263E-2</v>
      </c>
      <c r="O147" s="92">
        <v>4.3475E-2</v>
      </c>
      <c r="P147" s="92">
        <v>0.10176200000000001</v>
      </c>
      <c r="Q147" s="92">
        <v>0.122309</v>
      </c>
      <c r="R147" s="95"/>
      <c r="S147" s="93">
        <v>0.57065199999999994</v>
      </c>
      <c r="T147" s="94">
        <v>9.8257213666135605</v>
      </c>
      <c r="U147" s="94">
        <v>0.34681239805445729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1.2048192771084338E-2</v>
      </c>
      <c r="F148" s="77"/>
      <c r="G148" s="78">
        <v>2.1100000000000001E-4</v>
      </c>
      <c r="H148" s="78">
        <v>2.13E-4</v>
      </c>
      <c r="I148" s="78">
        <v>2.12E-4</v>
      </c>
      <c r="J148" s="78">
        <v>1.189E-3</v>
      </c>
      <c r="K148" s="78">
        <v>2.8800000000000001E-4</v>
      </c>
      <c r="L148" s="78">
        <v>1.4200000000000001E-4</v>
      </c>
      <c r="M148" s="78">
        <v>5.1999999999999997E-5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2.307E-3</v>
      </c>
      <c r="T148" s="86">
        <v>-1</v>
      </c>
      <c r="U148" s="86">
        <v>-1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3</v>
      </c>
      <c r="E149" s="90">
        <v>3.614457831325301E-2</v>
      </c>
      <c r="F149" s="77"/>
      <c r="G149" s="78">
        <v>1.1087E-2</v>
      </c>
      <c r="H149" s="78">
        <v>9.9629999999999996E-3</v>
      </c>
      <c r="I149" s="78">
        <v>3.3276E-2</v>
      </c>
      <c r="J149" s="78">
        <v>5.4521E-2</v>
      </c>
      <c r="K149" s="78">
        <v>2.9613E-2</v>
      </c>
      <c r="L149" s="78">
        <v>5.3954000000000002E-2</v>
      </c>
      <c r="M149" s="78">
        <v>6.8122000000000002E-2</v>
      </c>
      <c r="N149" s="78">
        <v>4.0263E-2</v>
      </c>
      <c r="O149" s="78">
        <v>4.3475E-2</v>
      </c>
      <c r="P149" s="78">
        <v>0.10176200000000001</v>
      </c>
      <c r="Q149" s="136">
        <v>0.122309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3</v>
      </c>
      <c r="E151" s="99">
        <v>3.614457831325301E-2</v>
      </c>
      <c r="F151" s="100"/>
      <c r="G151" s="78">
        <v>1.1087E-2</v>
      </c>
      <c r="H151" s="78">
        <v>9.9629999999999996E-3</v>
      </c>
      <c r="I151" s="78">
        <v>3.3276E-2</v>
      </c>
      <c r="J151" s="78">
        <v>5.4521E-2</v>
      </c>
      <c r="K151" s="78">
        <v>2.9613E-2</v>
      </c>
      <c r="L151" s="78">
        <v>5.3954000000000002E-2</v>
      </c>
      <c r="M151" s="78">
        <v>6.8122000000000002E-2</v>
      </c>
      <c r="N151" s="78">
        <v>4.0263E-2</v>
      </c>
      <c r="O151" s="78">
        <v>4.3475E-2</v>
      </c>
      <c r="P151" s="78">
        <v>0.10176200000000001</v>
      </c>
      <c r="Q151" s="136">
        <v>0.122309</v>
      </c>
      <c r="R151" s="100"/>
      <c r="S151" s="101">
        <v>0.56834499999999999</v>
      </c>
      <c r="T151" s="102">
        <v>10.031748895102373</v>
      </c>
      <c r="U151" s="102">
        <v>0.34998998288977168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5</v>
      </c>
      <c r="E156" s="90">
        <v>6.0240963855421686E-2</v>
      </c>
      <c r="F156" s="95"/>
      <c r="G156" s="92">
        <v>1.3349999999999998E-3</v>
      </c>
      <c r="H156" s="92">
        <v>1.7769999999999999E-3</v>
      </c>
      <c r="I156" s="92">
        <v>2.1229999999999999E-3</v>
      </c>
      <c r="J156" s="92">
        <v>1.4062E-2</v>
      </c>
      <c r="K156" s="92">
        <v>1.2932000000000001E-2</v>
      </c>
      <c r="L156" s="92">
        <v>3.4220000000000001E-3</v>
      </c>
      <c r="M156" s="92">
        <v>5.3022E-2</v>
      </c>
      <c r="N156" s="92">
        <v>3.6500999999999999E-2</v>
      </c>
      <c r="O156" s="92">
        <v>5.0948E-2</v>
      </c>
      <c r="P156" s="92">
        <v>3.5630000000000002E-2</v>
      </c>
      <c r="Q156" s="92">
        <v>3.5027000000000003E-2</v>
      </c>
      <c r="R156" s="95"/>
      <c r="S156" s="93">
        <v>0.246779</v>
      </c>
      <c r="T156" s="94">
        <v>25.237453183520604</v>
      </c>
      <c r="U156" s="94">
        <v>0.50440652909102313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1.2048192771084338E-2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1.0820000000000001E-3</v>
      </c>
      <c r="M157" s="78">
        <v>3.5199999999999999E-4</v>
      </c>
      <c r="N157" s="78">
        <v>4.8000000000000001E-5</v>
      </c>
      <c r="O157" s="78">
        <v>2.4600000000000002E-4</v>
      </c>
      <c r="P157" s="78">
        <v>6.9999999999999999E-6</v>
      </c>
      <c r="Q157" s="78">
        <v>1.34E-4</v>
      </c>
      <c r="R157" s="77"/>
      <c r="S157" s="85">
        <v>1.869E-3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1.2048192771084338E-2</v>
      </c>
      <c r="F158" s="77"/>
      <c r="G158" s="78">
        <v>6.6799999999999997E-4</v>
      </c>
      <c r="H158" s="78">
        <v>8.8900000000000003E-4</v>
      </c>
      <c r="I158" s="78">
        <v>1.0610000000000001E-3</v>
      </c>
      <c r="J158" s="78">
        <v>7.0309999999999999E-3</v>
      </c>
      <c r="K158" s="78">
        <v>6.4660000000000004E-3</v>
      </c>
      <c r="L158" s="78">
        <v>1.7110000000000001E-3</v>
      </c>
      <c r="M158" s="78">
        <v>8.6759999999999997E-3</v>
      </c>
      <c r="N158" s="78">
        <v>3.8699999999999997E-4</v>
      </c>
      <c r="O158" s="78">
        <v>7.5259999999999997E-3</v>
      </c>
      <c r="P158" s="78">
        <v>8.6000000000000003E-5</v>
      </c>
      <c r="Q158" s="136">
        <v>2.22E-4</v>
      </c>
      <c r="R158" s="77"/>
      <c r="S158" s="85">
        <v>3.4723000000000004E-2</v>
      </c>
      <c r="T158" s="86">
        <v>-0.66766467065868262</v>
      </c>
      <c r="U158" s="86">
        <v>-0.12864111487068819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2</v>
      </c>
      <c r="E159" s="76">
        <v>2.4096385542168676E-2</v>
      </c>
      <c r="F159" s="77"/>
      <c r="G159" s="78">
        <v>3.5100000000000002E-4</v>
      </c>
      <c r="H159" s="78">
        <v>4.44E-4</v>
      </c>
      <c r="I159" s="78">
        <v>5.31E-4</v>
      </c>
      <c r="J159" s="78">
        <v>7.0309999999999999E-3</v>
      </c>
      <c r="K159" s="78">
        <v>6.4660000000000004E-3</v>
      </c>
      <c r="L159" s="78">
        <v>4.6000000000000001E-4</v>
      </c>
      <c r="M159" s="78">
        <v>3.7200999999999998E-2</v>
      </c>
      <c r="N159" s="78">
        <v>3.6066000000000001E-2</v>
      </c>
      <c r="O159" s="78">
        <v>4.3175999999999999E-2</v>
      </c>
      <c r="P159" s="78">
        <v>3.5469000000000001E-2</v>
      </c>
      <c r="Q159" s="136">
        <v>3.4667999999999997E-2</v>
      </c>
      <c r="R159" s="77"/>
      <c r="S159" s="85">
        <v>0.20186299999999999</v>
      </c>
      <c r="T159" s="86">
        <v>97.769230769230759</v>
      </c>
      <c r="U159" s="86">
        <v>0.77552874992337362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1</v>
      </c>
      <c r="E160" s="76">
        <v>1.2048192771084338E-2</v>
      </c>
      <c r="F160" s="77"/>
      <c r="G160" s="78">
        <v>3.1599999999999998E-4</v>
      </c>
      <c r="H160" s="78">
        <v>4.44E-4</v>
      </c>
      <c r="I160" s="78">
        <v>5.31E-4</v>
      </c>
      <c r="J160" s="78">
        <v>0</v>
      </c>
      <c r="K160" s="78">
        <v>0</v>
      </c>
      <c r="L160" s="78">
        <v>1.6899999999999999E-4</v>
      </c>
      <c r="M160" s="78">
        <v>6.7930000000000004E-3</v>
      </c>
      <c r="N160" s="78">
        <v>0</v>
      </c>
      <c r="O160" s="78">
        <v>0</v>
      </c>
      <c r="P160" s="78">
        <v>6.7999999999999999E-5</v>
      </c>
      <c r="Q160" s="78">
        <v>3.0000000000000001E-6</v>
      </c>
      <c r="R160" s="77"/>
      <c r="S160" s="85">
        <v>8.3239999999999998E-3</v>
      </c>
      <c r="T160" s="86">
        <v>-0.990506329113924</v>
      </c>
      <c r="U160" s="86">
        <v>-0.44129922793071652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10</v>
      </c>
      <c r="E164" s="90">
        <v>0.12048192771084337</v>
      </c>
      <c r="F164" s="95"/>
      <c r="G164" s="92">
        <v>8.4480000000000006E-3</v>
      </c>
      <c r="H164" s="92">
        <v>7.9350000000000011E-3</v>
      </c>
      <c r="I164" s="92">
        <v>4.2269000000000001E-2</v>
      </c>
      <c r="J164" s="92">
        <v>0.21573999999999999</v>
      </c>
      <c r="K164" s="92">
        <v>0.28629500000000002</v>
      </c>
      <c r="L164" s="92">
        <v>0.32474199999999998</v>
      </c>
      <c r="M164" s="92">
        <v>0.30841099999999999</v>
      </c>
      <c r="N164" s="92">
        <v>0.35053799999999996</v>
      </c>
      <c r="O164" s="92">
        <v>0.38227699999999998</v>
      </c>
      <c r="P164" s="92">
        <v>0.41029999999999994</v>
      </c>
      <c r="Q164" s="92">
        <v>0.39138399999999995</v>
      </c>
      <c r="R164" s="95"/>
      <c r="S164" s="93">
        <v>2.7283389999999996</v>
      </c>
      <c r="T164" s="94">
        <v>45.328598484848477</v>
      </c>
      <c r="U164" s="94">
        <v>0.61521799830099466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9</v>
      </c>
      <c r="E165" s="90">
        <v>0.10843373493975904</v>
      </c>
      <c r="F165" s="77"/>
      <c r="G165" s="78">
        <v>8.4480000000000006E-3</v>
      </c>
      <c r="H165" s="78">
        <v>7.4000000000000003E-3</v>
      </c>
      <c r="I165" s="78">
        <v>4.2269000000000001E-2</v>
      </c>
      <c r="J165" s="78">
        <v>0.21573999999999999</v>
      </c>
      <c r="K165" s="78">
        <v>0.28551700000000002</v>
      </c>
      <c r="L165" s="78">
        <v>0.32474199999999998</v>
      </c>
      <c r="M165" s="78">
        <v>0.30841099999999999</v>
      </c>
      <c r="N165" s="78">
        <v>0.35053799999999996</v>
      </c>
      <c r="O165" s="78">
        <v>0.38227699999999998</v>
      </c>
      <c r="P165" s="78">
        <v>0.41029999999999994</v>
      </c>
      <c r="Q165" s="78">
        <v>0.39138399999999995</v>
      </c>
      <c r="R165" s="77"/>
      <c r="S165" s="85">
        <v>2.727026</v>
      </c>
      <c r="T165" s="86">
        <v>45.328598484848477</v>
      </c>
      <c r="U165" s="86">
        <v>0.61521799830099466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3</v>
      </c>
      <c r="E166" s="76">
        <v>3.614457831325301E-2</v>
      </c>
      <c r="F166" s="77"/>
      <c r="G166" s="78">
        <v>5.2570000000000004E-3</v>
      </c>
      <c r="H166" s="78">
        <v>3.5620000000000001E-3</v>
      </c>
      <c r="I166" s="78">
        <v>3.7849000000000001E-2</v>
      </c>
      <c r="J166" s="78">
        <v>0.21193699999999999</v>
      </c>
      <c r="K166" s="78">
        <v>0.28204200000000001</v>
      </c>
      <c r="L166" s="78">
        <v>0.318886</v>
      </c>
      <c r="M166" s="78">
        <v>0.30693799999999999</v>
      </c>
      <c r="N166" s="78">
        <v>0.33935799999999999</v>
      </c>
      <c r="O166" s="78">
        <v>0.36952099999999999</v>
      </c>
      <c r="P166" s="78">
        <v>0.39952300000000002</v>
      </c>
      <c r="Q166" s="136">
        <v>0.380465</v>
      </c>
      <c r="R166" s="77"/>
      <c r="S166" s="85">
        <v>2.655338</v>
      </c>
      <c r="T166" s="86">
        <v>71.373026440935888</v>
      </c>
      <c r="U166" s="86">
        <v>0.70783964854680237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0</v>
      </c>
      <c r="E167" s="76">
        <v>0</v>
      </c>
      <c r="F167" s="77"/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7"/>
      <c r="S167" s="85">
        <v>0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0</v>
      </c>
      <c r="E169" s="76">
        <v>0</v>
      </c>
      <c r="F169" s="77"/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7"/>
      <c r="S169" s="85">
        <v>0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1.2048192771084338E-2</v>
      </c>
      <c r="F171" s="77"/>
      <c r="G171" s="78">
        <v>4.57E-4</v>
      </c>
      <c r="H171" s="78">
        <v>4.9799999999999996E-4</v>
      </c>
      <c r="I171" s="78">
        <v>5.31E-4</v>
      </c>
      <c r="J171" s="78">
        <v>0</v>
      </c>
      <c r="K171" s="78">
        <v>0</v>
      </c>
      <c r="L171" s="78">
        <v>2.3549999999999999E-3</v>
      </c>
      <c r="M171" s="78">
        <v>1.026E-3</v>
      </c>
      <c r="N171" s="78">
        <v>4.44E-4</v>
      </c>
      <c r="O171" s="78">
        <v>4.0700000000000003E-4</v>
      </c>
      <c r="P171" s="78">
        <v>3.0000000000000001E-6</v>
      </c>
      <c r="Q171" s="136">
        <v>4.8200000000000001E-4</v>
      </c>
      <c r="R171" s="77"/>
      <c r="S171" s="85">
        <v>6.2030000000000002E-3</v>
      </c>
      <c r="T171" s="86">
        <v>5.4704595185995686E-2</v>
      </c>
      <c r="U171" s="86">
        <v>6.67980141274227E-3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1</v>
      </c>
      <c r="E173" s="76">
        <v>1.2048192771084338E-2</v>
      </c>
      <c r="F173" s="77"/>
      <c r="G173" s="78">
        <v>1.1E-5</v>
      </c>
      <c r="H173" s="78">
        <v>3.4999999999999997E-5</v>
      </c>
      <c r="I173" s="78">
        <v>6.9999999999999994E-5</v>
      </c>
      <c r="J173" s="78">
        <v>1.0000000000000001E-5</v>
      </c>
      <c r="K173" s="78">
        <v>0</v>
      </c>
      <c r="L173" s="78">
        <v>0</v>
      </c>
      <c r="M173" s="78">
        <v>0</v>
      </c>
      <c r="N173" s="78">
        <v>0</v>
      </c>
      <c r="O173" s="78">
        <v>3.7800000000000003E-4</v>
      </c>
      <c r="P173" s="78">
        <v>2.8E-5</v>
      </c>
      <c r="Q173" s="136">
        <v>0</v>
      </c>
      <c r="R173" s="77"/>
      <c r="S173" s="85">
        <v>5.3200000000000003E-4</v>
      </c>
      <c r="T173" s="86">
        <v>-1</v>
      </c>
      <c r="U173" s="86">
        <v>-1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1.2048192771084338E-2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1</v>
      </c>
      <c r="E176" s="76">
        <v>1.2048192771084338E-2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1.0638E-2</v>
      </c>
      <c r="O176" s="78">
        <v>1.0689000000000001E-2</v>
      </c>
      <c r="P176" s="78">
        <v>1.0559000000000001E-2</v>
      </c>
      <c r="Q176" s="78">
        <v>1.0298E-2</v>
      </c>
      <c r="R176" s="77"/>
      <c r="S176" s="85">
        <v>4.2183999999999999E-2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1</v>
      </c>
      <c r="E177" s="76">
        <v>1.2048192771084338E-2</v>
      </c>
      <c r="F177" s="77"/>
      <c r="G177" s="78">
        <v>1.722E-3</v>
      </c>
      <c r="H177" s="78">
        <v>2.026E-3</v>
      </c>
      <c r="I177" s="78">
        <v>2.2989999999999998E-3</v>
      </c>
      <c r="J177" s="78">
        <v>2.8279999999999998E-3</v>
      </c>
      <c r="K177" s="78">
        <v>2.5219999999999999E-3</v>
      </c>
      <c r="L177" s="78">
        <v>3.5010000000000002E-3</v>
      </c>
      <c r="M177" s="78">
        <v>4.4700000000000002E-4</v>
      </c>
      <c r="N177" s="78">
        <v>8.6000000000000003E-5</v>
      </c>
      <c r="O177" s="78">
        <v>1.2819999999999999E-3</v>
      </c>
      <c r="P177" s="78">
        <v>1.8699999999999999E-4</v>
      </c>
      <c r="Q177" s="136">
        <v>1.3899999999999999E-4</v>
      </c>
      <c r="R177" s="77"/>
      <c r="S177" s="85">
        <v>1.7038999999999999E-2</v>
      </c>
      <c r="T177" s="86">
        <v>-0.91927990708478513</v>
      </c>
      <c r="U177" s="86">
        <v>-0.26991620881545808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1</v>
      </c>
      <c r="E180" s="76">
        <v>1.2048192771084338E-2</v>
      </c>
      <c r="F180" s="77"/>
      <c r="G180" s="78">
        <v>1.0009999999999999E-3</v>
      </c>
      <c r="H180" s="78">
        <v>1.279E-3</v>
      </c>
      <c r="I180" s="78">
        <v>1.5200000000000001E-3</v>
      </c>
      <c r="J180" s="78">
        <v>9.6500000000000004E-4</v>
      </c>
      <c r="K180" s="78">
        <v>9.5299999999999996E-4</v>
      </c>
      <c r="L180" s="78">
        <v>0</v>
      </c>
      <c r="M180" s="78">
        <v>0</v>
      </c>
      <c r="N180" s="78">
        <v>1.2E-5</v>
      </c>
      <c r="O180" s="78">
        <v>0</v>
      </c>
      <c r="P180" s="78">
        <v>0</v>
      </c>
      <c r="Q180" s="136">
        <v>0</v>
      </c>
      <c r="R180" s="77"/>
      <c r="S180" s="85">
        <v>5.7299999999999999E-3</v>
      </c>
      <c r="T180" s="86">
        <v>-1</v>
      </c>
      <c r="U180" s="86">
        <v>-1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1</v>
      </c>
      <c r="E181" s="90">
        <v>1.2048192771084338E-2</v>
      </c>
      <c r="F181" s="77"/>
      <c r="G181" s="78">
        <v>0</v>
      </c>
      <c r="H181" s="78">
        <v>5.3499999999999999E-4</v>
      </c>
      <c r="I181" s="78">
        <v>0</v>
      </c>
      <c r="J181" s="78">
        <v>0</v>
      </c>
      <c r="K181" s="78">
        <v>7.7800000000000005E-4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7"/>
      <c r="S181" s="85">
        <v>1.3129999999999999E-3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1</v>
      </c>
      <c r="E188" s="76">
        <v>1.2048192771084338E-2</v>
      </c>
      <c r="F188" s="77"/>
      <c r="G188" s="78">
        <v>0</v>
      </c>
      <c r="H188" s="78">
        <v>5.3499999999999999E-4</v>
      </c>
      <c r="I188" s="78">
        <v>0</v>
      </c>
      <c r="J188" s="78">
        <v>0</v>
      </c>
      <c r="K188" s="78">
        <v>7.7800000000000005E-4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1.3129999999999999E-3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1</v>
      </c>
      <c r="E191" s="90">
        <v>1.2048192771084338E-2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2.0000000000000001E-4</v>
      </c>
      <c r="R191" s="95"/>
      <c r="S191" s="93">
        <v>2.0000000000000001E-4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1</v>
      </c>
      <c r="E192" s="76">
        <v>1.2048192771084338E-2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2.0000000000000001E-4</v>
      </c>
      <c r="R192" s="77"/>
      <c r="S192" s="85">
        <v>2.0000000000000001E-4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14</v>
      </c>
      <c r="E195" s="90">
        <v>0.16867469879518071</v>
      </c>
      <c r="F195" s="77"/>
      <c r="G195" s="92">
        <v>3.6957999999999998E-2</v>
      </c>
      <c r="H195" s="92">
        <v>3.2259999999999997E-2</v>
      </c>
      <c r="I195" s="92">
        <v>4.7760999999999998E-2</v>
      </c>
      <c r="J195" s="92">
        <v>5.3622999999999997E-2</v>
      </c>
      <c r="K195" s="92">
        <v>0.114632</v>
      </c>
      <c r="L195" s="92">
        <v>0.12514500000000001</v>
      </c>
      <c r="M195" s="92">
        <v>0.12904199999999999</v>
      </c>
      <c r="N195" s="92">
        <v>0.13300800000000002</v>
      </c>
      <c r="O195" s="92">
        <v>0.13587399999999999</v>
      </c>
      <c r="P195" s="92">
        <v>0.15251500000000001</v>
      </c>
      <c r="Q195" s="92">
        <v>0.145651</v>
      </c>
      <c r="R195" s="77"/>
      <c r="S195" s="79">
        <v>1.1064689999999999</v>
      </c>
      <c r="T195" s="80">
        <v>2.9409870663996971</v>
      </c>
      <c r="U195" s="80">
        <v>0.18699974648360995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12</v>
      </c>
      <c r="E196" s="76">
        <v>0.14457831325301204</v>
      </c>
      <c r="F196" s="77"/>
      <c r="G196" s="78">
        <v>3.6736999999999999E-2</v>
      </c>
      <c r="H196" s="78">
        <v>3.2002999999999997E-2</v>
      </c>
      <c r="I196" s="78">
        <v>4.5747999999999997E-2</v>
      </c>
      <c r="J196" s="78">
        <v>4.6511999999999998E-2</v>
      </c>
      <c r="K196" s="78">
        <v>0.108545</v>
      </c>
      <c r="L196" s="78">
        <v>0.119536</v>
      </c>
      <c r="M196" s="78">
        <v>0.12429</v>
      </c>
      <c r="N196" s="78">
        <v>0.12634100000000001</v>
      </c>
      <c r="O196" s="78">
        <v>0.12895799999999999</v>
      </c>
      <c r="P196" s="78">
        <v>0.145898</v>
      </c>
      <c r="Q196" s="136">
        <v>0.13920399999999999</v>
      </c>
      <c r="R196" s="77"/>
      <c r="S196" s="85">
        <v>1.0537719999999999</v>
      </c>
      <c r="T196" s="86">
        <v>2.7892043443939354</v>
      </c>
      <c r="U196" s="86">
        <v>0.18118657786997594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2</v>
      </c>
      <c r="E197" s="76">
        <v>2.4096385542168676E-2</v>
      </c>
      <c r="F197" s="77"/>
      <c r="G197" s="78">
        <v>2.2100000000000001E-4</v>
      </c>
      <c r="H197" s="78">
        <v>2.5700000000000001E-4</v>
      </c>
      <c r="I197" s="78">
        <v>2.013E-3</v>
      </c>
      <c r="J197" s="78">
        <v>7.1110000000000001E-3</v>
      </c>
      <c r="K197" s="78">
        <v>6.0870000000000004E-3</v>
      </c>
      <c r="L197" s="78">
        <v>5.6090000000000003E-3</v>
      </c>
      <c r="M197" s="78">
        <v>4.7520000000000001E-3</v>
      </c>
      <c r="N197" s="78">
        <v>6.6670000000000002E-3</v>
      </c>
      <c r="O197" s="78">
        <v>6.9160000000000003E-3</v>
      </c>
      <c r="P197" s="78">
        <v>6.6169999999999996E-3</v>
      </c>
      <c r="Q197" s="136">
        <v>6.4469999999999996E-3</v>
      </c>
      <c r="R197" s="77"/>
      <c r="S197" s="85">
        <v>5.2697000000000001E-2</v>
      </c>
      <c r="T197" s="86">
        <v>28.171945701357462</v>
      </c>
      <c r="U197" s="86">
        <v>0.52447629120294814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4</v>
      </c>
      <c r="E199" s="76">
        <v>4.8192771084337352E-2</v>
      </c>
      <c r="F199" s="77"/>
      <c r="G199" s="82">
        <v>5.9389999999999998E-3</v>
      </c>
      <c r="H199" s="82">
        <v>6.2049999999999996E-3</v>
      </c>
      <c r="I199" s="82">
        <v>6.1149999999999998E-3</v>
      </c>
      <c r="J199" s="82">
        <v>5.9125999999999998E-2</v>
      </c>
      <c r="K199" s="82">
        <v>7.9688999999999996E-2</v>
      </c>
      <c r="L199" s="82">
        <v>6.4183000000000004E-2</v>
      </c>
      <c r="M199" s="82">
        <v>8.1272999999999998E-2</v>
      </c>
      <c r="N199" s="82">
        <v>7.7104000000000006E-2</v>
      </c>
      <c r="O199" s="82">
        <v>7.6498999999999998E-2</v>
      </c>
      <c r="P199" s="82">
        <v>7.4962000000000001E-2</v>
      </c>
      <c r="Q199" s="137">
        <v>7.3366000000000001E-2</v>
      </c>
      <c r="R199" s="77"/>
      <c r="S199" s="79">
        <v>0.60446100000000003</v>
      </c>
      <c r="T199" s="80">
        <v>11.353258124263345</v>
      </c>
      <c r="U199" s="80">
        <v>0.36921828281337632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2.4096385542168676E-2</v>
      </c>
      <c r="F201" s="95"/>
      <c r="G201" s="92">
        <v>6.2000000000000003E-5</v>
      </c>
      <c r="H201" s="92">
        <v>1.12E-4</v>
      </c>
      <c r="I201" s="92">
        <v>1.1E-4</v>
      </c>
      <c r="J201" s="92">
        <v>0</v>
      </c>
      <c r="K201" s="92">
        <v>0</v>
      </c>
      <c r="L201" s="92">
        <v>8.2000000000000001E-5</v>
      </c>
      <c r="M201" s="92">
        <v>0</v>
      </c>
      <c r="N201" s="92">
        <v>1.8E-5</v>
      </c>
      <c r="O201" s="92">
        <v>5.5999999999999999E-5</v>
      </c>
      <c r="P201" s="92">
        <v>1.0000000000000001E-5</v>
      </c>
      <c r="Q201" s="92">
        <v>8.0000000000000007E-5</v>
      </c>
      <c r="R201" s="95"/>
      <c r="S201" s="93">
        <v>5.3000000000000009E-4</v>
      </c>
      <c r="T201" s="94">
        <v>0.29032258064516125</v>
      </c>
      <c r="U201" s="94">
        <v>3.2374543746981566E-2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1.2048192771084338E-2</v>
      </c>
      <c r="F202" s="77"/>
      <c r="G202" s="78">
        <v>3.1000000000000001E-5</v>
      </c>
      <c r="H202" s="78">
        <v>5.5999999999999999E-5</v>
      </c>
      <c r="I202" s="78">
        <v>5.5000000000000002E-5</v>
      </c>
      <c r="J202" s="78">
        <v>0</v>
      </c>
      <c r="K202" s="78">
        <v>0</v>
      </c>
      <c r="L202" s="78">
        <v>4.1E-5</v>
      </c>
      <c r="M202" s="78">
        <v>0</v>
      </c>
      <c r="N202" s="78">
        <v>9.0000000000000002E-6</v>
      </c>
      <c r="O202" s="78">
        <v>2.8E-5</v>
      </c>
      <c r="P202" s="78">
        <v>5.0000000000000004E-6</v>
      </c>
      <c r="Q202" s="136">
        <v>4.0000000000000003E-5</v>
      </c>
      <c r="R202" s="77"/>
      <c r="S202" s="85">
        <v>2.6500000000000004E-4</v>
      </c>
      <c r="T202" s="86">
        <v>0.29032258064516125</v>
      </c>
      <c r="U202" s="86">
        <v>3.2374543746981566E-2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1.2048192771084338E-2</v>
      </c>
      <c r="F203" s="77"/>
      <c r="G203" s="78">
        <v>3.1000000000000001E-5</v>
      </c>
      <c r="H203" s="78">
        <v>5.5999999999999999E-5</v>
      </c>
      <c r="I203" s="78">
        <v>5.5000000000000002E-5</v>
      </c>
      <c r="J203" s="78">
        <v>0</v>
      </c>
      <c r="K203" s="78">
        <v>0</v>
      </c>
      <c r="L203" s="78">
        <v>4.1E-5</v>
      </c>
      <c r="M203" s="78">
        <v>0</v>
      </c>
      <c r="N203" s="78">
        <v>9.0000000000000002E-6</v>
      </c>
      <c r="O203" s="78">
        <v>2.8E-5</v>
      </c>
      <c r="P203" s="78">
        <v>5.0000000000000004E-6</v>
      </c>
      <c r="Q203" s="136">
        <v>4.0000000000000003E-5</v>
      </c>
      <c r="R203" s="77"/>
      <c r="S203" s="85">
        <v>2.6500000000000004E-4</v>
      </c>
      <c r="T203" s="86">
        <v>0.29032258064516125</v>
      </c>
      <c r="U203" s="86">
        <v>3.2374543746981566E-2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83</v>
      </c>
      <c r="E204" s="90">
        <v>1</v>
      </c>
      <c r="F204" s="91"/>
      <c r="G204" s="92">
        <v>0.41998199999999997</v>
      </c>
      <c r="H204" s="92">
        <v>0.59264699999999992</v>
      </c>
      <c r="I204" s="92">
        <v>0.61406900000000009</v>
      </c>
      <c r="J204" s="92">
        <v>0.902644</v>
      </c>
      <c r="K204" s="92">
        <v>1.047598</v>
      </c>
      <c r="L204" s="92">
        <v>1.120282</v>
      </c>
      <c r="M204" s="92">
        <v>1.0656029999999999</v>
      </c>
      <c r="N204" s="92">
        <v>1.1446510000000001</v>
      </c>
      <c r="O204" s="92">
        <v>1.2136640000000001</v>
      </c>
      <c r="P204" s="92">
        <v>1.2746679999999999</v>
      </c>
      <c r="Q204" s="92">
        <v>1.4130590000000001</v>
      </c>
      <c r="R204" s="91"/>
      <c r="S204" s="93">
        <v>10.808866999999999</v>
      </c>
      <c r="T204" s="94">
        <v>2.3645703863498917</v>
      </c>
      <c r="U204" s="94">
        <v>0.16376743992153431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40</v>
      </c>
      <c r="E247" s="27">
        <v>0.48192771084337349</v>
      </c>
      <c r="F247" s="28"/>
      <c r="G247" s="38">
        <v>0.101419</v>
      </c>
      <c r="H247" s="38">
        <v>0.13859700000000003</v>
      </c>
      <c r="I247" s="38">
        <v>0.20707499999999998</v>
      </c>
      <c r="J247" s="38">
        <v>0.48927700000000002</v>
      </c>
      <c r="K247" s="38">
        <v>0.52207400000000004</v>
      </c>
      <c r="L247" s="38">
        <v>0.58776399999999995</v>
      </c>
      <c r="M247" s="38">
        <v>0.61213899999999999</v>
      </c>
      <c r="N247" s="38">
        <v>0.59414900000000004</v>
      </c>
      <c r="O247" s="38">
        <v>0.66453299999999993</v>
      </c>
      <c r="P247" s="38">
        <v>0.70124600000000015</v>
      </c>
      <c r="Q247" s="38">
        <v>0.79516200000000004</v>
      </c>
      <c r="R247" s="28"/>
      <c r="S247" s="39">
        <v>5.4134350000000007</v>
      </c>
      <c r="T247" s="40">
        <v>6.8403652175627849</v>
      </c>
      <c r="U247" s="40">
        <v>0.29357625989342573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23</v>
      </c>
      <c r="E248" s="27">
        <v>0.27710843373493976</v>
      </c>
      <c r="F248" s="28"/>
      <c r="G248" s="67">
        <v>2.0329E-2</v>
      </c>
      <c r="H248" s="67">
        <v>2.2374999999999999E-2</v>
      </c>
      <c r="I248" s="67">
        <v>2.5638999999999999E-2</v>
      </c>
      <c r="J248" s="67">
        <v>4.4486999999999999E-2</v>
      </c>
      <c r="K248" s="67">
        <v>4.1628999999999999E-2</v>
      </c>
      <c r="L248" s="67">
        <v>3.7180999999999999E-2</v>
      </c>
      <c r="M248" s="67">
        <v>3.5029999999999999E-2</v>
      </c>
      <c r="N248" s="67">
        <v>1.0725E-2</v>
      </c>
      <c r="O248" s="67">
        <v>3.4264000000000003E-2</v>
      </c>
      <c r="P248" s="67">
        <v>9.4280000000000006E-3</v>
      </c>
      <c r="Q248" s="67">
        <v>1.1587E-2</v>
      </c>
      <c r="R248" s="28"/>
      <c r="S248" s="53">
        <v>0.29267400000000005</v>
      </c>
      <c r="T248" s="54">
        <v>-0.43002607112991298</v>
      </c>
      <c r="U248" s="54">
        <v>-6.7858435185110921E-2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2</v>
      </c>
      <c r="E249" s="27">
        <v>2.4096385542168676E-2</v>
      </c>
      <c r="F249" s="28"/>
      <c r="G249" s="67">
        <v>4.3839999999999999E-3</v>
      </c>
      <c r="H249" s="67">
        <v>6.3070000000000001E-3</v>
      </c>
      <c r="I249" s="67">
        <v>5.8630000000000002E-3</v>
      </c>
      <c r="J249" s="67">
        <v>1.8749999999999999E-3</v>
      </c>
      <c r="K249" s="67">
        <v>2.2390000000000001E-3</v>
      </c>
      <c r="L249" s="67">
        <v>2.1779999999999998E-3</v>
      </c>
      <c r="M249" s="67">
        <v>2.1329999999999999E-3</v>
      </c>
      <c r="N249" s="67">
        <v>2.2160000000000001E-3</v>
      </c>
      <c r="O249" s="67">
        <v>2.029E-3</v>
      </c>
      <c r="P249" s="67">
        <v>2.2590000000000002E-3</v>
      </c>
      <c r="Q249" s="67">
        <v>8.1910000000000004E-3</v>
      </c>
      <c r="R249" s="28"/>
      <c r="S249" s="53">
        <v>3.9674000000000001E-2</v>
      </c>
      <c r="T249" s="54">
        <v>0.86838503649635057</v>
      </c>
      <c r="U249" s="54">
        <v>8.1267868719734349E-2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4</v>
      </c>
      <c r="E254" s="27">
        <v>4.8192771084337352E-2</v>
      </c>
      <c r="F254" s="28"/>
      <c r="G254" s="67">
        <v>3.1528E-2</v>
      </c>
      <c r="H254" s="67">
        <v>4.6620000000000002E-2</v>
      </c>
      <c r="I254" s="67">
        <v>6.6991999999999996E-2</v>
      </c>
      <c r="J254" s="67">
        <v>9.1060000000000002E-2</v>
      </c>
      <c r="K254" s="67">
        <v>7.1804999999999994E-2</v>
      </c>
      <c r="L254" s="67">
        <v>9.5447000000000004E-2</v>
      </c>
      <c r="M254" s="67">
        <v>0.102101</v>
      </c>
      <c r="N254" s="67">
        <v>7.4834999999999999E-2</v>
      </c>
      <c r="O254" s="67">
        <v>7.5077000000000005E-2</v>
      </c>
      <c r="P254" s="67">
        <v>0.11823400000000001</v>
      </c>
      <c r="Q254" s="67">
        <v>0.14350499999999999</v>
      </c>
      <c r="R254" s="28"/>
      <c r="S254" s="53">
        <v>0.91720399999999991</v>
      </c>
      <c r="T254" s="54">
        <v>3.5516683582846991</v>
      </c>
      <c r="U254" s="54">
        <v>0.20856865511513378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6</v>
      </c>
      <c r="E255" s="27">
        <v>7.2289156626506021E-2</v>
      </c>
      <c r="F255" s="28"/>
      <c r="G255" s="67">
        <v>4.5012999999999997E-2</v>
      </c>
      <c r="H255" s="67">
        <v>6.3006000000000006E-2</v>
      </c>
      <c r="I255" s="67">
        <v>0.108422</v>
      </c>
      <c r="J255" s="67">
        <v>0.29782999999999998</v>
      </c>
      <c r="K255" s="67">
        <v>0.33285399999999998</v>
      </c>
      <c r="L255" s="67">
        <v>0.39240900000000001</v>
      </c>
      <c r="M255" s="67">
        <v>0.40031299999999997</v>
      </c>
      <c r="N255" s="67">
        <v>0.43665999999999999</v>
      </c>
      <c r="O255" s="67">
        <v>0.46782800000000002</v>
      </c>
      <c r="P255" s="67">
        <v>0.49784200000000001</v>
      </c>
      <c r="Q255" s="67">
        <v>0.49800100000000003</v>
      </c>
      <c r="R255" s="28"/>
      <c r="S255" s="53">
        <v>3.5401779999999996</v>
      </c>
      <c r="T255" s="54">
        <v>10.063492768755694</v>
      </c>
      <c r="U255" s="54">
        <v>0.35047494746334529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1</v>
      </c>
      <c r="E256" s="27">
        <v>1.2048192771084338E-2</v>
      </c>
      <c r="F256" s="28"/>
      <c r="G256" s="67">
        <v>5.3999999999999998E-5</v>
      </c>
      <c r="H256" s="67">
        <v>5.5000000000000002E-5</v>
      </c>
      <c r="I256" s="67">
        <v>5.3999999999999998E-5</v>
      </c>
      <c r="J256" s="67">
        <v>5.3000000000000001E-5</v>
      </c>
      <c r="K256" s="67">
        <v>5.3000000000000001E-5</v>
      </c>
      <c r="L256" s="67">
        <v>5.3000000000000001E-5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3.2199999999999997E-4</v>
      </c>
      <c r="T256" s="54">
        <v>-1</v>
      </c>
      <c r="U256" s="54">
        <v>-1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1</v>
      </c>
      <c r="E262" s="27">
        <v>1.2048192771084338E-2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9.9700000000000006E-4</v>
      </c>
      <c r="R262" s="28"/>
      <c r="S262" s="53">
        <v>9.9700000000000006E-4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1</v>
      </c>
      <c r="E265" s="27">
        <v>1.2048192771084338E-2</v>
      </c>
      <c r="F265" s="28"/>
      <c r="G265" s="67">
        <v>0</v>
      </c>
      <c r="H265" s="67">
        <v>0</v>
      </c>
      <c r="I265" s="67">
        <v>0</v>
      </c>
      <c r="J265" s="67">
        <v>5.3858000000000003E-2</v>
      </c>
      <c r="K265" s="67">
        <v>7.3233000000000006E-2</v>
      </c>
      <c r="L265" s="67">
        <v>6.0146999999999999E-2</v>
      </c>
      <c r="M265" s="67">
        <v>7.2371000000000005E-2</v>
      </c>
      <c r="N265" s="67">
        <v>6.9560999999999998E-2</v>
      </c>
      <c r="O265" s="67">
        <v>6.7650000000000002E-2</v>
      </c>
      <c r="P265" s="67">
        <v>6.7419999999999994E-2</v>
      </c>
      <c r="Q265" s="141">
        <v>6.5520999999999996E-2</v>
      </c>
      <c r="R265" s="28"/>
      <c r="S265" s="53">
        <v>0.52976099999999993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2</v>
      </c>
      <c r="E266" s="27">
        <v>2.4096385542168676E-2</v>
      </c>
      <c r="F266" s="28"/>
      <c r="G266" s="67">
        <v>1.11E-4</v>
      </c>
      <c r="H266" s="67">
        <v>2.34E-4</v>
      </c>
      <c r="I266" s="67">
        <v>1.05E-4</v>
      </c>
      <c r="J266" s="67">
        <v>1.1400000000000001E-4</v>
      </c>
      <c r="K266" s="67">
        <v>2.61E-4</v>
      </c>
      <c r="L266" s="67">
        <v>3.4900000000000003E-4</v>
      </c>
      <c r="M266" s="67">
        <v>1.9100000000000001E-4</v>
      </c>
      <c r="N266" s="67">
        <v>1.5200000000000001E-4</v>
      </c>
      <c r="O266" s="67">
        <v>1.7684999999999999E-2</v>
      </c>
      <c r="P266" s="67">
        <v>6.0629999999999998E-3</v>
      </c>
      <c r="Q266" s="67">
        <v>6.7360000000000003E-2</v>
      </c>
      <c r="R266" s="28"/>
      <c r="S266" s="53">
        <v>9.2624999999999999E-2</v>
      </c>
      <c r="T266" s="54">
        <v>605.84684684684692</v>
      </c>
      <c r="U266" s="54">
        <v>1.2278445665188333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2</v>
      </c>
      <c r="E268" s="27">
        <v>2.4096385542168676E-2</v>
      </c>
      <c r="F268" s="28"/>
      <c r="G268" s="38">
        <v>5.2627E-2</v>
      </c>
      <c r="H268" s="38">
        <v>4.8140000000000002E-2</v>
      </c>
      <c r="I268" s="38">
        <v>2.7737000000000001E-2</v>
      </c>
      <c r="J268" s="38">
        <v>0</v>
      </c>
      <c r="K268" s="38">
        <v>0</v>
      </c>
      <c r="L268" s="38">
        <v>0</v>
      </c>
      <c r="M268" s="38">
        <v>3.5668999999999999E-2</v>
      </c>
      <c r="N268" s="38">
        <v>3.5726000000000001E-2</v>
      </c>
      <c r="O268" s="38">
        <v>3.5895999999999997E-2</v>
      </c>
      <c r="P268" s="38">
        <v>3.5458000000000003E-2</v>
      </c>
      <c r="Q268" s="38">
        <v>3.4583000000000003E-2</v>
      </c>
      <c r="R268" s="28"/>
      <c r="S268" s="39">
        <v>0.305836</v>
      </c>
      <c r="T268" s="40">
        <v>-0.34286582932715137</v>
      </c>
      <c r="U268" s="40">
        <v>-5.1129911723354682E-2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2</v>
      </c>
      <c r="E269" s="27">
        <v>2.4096385542168676E-2</v>
      </c>
      <c r="F269" s="28"/>
      <c r="G269" s="67">
        <v>5.2627E-2</v>
      </c>
      <c r="H269" s="67">
        <v>4.8140000000000002E-2</v>
      </c>
      <c r="I269" s="67">
        <v>2.7737000000000001E-2</v>
      </c>
      <c r="J269" s="67">
        <v>0</v>
      </c>
      <c r="K269" s="67">
        <v>0</v>
      </c>
      <c r="L269" s="67">
        <v>0</v>
      </c>
      <c r="M269" s="67">
        <v>3.5668999999999999E-2</v>
      </c>
      <c r="N269" s="67">
        <v>3.5726000000000001E-2</v>
      </c>
      <c r="O269" s="67">
        <v>3.5895999999999997E-2</v>
      </c>
      <c r="P269" s="67">
        <v>3.5458000000000003E-2</v>
      </c>
      <c r="Q269" s="67">
        <v>3.4583000000000003E-2</v>
      </c>
      <c r="R269" s="28"/>
      <c r="S269" s="53">
        <v>0.305836</v>
      </c>
      <c r="T269" s="54">
        <v>-0.34286582932715137</v>
      </c>
      <c r="U269" s="54">
        <v>-5.1129911723354682E-2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8</v>
      </c>
      <c r="E275" s="27">
        <v>9.6385542168674704E-2</v>
      </c>
      <c r="F275" s="28"/>
      <c r="G275" s="38">
        <v>3.4889999999999997E-2</v>
      </c>
      <c r="H275" s="38">
        <v>2.8558E-2</v>
      </c>
      <c r="I275" s="38">
        <v>3.8703000000000001E-2</v>
      </c>
      <c r="J275" s="38">
        <v>3.8691000000000003E-2</v>
      </c>
      <c r="K275" s="38">
        <v>9.7211000000000006E-2</v>
      </c>
      <c r="L275" s="38">
        <v>0.112124</v>
      </c>
      <c r="M275" s="38">
        <v>0.123463</v>
      </c>
      <c r="N275" s="38">
        <v>0.126083</v>
      </c>
      <c r="O275" s="38">
        <v>0.128965</v>
      </c>
      <c r="P275" s="38">
        <v>0.155724</v>
      </c>
      <c r="Q275" s="38">
        <v>0.14774799999999999</v>
      </c>
      <c r="R275" s="28"/>
      <c r="S275" s="39">
        <v>1.03216</v>
      </c>
      <c r="T275" s="40">
        <v>3.2346804241903122</v>
      </c>
      <c r="U275" s="40">
        <v>0.19771249459827356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0</v>
      </c>
      <c r="E276" s="27">
        <v>0</v>
      </c>
      <c r="F276" s="28"/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28"/>
      <c r="S276" s="53">
        <v>0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8</v>
      </c>
      <c r="E277" s="27">
        <v>9.6385542168674704E-2</v>
      </c>
      <c r="F277" s="28"/>
      <c r="G277" s="67">
        <v>3.4889999999999997E-2</v>
      </c>
      <c r="H277" s="67">
        <v>2.8558E-2</v>
      </c>
      <c r="I277" s="67">
        <v>3.8703000000000001E-2</v>
      </c>
      <c r="J277" s="67">
        <v>3.8691000000000003E-2</v>
      </c>
      <c r="K277" s="67">
        <v>9.7211000000000006E-2</v>
      </c>
      <c r="L277" s="67">
        <v>0.112124</v>
      </c>
      <c r="M277" s="67">
        <v>0.123463</v>
      </c>
      <c r="N277" s="67">
        <v>0.126083</v>
      </c>
      <c r="O277" s="67">
        <v>0.128965</v>
      </c>
      <c r="P277" s="67">
        <v>0.155724</v>
      </c>
      <c r="Q277" s="67">
        <v>0.14774799999999999</v>
      </c>
      <c r="R277" s="28"/>
      <c r="S277" s="53">
        <v>1.03216</v>
      </c>
      <c r="T277" s="54">
        <v>3.2346804241903122</v>
      </c>
      <c r="U277" s="54">
        <v>0.19771249459827356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8</v>
      </c>
      <c r="E281" s="27">
        <v>9.6385542168674704E-2</v>
      </c>
      <c r="F281" s="28"/>
      <c r="G281" s="38">
        <v>4.1585999999999998E-2</v>
      </c>
      <c r="H281" s="38">
        <v>4.5117999999999998E-2</v>
      </c>
      <c r="I281" s="38">
        <v>4.6130999999999998E-2</v>
      </c>
      <c r="J281" s="38">
        <v>6.7946999999999994E-2</v>
      </c>
      <c r="K281" s="38">
        <v>6.0492000000000004E-2</v>
      </c>
      <c r="L281" s="38">
        <v>5.9979999999999999E-2</v>
      </c>
      <c r="M281" s="38">
        <v>6.1953000000000001E-2</v>
      </c>
      <c r="N281" s="38">
        <v>6.5241999999999994E-2</v>
      </c>
      <c r="O281" s="38">
        <v>6.8726999999999996E-2</v>
      </c>
      <c r="P281" s="38">
        <v>7.0512000000000005E-2</v>
      </c>
      <c r="Q281" s="38">
        <v>7.2612999999999997E-2</v>
      </c>
      <c r="R281" s="28"/>
      <c r="S281" s="39">
        <v>0.66030100000000003</v>
      </c>
      <c r="T281" s="40">
        <v>0.74609243495407118</v>
      </c>
      <c r="U281" s="40">
        <v>7.2157045540677256E-2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1.2048192771084338E-2</v>
      </c>
      <c r="F283" s="28"/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28"/>
      <c r="S283" s="53">
        <v>0</v>
      </c>
      <c r="T283" s="54" t="s">
        <v>191</v>
      </c>
      <c r="U283" s="54" t="s">
        <v>191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3</v>
      </c>
      <c r="E284" s="27">
        <v>3.614457831325301E-2</v>
      </c>
      <c r="F284" s="28"/>
      <c r="G284" s="67">
        <v>2.1999999999999999E-5</v>
      </c>
      <c r="H284" s="67">
        <v>8.1000000000000004E-5</v>
      </c>
      <c r="I284" s="67">
        <v>5.3000000000000001E-5</v>
      </c>
      <c r="J284" s="67">
        <v>4.7549999999999997E-3</v>
      </c>
      <c r="K284" s="67">
        <v>5.4299999999999997E-4</v>
      </c>
      <c r="L284" s="67">
        <v>3.1999999999999999E-5</v>
      </c>
      <c r="M284" s="67">
        <v>1.4E-5</v>
      </c>
      <c r="N284" s="67">
        <v>2.6999999999999999E-5</v>
      </c>
      <c r="O284" s="67">
        <v>2.3900000000000001E-4</v>
      </c>
      <c r="P284" s="67">
        <v>9.8499999999999998E-4</v>
      </c>
      <c r="Q284" s="67">
        <v>5.1E-5</v>
      </c>
      <c r="R284" s="28"/>
      <c r="S284" s="53">
        <v>6.801999999999999E-3</v>
      </c>
      <c r="T284" s="54">
        <v>1.3181818181818183</v>
      </c>
      <c r="U284" s="54">
        <v>0.11081935138230636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3</v>
      </c>
      <c r="E285" s="27">
        <v>3.614457831325301E-2</v>
      </c>
      <c r="F285" s="28"/>
      <c r="G285" s="67">
        <v>4.1563999999999997E-2</v>
      </c>
      <c r="H285" s="67">
        <v>4.5037000000000001E-2</v>
      </c>
      <c r="I285" s="67">
        <v>4.6078000000000001E-2</v>
      </c>
      <c r="J285" s="67">
        <v>6.3191999999999998E-2</v>
      </c>
      <c r="K285" s="67">
        <v>5.9949000000000002E-2</v>
      </c>
      <c r="L285" s="67">
        <v>5.9948000000000001E-2</v>
      </c>
      <c r="M285" s="67">
        <v>6.1939000000000001E-2</v>
      </c>
      <c r="N285" s="67">
        <v>6.5214999999999995E-2</v>
      </c>
      <c r="O285" s="67">
        <v>6.8487999999999993E-2</v>
      </c>
      <c r="P285" s="67">
        <v>6.9527000000000005E-2</v>
      </c>
      <c r="Q285" s="67">
        <v>7.2562000000000001E-2</v>
      </c>
      <c r="R285" s="28"/>
      <c r="S285" s="53">
        <v>0.65349900000000005</v>
      </c>
      <c r="T285" s="54">
        <v>0.74578962563757112</v>
      </c>
      <c r="U285" s="54">
        <v>7.2133801941801412E-2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1.2048192771084338E-2</v>
      </c>
      <c r="F286" s="28"/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28"/>
      <c r="S286" s="53">
        <v>0</v>
      </c>
      <c r="T286" s="54" t="s">
        <v>191</v>
      </c>
      <c r="U286" s="54" t="s">
        <v>191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1</v>
      </c>
      <c r="E289" s="27">
        <v>1.2048192771084338E-2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4.3000000000000002E-5</v>
      </c>
      <c r="Q289" s="38">
        <v>0</v>
      </c>
      <c r="R289" s="28"/>
      <c r="S289" s="39">
        <v>4.3000000000000002E-5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8</v>
      </c>
      <c r="E290" s="27">
        <v>9.6385542168674704E-2</v>
      </c>
      <c r="F290" s="28"/>
      <c r="G290" s="38">
        <v>7.7679999999999997E-3</v>
      </c>
      <c r="H290" s="38">
        <v>0.120781</v>
      </c>
      <c r="I290" s="38">
        <v>6.7502000000000006E-2</v>
      </c>
      <c r="J290" s="38">
        <v>0.100594</v>
      </c>
      <c r="K290" s="38">
        <v>0.124127</v>
      </c>
      <c r="L290" s="38">
        <v>0.13428899999999999</v>
      </c>
      <c r="M290" s="38">
        <v>0.13575400000000001</v>
      </c>
      <c r="N290" s="38">
        <v>0.23857100000000001</v>
      </c>
      <c r="O290" s="38">
        <v>0.19867399999999999</v>
      </c>
      <c r="P290" s="38">
        <v>0.17471400000000001</v>
      </c>
      <c r="Q290" s="38">
        <v>0.17149300000000001</v>
      </c>
      <c r="R290" s="28"/>
      <c r="S290" s="39">
        <v>1.4742670000000002</v>
      </c>
      <c r="T290" s="40">
        <v>21.076853759011332</v>
      </c>
      <c r="U290" s="40">
        <v>0.47228588206219158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8</v>
      </c>
      <c r="E291" s="27">
        <v>9.6385542168674704E-2</v>
      </c>
      <c r="F291" s="28"/>
      <c r="G291" s="67">
        <v>7.7679999999999997E-3</v>
      </c>
      <c r="H291" s="67">
        <v>0.120781</v>
      </c>
      <c r="I291" s="67">
        <v>6.7502000000000006E-2</v>
      </c>
      <c r="J291" s="67">
        <v>0.100594</v>
      </c>
      <c r="K291" s="67">
        <v>0.124127</v>
      </c>
      <c r="L291" s="67">
        <v>0.13428899999999999</v>
      </c>
      <c r="M291" s="67">
        <v>0.13575400000000001</v>
      </c>
      <c r="N291" s="67">
        <v>0.23857100000000001</v>
      </c>
      <c r="O291" s="67">
        <v>0.19867399999999999</v>
      </c>
      <c r="P291" s="67">
        <v>0.17471400000000001</v>
      </c>
      <c r="Q291" s="67">
        <v>0.17149300000000001</v>
      </c>
      <c r="R291" s="28"/>
      <c r="S291" s="53">
        <v>1.4742670000000002</v>
      </c>
      <c r="T291" s="54">
        <v>21.076853759011332</v>
      </c>
      <c r="U291" s="54">
        <v>0.47228588206219158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4</v>
      </c>
      <c r="E293" s="27">
        <v>4.8192771084337352E-2</v>
      </c>
      <c r="F293" s="28"/>
      <c r="G293" s="38">
        <v>1.0009999999999999E-3</v>
      </c>
      <c r="H293" s="38">
        <v>1.013E-3</v>
      </c>
      <c r="I293" s="38">
        <v>1.008E-3</v>
      </c>
      <c r="J293" s="38">
        <v>3.836E-3</v>
      </c>
      <c r="K293" s="38">
        <v>2.8080000000000002E-3</v>
      </c>
      <c r="L293" s="38">
        <v>2.794E-3</v>
      </c>
      <c r="M293" s="38">
        <v>1.8363999999999998E-2</v>
      </c>
      <c r="N293" s="38">
        <v>3.2230000000000002E-3</v>
      </c>
      <c r="O293" s="38">
        <v>1.6131E-2</v>
      </c>
      <c r="P293" s="38">
        <v>1.0699E-2</v>
      </c>
      <c r="Q293" s="38">
        <v>1.4014E-2</v>
      </c>
      <c r="R293" s="28"/>
      <c r="S293" s="39">
        <v>7.4890999999999999E-2</v>
      </c>
      <c r="T293" s="40">
        <v>13.000000000000002</v>
      </c>
      <c r="U293" s="40">
        <v>0.39080423506245809</v>
      </c>
    </row>
    <row r="294" spans="1:21" s="18" customFormat="1" x14ac:dyDescent="0.3">
      <c r="A294" s="106"/>
      <c r="B294" s="16"/>
      <c r="C294" s="29" t="s">
        <v>126</v>
      </c>
      <c r="D294" s="30">
        <v>10</v>
      </c>
      <c r="E294" s="27">
        <v>0.12048192771084337</v>
      </c>
      <c r="F294" s="28"/>
      <c r="G294" s="38">
        <v>0.18069099999999999</v>
      </c>
      <c r="H294" s="38">
        <v>0.21043999999999999</v>
      </c>
      <c r="I294" s="38">
        <v>0.225913</v>
      </c>
      <c r="J294" s="38">
        <v>0.20229900000000001</v>
      </c>
      <c r="K294" s="38">
        <v>0.24088599999999999</v>
      </c>
      <c r="L294" s="38">
        <v>0.223331</v>
      </c>
      <c r="M294" s="38">
        <v>7.8260999999999997E-2</v>
      </c>
      <c r="N294" s="38">
        <v>8.1656999999999993E-2</v>
      </c>
      <c r="O294" s="38">
        <v>0.10073799999999999</v>
      </c>
      <c r="P294" s="38">
        <v>0.126272</v>
      </c>
      <c r="Q294" s="38">
        <v>0.17724599999999999</v>
      </c>
      <c r="R294" s="28"/>
      <c r="S294" s="39">
        <v>1.847734</v>
      </c>
      <c r="T294" s="40">
        <v>-1.9065697793470671E-2</v>
      </c>
      <c r="U294" s="40">
        <v>-2.4033313495376296E-3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10</v>
      </c>
      <c r="E296" s="27">
        <v>0.12048192771084337</v>
      </c>
      <c r="F296" s="28"/>
      <c r="G296" s="59">
        <v>0.18069099999999999</v>
      </c>
      <c r="H296" s="59">
        <v>0.21043999999999999</v>
      </c>
      <c r="I296" s="59">
        <v>0.225913</v>
      </c>
      <c r="J296" s="59">
        <v>0.20229900000000001</v>
      </c>
      <c r="K296" s="59">
        <v>0.24088599999999999</v>
      </c>
      <c r="L296" s="59">
        <v>0.223331</v>
      </c>
      <c r="M296" s="59">
        <v>7.8260999999999997E-2</v>
      </c>
      <c r="N296" s="59">
        <v>8.1656999999999993E-2</v>
      </c>
      <c r="O296" s="59">
        <v>0.10073799999999999</v>
      </c>
      <c r="P296" s="59">
        <v>0.126272</v>
      </c>
      <c r="Q296" s="59">
        <v>0.17724599999999999</v>
      </c>
      <c r="R296" s="28"/>
      <c r="S296" s="53">
        <v>1.847734</v>
      </c>
      <c r="T296" s="54">
        <v>-1.9065697793470671E-2</v>
      </c>
      <c r="U296" s="54">
        <v>-2.4033313495376296E-3</v>
      </c>
    </row>
    <row r="297" spans="1:21" s="18" customFormat="1" collapsed="1" x14ac:dyDescent="0.3">
      <c r="A297" s="106"/>
      <c r="B297" s="16"/>
      <c r="C297" s="26" t="s">
        <v>373</v>
      </c>
      <c r="D297" s="142">
        <v>157</v>
      </c>
      <c r="E297" s="41">
        <v>1.8915662650602412</v>
      </c>
      <c r="F297" s="42"/>
      <c r="G297" s="43">
        <v>0.41998199999999991</v>
      </c>
      <c r="H297" s="43">
        <v>0.59264700000000003</v>
      </c>
      <c r="I297" s="43">
        <v>0.61406899999999998</v>
      </c>
      <c r="J297" s="43">
        <v>0.902644</v>
      </c>
      <c r="K297" s="43">
        <v>1.0475979999999998</v>
      </c>
      <c r="L297" s="43">
        <v>1.1202819999999998</v>
      </c>
      <c r="M297" s="43">
        <v>1.0656030000000001</v>
      </c>
      <c r="N297" s="43">
        <v>1.1446509999999999</v>
      </c>
      <c r="O297" s="43">
        <v>1.2136639999999999</v>
      </c>
      <c r="P297" s="43">
        <v>1.2746680000000001</v>
      </c>
      <c r="Q297" s="43">
        <v>1.4128590000000001</v>
      </c>
      <c r="R297" s="42"/>
      <c r="S297" s="44">
        <v>10.808667</v>
      </c>
      <c r="T297" s="45">
        <v>2.3640941754646638</v>
      </c>
      <c r="U297" s="45">
        <v>0.16374684914100834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939" priority="235" operator="equal">
      <formula>0</formula>
    </cfRule>
  </conditionalFormatting>
  <conditionalFormatting sqref="R50 C50 C83:F83 F50 E54:F54 C54 R54 E52:F52 C52 R52">
    <cfRule type="cellIs" dxfId="938" priority="234" operator="equal">
      <formula>0</formula>
    </cfRule>
  </conditionalFormatting>
  <conditionalFormatting sqref="S16:S19 S21">
    <cfRule type="cellIs" dxfId="937" priority="233" operator="equal">
      <formula>0</formula>
    </cfRule>
  </conditionalFormatting>
  <conditionalFormatting sqref="G54:Q54 G50:Q52">
    <cfRule type="cellIs" dxfId="936" priority="232" operator="equal">
      <formula>0</formula>
    </cfRule>
  </conditionalFormatting>
  <conditionalFormatting sqref="T96:U96 C96:R96">
    <cfRule type="cellIs" dxfId="935" priority="231" operator="equal">
      <formula>0</formula>
    </cfRule>
  </conditionalFormatting>
  <conditionalFormatting sqref="S96">
    <cfRule type="cellIs" dxfId="934" priority="230" operator="equal">
      <formula>0</formula>
    </cfRule>
  </conditionalFormatting>
  <conditionalFormatting sqref="N54:O54 N50:O52">
    <cfRule type="cellIs" dxfId="933" priority="228" operator="equal">
      <formula>0</formula>
    </cfRule>
  </conditionalFormatting>
  <conditionalFormatting sqref="N325:O337 N55:O55 N16:O19 N21:O21">
    <cfRule type="cellIs" dxfId="932" priority="229" operator="equal">
      <formula>0</formula>
    </cfRule>
  </conditionalFormatting>
  <conditionalFormatting sqref="N20:O20">
    <cfRule type="cellIs" dxfId="931" priority="225" operator="equal">
      <formula>0</formula>
    </cfRule>
  </conditionalFormatting>
  <conditionalFormatting sqref="P20:R20 T20:U20 C20:F20 H20:M20">
    <cfRule type="cellIs" dxfId="930" priority="227" operator="equal">
      <formula>0</formula>
    </cfRule>
  </conditionalFormatting>
  <conditionalFormatting sqref="S20">
    <cfRule type="cellIs" dxfId="929" priority="226" operator="equal">
      <formula>0</formula>
    </cfRule>
  </conditionalFormatting>
  <conditionalFormatting sqref="C269:U269">
    <cfRule type="cellIs" dxfId="928" priority="224" operator="equal">
      <formula>0</formula>
    </cfRule>
  </conditionalFormatting>
  <conditionalFormatting sqref="C282:F282 H282:U282">
    <cfRule type="cellIs" dxfId="927" priority="223" operator="equal">
      <formula>0</formula>
    </cfRule>
  </conditionalFormatting>
  <conditionalFormatting sqref="C276:F276 H276:U276">
    <cfRule type="cellIs" dxfId="926" priority="222" operator="equal">
      <formula>0</formula>
    </cfRule>
  </conditionalFormatting>
  <conditionalFormatting sqref="C248 H248:U248 E248:F248">
    <cfRule type="cellIs" dxfId="925" priority="221" operator="equal">
      <formula>0</formula>
    </cfRule>
  </conditionalFormatting>
  <conditionalFormatting sqref="G248:Q248">
    <cfRule type="cellIs" dxfId="924" priority="220" operator="equal">
      <formula>0</formula>
    </cfRule>
  </conditionalFormatting>
  <conditionalFormatting sqref="G276:Q280">
    <cfRule type="cellIs" dxfId="923" priority="219" operator="equal">
      <formula>0</formula>
    </cfRule>
  </conditionalFormatting>
  <conditionalFormatting sqref="G282:Q289">
    <cfRule type="cellIs" dxfId="922" priority="218" operator="equal">
      <formula>0</formula>
    </cfRule>
  </conditionalFormatting>
  <conditionalFormatting sqref="G83:Q83">
    <cfRule type="cellIs" dxfId="921" priority="215" operator="equal">
      <formula>0</formula>
    </cfRule>
  </conditionalFormatting>
  <conditionalFormatting sqref="D248">
    <cfRule type="cellIs" dxfId="920" priority="212" operator="equal">
      <formula>0</formula>
    </cfRule>
  </conditionalFormatting>
  <conditionalFormatting sqref="T97:U97 C97:R97">
    <cfRule type="cellIs" dxfId="919" priority="217" operator="equal">
      <formula>0</formula>
    </cfRule>
  </conditionalFormatting>
  <conditionalFormatting sqref="S97">
    <cfRule type="cellIs" dxfId="918" priority="216" operator="equal">
      <formula>0</formula>
    </cfRule>
  </conditionalFormatting>
  <conditionalFormatting sqref="D7:D9">
    <cfRule type="cellIs" dxfId="917" priority="214" operator="equal">
      <formula>0</formula>
    </cfRule>
  </conditionalFormatting>
  <conditionalFormatting sqref="D54 D52">
    <cfRule type="cellIs" dxfId="916" priority="213" operator="equal">
      <formula>0</formula>
    </cfRule>
  </conditionalFormatting>
  <conditionalFormatting sqref="T103:U103 P103:R103 C103:F103 H103:M103 T147:U147 C147:R147">
    <cfRule type="cellIs" dxfId="915" priority="211" operator="equal">
      <formula>0</formula>
    </cfRule>
  </conditionalFormatting>
  <conditionalFormatting sqref="S103 S147">
    <cfRule type="cellIs" dxfId="914" priority="210" operator="equal">
      <formula>0</formula>
    </cfRule>
  </conditionalFormatting>
  <conditionalFormatting sqref="N103:O103 N147:O147">
    <cfRule type="cellIs" dxfId="913" priority="209" operator="equal">
      <formula>0</formula>
    </cfRule>
  </conditionalFormatting>
  <conditionalFormatting sqref="S151:S154">
    <cfRule type="cellIs" dxfId="912" priority="201" operator="equal">
      <formula>0</formula>
    </cfRule>
  </conditionalFormatting>
  <conditionalFormatting sqref="G103:Q103">
    <cfRule type="cellIs" dxfId="911" priority="208" operator="equal">
      <formula>0</formula>
    </cfRule>
  </conditionalFormatting>
  <conditionalFormatting sqref="N148:O149 N104:O104">
    <cfRule type="cellIs" dxfId="910" priority="205" operator="equal">
      <formula>0</formula>
    </cfRule>
  </conditionalFormatting>
  <conditionalFormatting sqref="C150 T150:U150 R150 E150:F150">
    <cfRule type="cellIs" dxfId="909" priority="204" operator="equal">
      <formula>0</formula>
    </cfRule>
  </conditionalFormatting>
  <conditionalFormatting sqref="S150">
    <cfRule type="cellIs" dxfId="908" priority="203" operator="equal">
      <formula>0</formula>
    </cfRule>
  </conditionalFormatting>
  <conditionalFormatting sqref="T151:U154 C151 R151 C152:R152 E151:F151 C153:C154 E153:R154">
    <cfRule type="cellIs" dxfId="907" priority="202" operator="equal">
      <formula>0</formula>
    </cfRule>
  </conditionalFormatting>
  <conditionalFormatting sqref="N152:O154">
    <cfRule type="cellIs" dxfId="906" priority="200" operator="equal">
      <formula>0</formula>
    </cfRule>
  </conditionalFormatting>
  <conditionalFormatting sqref="T148:U149 T104:U104 C104:R104 C148:R149">
    <cfRule type="cellIs" dxfId="905" priority="207" operator="equal">
      <formula>0</formula>
    </cfRule>
  </conditionalFormatting>
  <conditionalFormatting sqref="S148:S149 S104">
    <cfRule type="cellIs" dxfId="904" priority="206" operator="equal">
      <formula>0</formula>
    </cfRule>
  </conditionalFormatting>
  <conditionalFormatting sqref="S146">
    <cfRule type="cellIs" dxfId="903" priority="177" operator="equal">
      <formula>0</formula>
    </cfRule>
  </conditionalFormatting>
  <conditionalFormatting sqref="T105:U105 C105:R105">
    <cfRule type="cellIs" dxfId="902" priority="196" operator="equal">
      <formula>0</formula>
    </cfRule>
  </conditionalFormatting>
  <conditionalFormatting sqref="S105">
    <cfRule type="cellIs" dxfId="901" priority="195" operator="equal">
      <formula>0</formula>
    </cfRule>
  </conditionalFormatting>
  <conditionalFormatting sqref="N105:O105">
    <cfRule type="cellIs" dxfId="900" priority="194" operator="equal">
      <formula>0</formula>
    </cfRule>
  </conditionalFormatting>
  <conditionalFormatting sqref="T108:U109 T111:U112 C108:C109 C111:C112 E108:R109 E111:R112">
    <cfRule type="cellIs" dxfId="899" priority="199" operator="equal">
      <formula>0</formula>
    </cfRule>
  </conditionalFormatting>
  <conditionalFormatting sqref="S108:S109 S111:S112">
    <cfRule type="cellIs" dxfId="898" priority="198" operator="equal">
      <formula>0</formula>
    </cfRule>
  </conditionalFormatting>
  <conditionalFormatting sqref="N108:O109 N111:O112">
    <cfRule type="cellIs" dxfId="897" priority="197" operator="equal">
      <formula>0</formula>
    </cfRule>
  </conditionalFormatting>
  <conditionalFormatting sqref="T106:U106 C106:R106">
    <cfRule type="cellIs" dxfId="896" priority="193" operator="equal">
      <formula>0</formula>
    </cfRule>
  </conditionalFormatting>
  <conditionalFormatting sqref="S106">
    <cfRule type="cellIs" dxfId="895" priority="192" operator="equal">
      <formula>0</formula>
    </cfRule>
  </conditionalFormatting>
  <conditionalFormatting sqref="N106:O106">
    <cfRule type="cellIs" dxfId="894" priority="191" operator="equal">
      <formula>0</formula>
    </cfRule>
  </conditionalFormatting>
  <conditionalFormatting sqref="T114:U114 C114:R114">
    <cfRule type="cellIs" dxfId="893" priority="184" operator="equal">
      <formula>0</formula>
    </cfRule>
  </conditionalFormatting>
  <conditionalFormatting sqref="S114">
    <cfRule type="cellIs" dxfId="892" priority="183" operator="equal">
      <formula>0</formula>
    </cfRule>
  </conditionalFormatting>
  <conditionalFormatting sqref="N114:O114">
    <cfRule type="cellIs" dxfId="891" priority="182" operator="equal">
      <formula>0</formula>
    </cfRule>
  </conditionalFormatting>
  <conditionalFormatting sqref="T115:U115 C115:R115">
    <cfRule type="cellIs" dxfId="890" priority="181" operator="equal">
      <formula>0</formula>
    </cfRule>
  </conditionalFormatting>
  <conditionalFormatting sqref="S115">
    <cfRule type="cellIs" dxfId="889" priority="180" operator="equal">
      <formula>0</formula>
    </cfRule>
  </conditionalFormatting>
  <conditionalFormatting sqref="N115:O115">
    <cfRule type="cellIs" dxfId="888" priority="179" operator="equal">
      <formula>0</formula>
    </cfRule>
  </conditionalFormatting>
  <conditionalFormatting sqref="T113:U113 C113:R113">
    <cfRule type="cellIs" dxfId="887" priority="190" operator="equal">
      <formula>0</formula>
    </cfRule>
  </conditionalFormatting>
  <conditionalFormatting sqref="S113">
    <cfRule type="cellIs" dxfId="886" priority="189" operator="equal">
      <formula>0</formula>
    </cfRule>
  </conditionalFormatting>
  <conditionalFormatting sqref="N113:O113">
    <cfRule type="cellIs" dxfId="885" priority="188" operator="equal">
      <formula>0</formula>
    </cfRule>
  </conditionalFormatting>
  <conditionalFormatting sqref="E138:F138 T138:U138 R138">
    <cfRule type="cellIs" dxfId="884" priority="169" operator="equal">
      <formula>0</formula>
    </cfRule>
  </conditionalFormatting>
  <conditionalFormatting sqref="S138">
    <cfRule type="cellIs" dxfId="883" priority="168" operator="equal">
      <formula>0</formula>
    </cfRule>
  </conditionalFormatting>
  <conditionalFormatting sqref="C138 C141 C143:C154">
    <cfRule type="cellIs" dxfId="882" priority="161" operator="equal">
      <formula>0</formula>
    </cfRule>
  </conditionalFormatting>
  <conditionalFormatting sqref="T116:U118 C116:R116 T120:U121 R117:R118 C117:F118 C120:R121">
    <cfRule type="cellIs" dxfId="881" priority="187" operator="equal">
      <formula>0</formula>
    </cfRule>
  </conditionalFormatting>
  <conditionalFormatting sqref="S116:S118 S120:S121">
    <cfRule type="cellIs" dxfId="880" priority="186" operator="equal">
      <formula>0</formula>
    </cfRule>
  </conditionalFormatting>
  <conditionalFormatting sqref="N116:O116 N120:O121">
    <cfRule type="cellIs" dxfId="879" priority="185" operator="equal">
      <formula>0</formula>
    </cfRule>
  </conditionalFormatting>
  <conditionalFormatting sqref="T146:U146 C146:R146">
    <cfRule type="cellIs" dxfId="878" priority="178" operator="equal">
      <formula>0</formula>
    </cfRule>
  </conditionalFormatting>
  <conditionalFormatting sqref="N122:O122">
    <cfRule type="cellIs" dxfId="877" priority="173" operator="equal">
      <formula>0</formula>
    </cfRule>
  </conditionalFormatting>
  <conditionalFormatting sqref="N146:O146">
    <cfRule type="cellIs" dxfId="876" priority="176" operator="equal">
      <formula>0</formula>
    </cfRule>
  </conditionalFormatting>
  <conditionalFormatting sqref="N143:O149 N152:O154">
    <cfRule type="cellIs" dxfId="875" priority="165" operator="equal">
      <formula>0</formula>
    </cfRule>
  </conditionalFormatting>
  <conditionalFormatting sqref="T107:U107 C107:R107">
    <cfRule type="cellIs" dxfId="874" priority="164" operator="equal">
      <formula>0</formula>
    </cfRule>
  </conditionalFormatting>
  <conditionalFormatting sqref="E141:F141 T141:U141 T143:U154 R141 E150:F151 R150:R151 D146:R149 E143:R145 E153:R154 D152:R152">
    <cfRule type="cellIs" dxfId="873" priority="167" operator="equal">
      <formula>0</formula>
    </cfRule>
  </conditionalFormatting>
  <conditionalFormatting sqref="T122:U122 C122:R122">
    <cfRule type="cellIs" dxfId="872" priority="175" operator="equal">
      <formula>0</formula>
    </cfRule>
  </conditionalFormatting>
  <conditionalFormatting sqref="S122">
    <cfRule type="cellIs" dxfId="871" priority="174" operator="equal">
      <formula>0</formula>
    </cfRule>
  </conditionalFormatting>
  <conditionalFormatting sqref="T123:U123 T155:U155 C155:R155 C137:R137 T137:U137 C123:R123">
    <cfRule type="cellIs" dxfId="870" priority="172" operator="equal">
      <formula>0</formula>
    </cfRule>
  </conditionalFormatting>
  <conditionalFormatting sqref="S123 S155 S137">
    <cfRule type="cellIs" dxfId="869" priority="171" operator="equal">
      <formula>0</formula>
    </cfRule>
  </conditionalFormatting>
  <conditionalFormatting sqref="N123:O123 N155:O155 N137:O137">
    <cfRule type="cellIs" dxfId="868" priority="170" operator="equal">
      <formula>0</formula>
    </cfRule>
  </conditionalFormatting>
  <conditionalFormatting sqref="S107">
    <cfRule type="cellIs" dxfId="867" priority="163" operator="equal">
      <formula>0</formula>
    </cfRule>
  </conditionalFormatting>
  <conditionalFormatting sqref="S141 S143:S154">
    <cfRule type="cellIs" dxfId="866" priority="166" operator="equal">
      <formula>0</formula>
    </cfRule>
  </conditionalFormatting>
  <conditionalFormatting sqref="S152">
    <cfRule type="cellIs" dxfId="865" priority="139" operator="equal">
      <formula>0</formula>
    </cfRule>
  </conditionalFormatting>
  <conditionalFormatting sqref="N107:O107">
    <cfRule type="cellIs" dxfId="864" priority="162" operator="equal">
      <formula>0</formula>
    </cfRule>
  </conditionalFormatting>
  <conditionalFormatting sqref="C124">
    <cfRule type="cellIs" dxfId="863" priority="158" operator="equal">
      <formula>0</formula>
    </cfRule>
  </conditionalFormatting>
  <conditionalFormatting sqref="E124:F124 T124:U124 R124">
    <cfRule type="cellIs" dxfId="862" priority="160" operator="equal">
      <formula>0</formula>
    </cfRule>
  </conditionalFormatting>
  <conditionalFormatting sqref="E125:F125 T125:U125 T136:U136 E136:F136 T127:U134 E127:F134 R125 R127:R134 R136">
    <cfRule type="cellIs" dxfId="861" priority="157" operator="equal">
      <formula>0</formula>
    </cfRule>
  </conditionalFormatting>
  <conditionalFormatting sqref="S124">
    <cfRule type="cellIs" dxfId="860" priority="159" operator="equal">
      <formula>0</formula>
    </cfRule>
  </conditionalFormatting>
  <conditionalFormatting sqref="E139:F140 T139:U140 R139:R140">
    <cfRule type="cellIs" dxfId="859" priority="146" operator="equal">
      <formula>0</formula>
    </cfRule>
  </conditionalFormatting>
  <conditionalFormatting sqref="S125 S136 S127:S134">
    <cfRule type="cellIs" dxfId="858" priority="156" operator="equal">
      <formula>0</formula>
    </cfRule>
  </conditionalFormatting>
  <conditionalFormatting sqref="S139:S140">
    <cfRule type="cellIs" dxfId="857" priority="145" operator="equal">
      <formula>0</formula>
    </cfRule>
  </conditionalFormatting>
  <conditionalFormatting sqref="S135">
    <cfRule type="cellIs" dxfId="856" priority="153" operator="equal">
      <formula>0</formula>
    </cfRule>
  </conditionalFormatting>
  <conditionalFormatting sqref="C125 C136 C127:C134">
    <cfRule type="cellIs" dxfId="855" priority="155" operator="equal">
      <formula>0</formula>
    </cfRule>
  </conditionalFormatting>
  <conditionalFormatting sqref="S164">
    <cfRule type="cellIs" dxfId="854" priority="142" operator="equal">
      <formula>0</formula>
    </cfRule>
  </conditionalFormatting>
  <conditionalFormatting sqref="C135">
    <cfRule type="cellIs" dxfId="853" priority="152" operator="equal">
      <formula>0</formula>
    </cfRule>
  </conditionalFormatting>
  <conditionalFormatting sqref="D126:R126">
    <cfRule type="cellIs" dxfId="852" priority="151" operator="equal">
      <formula>0</formula>
    </cfRule>
  </conditionalFormatting>
  <conditionalFormatting sqref="S126">
    <cfRule type="cellIs" dxfId="851" priority="147" operator="equal">
      <formula>0</formula>
    </cfRule>
  </conditionalFormatting>
  <conditionalFormatting sqref="T135:U135 E135:F135 R135">
    <cfRule type="cellIs" dxfId="850" priority="154" operator="equal">
      <formula>0</formula>
    </cfRule>
  </conditionalFormatting>
  <conditionalFormatting sqref="N126:O126">
    <cfRule type="cellIs" dxfId="849" priority="150" operator="equal">
      <formula>0</formula>
    </cfRule>
  </conditionalFormatting>
  <conditionalFormatting sqref="C126">
    <cfRule type="cellIs" dxfId="848" priority="149" operator="equal">
      <formula>0</formula>
    </cfRule>
  </conditionalFormatting>
  <conditionalFormatting sqref="T126:U126">
    <cfRule type="cellIs" dxfId="847" priority="148" operator="equal">
      <formula>0</formula>
    </cfRule>
  </conditionalFormatting>
  <conditionalFormatting sqref="N192:O192">
    <cfRule type="cellIs" dxfId="846" priority="135" operator="equal">
      <formula>0</formula>
    </cfRule>
  </conditionalFormatting>
  <conditionalFormatting sqref="T152:U152 C152:R152">
    <cfRule type="cellIs" dxfId="845" priority="140" operator="equal">
      <formula>0</formula>
    </cfRule>
  </conditionalFormatting>
  <conditionalFormatting sqref="C139:C140">
    <cfRule type="cellIs" dxfId="844" priority="144" operator="equal">
      <formula>0</formula>
    </cfRule>
  </conditionalFormatting>
  <conditionalFormatting sqref="T164:U164 C164:R164">
    <cfRule type="cellIs" dxfId="843" priority="143" operator="equal">
      <formula>0</formula>
    </cfRule>
  </conditionalFormatting>
  <conditionalFormatting sqref="N181:O181">
    <cfRule type="cellIs" dxfId="842" priority="115" operator="equal">
      <formula>0</formula>
    </cfRule>
  </conditionalFormatting>
  <conditionalFormatting sqref="N164:O164">
    <cfRule type="cellIs" dxfId="841" priority="141" operator="equal">
      <formula>0</formula>
    </cfRule>
  </conditionalFormatting>
  <conditionalFormatting sqref="S186">
    <cfRule type="cellIs" dxfId="840" priority="120" operator="equal">
      <formula>0</formula>
    </cfRule>
  </conditionalFormatting>
  <conditionalFormatting sqref="N186:O186">
    <cfRule type="cellIs" dxfId="839" priority="119" operator="equal">
      <formula>0</formula>
    </cfRule>
  </conditionalFormatting>
  <conditionalFormatting sqref="N152:O152">
    <cfRule type="cellIs" dxfId="838" priority="138" operator="equal">
      <formula>0</formula>
    </cfRule>
  </conditionalFormatting>
  <conditionalFormatting sqref="C192">
    <cfRule type="cellIs" dxfId="837" priority="134" operator="equal">
      <formula>0</formula>
    </cfRule>
  </conditionalFormatting>
  <conditionalFormatting sqref="E192:R192 T192:U192">
    <cfRule type="cellIs" dxfId="836" priority="137" operator="equal">
      <formula>0</formula>
    </cfRule>
  </conditionalFormatting>
  <conditionalFormatting sqref="E189:R189 T189:U189 T192:U193 E192:R193">
    <cfRule type="cellIs" dxfId="835" priority="133" operator="equal">
      <formula>0</formula>
    </cfRule>
  </conditionalFormatting>
  <conditionalFormatting sqref="S192">
    <cfRule type="cellIs" dxfId="834" priority="136" operator="equal">
      <formula>0</formula>
    </cfRule>
  </conditionalFormatting>
  <conditionalFormatting sqref="S188">
    <cfRule type="cellIs" dxfId="833" priority="128" operator="equal">
      <formula>0</formula>
    </cfRule>
  </conditionalFormatting>
  <conditionalFormatting sqref="S189 S192:S193">
    <cfRule type="cellIs" dxfId="832" priority="132" operator="equal">
      <formula>0</formula>
    </cfRule>
  </conditionalFormatting>
  <conditionalFormatting sqref="N189:O189 N192:O193">
    <cfRule type="cellIs" dxfId="831" priority="131" operator="equal">
      <formula>0</formula>
    </cfRule>
  </conditionalFormatting>
  <conditionalFormatting sqref="C189 C192:C193">
    <cfRule type="cellIs" dxfId="830" priority="130" operator="equal">
      <formula>0</formula>
    </cfRule>
  </conditionalFormatting>
  <conditionalFormatting sqref="T188:U188 E188:R188">
    <cfRule type="cellIs" dxfId="829" priority="129" operator="equal">
      <formula>0</formula>
    </cfRule>
  </conditionalFormatting>
  <conditionalFormatting sqref="T156:U156 C156:R156">
    <cfRule type="cellIs" dxfId="828" priority="111" operator="equal">
      <formula>0</formula>
    </cfRule>
  </conditionalFormatting>
  <conditionalFormatting sqref="N188:O188">
    <cfRule type="cellIs" dxfId="827" priority="127" operator="equal">
      <formula>0</formula>
    </cfRule>
  </conditionalFormatting>
  <conditionalFormatting sqref="C188">
    <cfRule type="cellIs" dxfId="826" priority="126" operator="equal">
      <formula>0</formula>
    </cfRule>
  </conditionalFormatting>
  <conditionalFormatting sqref="E187:R187 T187:U187">
    <cfRule type="cellIs" dxfId="825" priority="125" operator="equal">
      <formula>0</formula>
    </cfRule>
  </conditionalFormatting>
  <conditionalFormatting sqref="S187">
    <cfRule type="cellIs" dxfId="824" priority="124" operator="equal">
      <formula>0</formula>
    </cfRule>
  </conditionalFormatting>
  <conditionalFormatting sqref="N187:O187">
    <cfRule type="cellIs" dxfId="823" priority="123" operator="equal">
      <formula>0</formula>
    </cfRule>
  </conditionalFormatting>
  <conditionalFormatting sqref="C187">
    <cfRule type="cellIs" dxfId="822" priority="122" operator="equal">
      <formula>0</formula>
    </cfRule>
  </conditionalFormatting>
  <conditionalFormatting sqref="T186:U186 E186:R186">
    <cfRule type="cellIs" dxfId="821" priority="121" operator="equal">
      <formula>0</formula>
    </cfRule>
  </conditionalFormatting>
  <conditionalFormatting sqref="S181">
    <cfRule type="cellIs" dxfId="820" priority="116" operator="equal">
      <formula>0</formula>
    </cfRule>
  </conditionalFormatting>
  <conditionalFormatting sqref="C186">
    <cfRule type="cellIs" dxfId="819" priority="118" operator="equal">
      <formula>0</formula>
    </cfRule>
  </conditionalFormatting>
  <conditionalFormatting sqref="T181:U181 C181:R181">
    <cfRule type="cellIs" dxfId="818" priority="117" operator="equal">
      <formula>0</formula>
    </cfRule>
  </conditionalFormatting>
  <conditionalFormatting sqref="T163:U163 C163:R163">
    <cfRule type="cellIs" dxfId="817" priority="114" operator="equal">
      <formula>0</formula>
    </cfRule>
  </conditionalFormatting>
  <conditionalFormatting sqref="S163">
    <cfRule type="cellIs" dxfId="816" priority="113" operator="equal">
      <formula>0</formula>
    </cfRule>
  </conditionalFormatting>
  <conditionalFormatting sqref="N163:O163">
    <cfRule type="cellIs" dxfId="815" priority="112" operator="equal">
      <formula>0</formula>
    </cfRule>
  </conditionalFormatting>
  <conditionalFormatting sqref="S156">
    <cfRule type="cellIs" dxfId="814" priority="110" operator="equal">
      <formula>0</formula>
    </cfRule>
  </conditionalFormatting>
  <conditionalFormatting sqref="N156:O156">
    <cfRule type="cellIs" dxfId="813" priority="109" operator="equal">
      <formula>0</formula>
    </cfRule>
  </conditionalFormatting>
  <conditionalFormatting sqref="C157">
    <cfRule type="cellIs" dxfId="812" priority="105" operator="equal">
      <formula>0</formula>
    </cfRule>
  </conditionalFormatting>
  <conditionalFormatting sqref="E157:R157 T157:U157">
    <cfRule type="cellIs" dxfId="811" priority="108" operator="equal">
      <formula>0</formula>
    </cfRule>
  </conditionalFormatting>
  <conditionalFormatting sqref="S157">
    <cfRule type="cellIs" dxfId="810" priority="107" operator="equal">
      <formula>0</formula>
    </cfRule>
  </conditionalFormatting>
  <conditionalFormatting sqref="N157:O157">
    <cfRule type="cellIs" dxfId="809" priority="106" operator="equal">
      <formula>0</formula>
    </cfRule>
  </conditionalFormatting>
  <conditionalFormatting sqref="E158:R162 T158:U162">
    <cfRule type="cellIs" dxfId="808" priority="104" operator="equal">
      <formula>0</formula>
    </cfRule>
  </conditionalFormatting>
  <conditionalFormatting sqref="S158:S162">
    <cfRule type="cellIs" dxfId="807" priority="103" operator="equal">
      <formula>0</formula>
    </cfRule>
  </conditionalFormatting>
  <conditionalFormatting sqref="N158:O162">
    <cfRule type="cellIs" dxfId="806" priority="102" operator="equal">
      <formula>0</formula>
    </cfRule>
  </conditionalFormatting>
  <conditionalFormatting sqref="C158:C162">
    <cfRule type="cellIs" dxfId="805" priority="101" operator="equal">
      <formula>0</formula>
    </cfRule>
  </conditionalFormatting>
  <conditionalFormatting sqref="T110:U110 C110:R110">
    <cfRule type="cellIs" dxfId="804" priority="100" operator="equal">
      <formula>0</formula>
    </cfRule>
  </conditionalFormatting>
  <conditionalFormatting sqref="S110">
    <cfRule type="cellIs" dxfId="803" priority="99" operator="equal">
      <formula>0</formula>
    </cfRule>
  </conditionalFormatting>
  <conditionalFormatting sqref="N110:O110">
    <cfRule type="cellIs" dxfId="802" priority="98" operator="equal">
      <formula>0</formula>
    </cfRule>
  </conditionalFormatting>
  <conditionalFormatting sqref="T119:U119 C119:R119">
    <cfRule type="cellIs" dxfId="801" priority="97" operator="equal">
      <formula>0</formula>
    </cfRule>
  </conditionalFormatting>
  <conditionalFormatting sqref="S119">
    <cfRule type="cellIs" dxfId="800" priority="96" operator="equal">
      <formula>0</formula>
    </cfRule>
  </conditionalFormatting>
  <conditionalFormatting sqref="N119:O119">
    <cfRule type="cellIs" dxfId="799" priority="95" operator="equal">
      <formula>0</formula>
    </cfRule>
  </conditionalFormatting>
  <conditionalFormatting sqref="C142 T142:U142 E142:R142">
    <cfRule type="cellIs" dxfId="798" priority="94" operator="equal">
      <formula>0</formula>
    </cfRule>
  </conditionalFormatting>
  <conditionalFormatting sqref="S142">
    <cfRule type="cellIs" dxfId="797" priority="93" operator="equal">
      <formula>0</formula>
    </cfRule>
  </conditionalFormatting>
  <conditionalFormatting sqref="N142:O142">
    <cfRule type="cellIs" dxfId="796" priority="92" operator="equal">
      <formula>0</formula>
    </cfRule>
  </conditionalFormatting>
  <conditionalFormatting sqref="G108:Q109">
    <cfRule type="cellIs" dxfId="795" priority="91" operator="equal">
      <formula>0</formula>
    </cfRule>
  </conditionalFormatting>
  <conditionalFormatting sqref="G117:Q118">
    <cfRule type="cellIs" dxfId="794" priority="90" operator="equal">
      <formula>0</formula>
    </cfRule>
  </conditionalFormatting>
  <conditionalFormatting sqref="G117:Q118">
    <cfRule type="cellIs" dxfId="793" priority="89" operator="equal">
      <formula>0</formula>
    </cfRule>
  </conditionalFormatting>
  <conditionalFormatting sqref="N117:O118">
    <cfRule type="cellIs" dxfId="792" priority="88" operator="equal">
      <formula>0</formula>
    </cfRule>
  </conditionalFormatting>
  <conditionalFormatting sqref="G120:Q120">
    <cfRule type="cellIs" dxfId="791" priority="87" operator="equal">
      <formula>0</formula>
    </cfRule>
  </conditionalFormatting>
  <conditionalFormatting sqref="N120:O120">
    <cfRule type="cellIs" dxfId="790" priority="86" operator="equal">
      <formula>0</formula>
    </cfRule>
  </conditionalFormatting>
  <conditionalFormatting sqref="G124:Q125">
    <cfRule type="cellIs" dxfId="789" priority="85" operator="equal">
      <formula>0</formula>
    </cfRule>
  </conditionalFormatting>
  <conditionalFormatting sqref="G124:Q125">
    <cfRule type="cellIs" dxfId="788" priority="84" operator="equal">
      <formula>0</formula>
    </cfRule>
  </conditionalFormatting>
  <conditionalFormatting sqref="N124:O125">
    <cfRule type="cellIs" dxfId="787" priority="83" operator="equal">
      <formula>0</formula>
    </cfRule>
  </conditionalFormatting>
  <conditionalFormatting sqref="G127:Q136">
    <cfRule type="cellIs" dxfId="786" priority="82" operator="equal">
      <formula>0</formula>
    </cfRule>
  </conditionalFormatting>
  <conditionalFormatting sqref="G127:Q136">
    <cfRule type="cellIs" dxfId="785" priority="81" operator="equal">
      <formula>0</formula>
    </cfRule>
  </conditionalFormatting>
  <conditionalFormatting sqref="N127:O136">
    <cfRule type="cellIs" dxfId="784" priority="80" operator="equal">
      <formula>0</formula>
    </cfRule>
  </conditionalFormatting>
  <conditionalFormatting sqref="G138:Q141">
    <cfRule type="cellIs" dxfId="783" priority="79" operator="equal">
      <formula>0</formula>
    </cfRule>
  </conditionalFormatting>
  <conditionalFormatting sqref="G138:Q141">
    <cfRule type="cellIs" dxfId="782" priority="78" operator="equal">
      <formula>0</formula>
    </cfRule>
  </conditionalFormatting>
  <conditionalFormatting sqref="N138:O141">
    <cfRule type="cellIs" dxfId="781" priority="77" operator="equal">
      <formula>0</formula>
    </cfRule>
  </conditionalFormatting>
  <conditionalFormatting sqref="G143:Q145">
    <cfRule type="cellIs" dxfId="780" priority="76" operator="equal">
      <formula>0</formula>
    </cfRule>
  </conditionalFormatting>
  <conditionalFormatting sqref="N143:O145">
    <cfRule type="cellIs" dxfId="779" priority="75" operator="equal">
      <formula>0</formula>
    </cfRule>
  </conditionalFormatting>
  <conditionalFormatting sqref="G150:Q151">
    <cfRule type="cellIs" dxfId="778" priority="74" operator="equal">
      <formula>0</formula>
    </cfRule>
  </conditionalFormatting>
  <conditionalFormatting sqref="G150:Q151">
    <cfRule type="cellIs" dxfId="777" priority="73" operator="equal">
      <formula>0</formula>
    </cfRule>
  </conditionalFormatting>
  <conditionalFormatting sqref="N150:O151">
    <cfRule type="cellIs" dxfId="776" priority="72" operator="equal">
      <formula>0</formula>
    </cfRule>
  </conditionalFormatting>
  <conditionalFormatting sqref="G153:Q154">
    <cfRule type="cellIs" dxfId="775" priority="71" operator="equal">
      <formula>0</formula>
    </cfRule>
  </conditionalFormatting>
  <conditionalFormatting sqref="N153:O154">
    <cfRule type="cellIs" dxfId="774" priority="70" operator="equal">
      <formula>0</formula>
    </cfRule>
  </conditionalFormatting>
  <conditionalFormatting sqref="C190:U190">
    <cfRule type="cellIs" dxfId="773" priority="69" operator="equal">
      <formula>0</formula>
    </cfRule>
  </conditionalFormatting>
  <conditionalFormatting sqref="S191">
    <cfRule type="cellIs" dxfId="772" priority="67" operator="equal">
      <formula>0</formula>
    </cfRule>
  </conditionalFormatting>
  <conditionalFormatting sqref="T191:U191 C191:R191">
    <cfRule type="cellIs" dxfId="771" priority="68" operator="equal">
      <formula>0</formula>
    </cfRule>
  </conditionalFormatting>
  <conditionalFormatting sqref="N191:O191">
    <cfRule type="cellIs" dxfId="770" priority="66" operator="equal">
      <formula>0</formula>
    </cfRule>
  </conditionalFormatting>
  <conditionalFormatting sqref="T190:U190 C190:R190">
    <cfRule type="cellIs" dxfId="769" priority="65" operator="equal">
      <formula>0</formula>
    </cfRule>
  </conditionalFormatting>
  <conditionalFormatting sqref="S190">
    <cfRule type="cellIs" dxfId="768" priority="64" operator="equal">
      <formula>0</formula>
    </cfRule>
  </conditionalFormatting>
  <conditionalFormatting sqref="N190:O190">
    <cfRule type="cellIs" dxfId="767" priority="63" operator="equal">
      <formula>0</formula>
    </cfRule>
  </conditionalFormatting>
  <conditionalFormatting sqref="C166:C168 C178 E178:U178 E166:U168">
    <cfRule type="cellIs" dxfId="766" priority="62" operator="equal">
      <formula>0</formula>
    </cfRule>
  </conditionalFormatting>
  <conditionalFormatting sqref="E180:R180 T180:U180">
    <cfRule type="cellIs" dxfId="765" priority="61" operator="equal">
      <formula>0</formula>
    </cfRule>
  </conditionalFormatting>
  <conditionalFormatting sqref="S179">
    <cfRule type="cellIs" dxfId="764" priority="56" operator="equal">
      <formula>0</formula>
    </cfRule>
  </conditionalFormatting>
  <conditionalFormatting sqref="S180">
    <cfRule type="cellIs" dxfId="763" priority="60" operator="equal">
      <formula>0</formula>
    </cfRule>
  </conditionalFormatting>
  <conditionalFormatting sqref="N180:O180">
    <cfRule type="cellIs" dxfId="762" priority="59" operator="equal">
      <formula>0</formula>
    </cfRule>
  </conditionalFormatting>
  <conditionalFormatting sqref="C180">
    <cfRule type="cellIs" dxfId="761" priority="58" operator="equal">
      <formula>0</formula>
    </cfRule>
  </conditionalFormatting>
  <conditionalFormatting sqref="T179:U179 E179:R179">
    <cfRule type="cellIs" dxfId="760" priority="57" operator="equal">
      <formula>0</formula>
    </cfRule>
  </conditionalFormatting>
  <conditionalFormatting sqref="N179:O179">
    <cfRule type="cellIs" dxfId="759" priority="55" operator="equal">
      <formula>0</formula>
    </cfRule>
  </conditionalFormatting>
  <conditionalFormatting sqref="C179">
    <cfRule type="cellIs" dxfId="758" priority="54" operator="equal">
      <formula>0</formula>
    </cfRule>
  </conditionalFormatting>
  <conditionalFormatting sqref="T165:U165 C165:R165">
    <cfRule type="cellIs" dxfId="757" priority="53" operator="equal">
      <formula>0</formula>
    </cfRule>
  </conditionalFormatting>
  <conditionalFormatting sqref="S165">
    <cfRule type="cellIs" dxfId="756" priority="52" operator="equal">
      <formula>0</formula>
    </cfRule>
  </conditionalFormatting>
  <conditionalFormatting sqref="N165:O165">
    <cfRule type="cellIs" dxfId="755" priority="51" operator="equal">
      <formula>0</formula>
    </cfRule>
  </conditionalFormatting>
  <conditionalFormatting sqref="C198:U198 C197 E197:U197">
    <cfRule type="cellIs" dxfId="754" priority="50" operator="equal">
      <formula>0</formula>
    </cfRule>
  </conditionalFormatting>
  <conditionalFormatting sqref="N196:O196">
    <cfRule type="cellIs" dxfId="753" priority="47" operator="equal">
      <formula>0</formula>
    </cfRule>
  </conditionalFormatting>
  <conditionalFormatting sqref="C196">
    <cfRule type="cellIs" dxfId="752" priority="46" operator="equal">
      <formula>0</formula>
    </cfRule>
  </conditionalFormatting>
  <conditionalFormatting sqref="E196:R196 T196:U196">
    <cfRule type="cellIs" dxfId="751" priority="49" operator="equal">
      <formula>0</formula>
    </cfRule>
  </conditionalFormatting>
  <conditionalFormatting sqref="T196:U198 D198:R198 E196:R197">
    <cfRule type="cellIs" dxfId="750" priority="45" operator="equal">
      <formula>0</formula>
    </cfRule>
  </conditionalFormatting>
  <conditionalFormatting sqref="S196">
    <cfRule type="cellIs" dxfId="749" priority="48" operator="equal">
      <formula>0</formula>
    </cfRule>
  </conditionalFormatting>
  <conditionalFormatting sqref="S196:S198">
    <cfRule type="cellIs" dxfId="748" priority="44" operator="equal">
      <formula>0</formula>
    </cfRule>
  </conditionalFormatting>
  <conditionalFormatting sqref="N196:O198">
    <cfRule type="cellIs" dxfId="747" priority="43" operator="equal">
      <formula>0</formula>
    </cfRule>
  </conditionalFormatting>
  <conditionalFormatting sqref="C196:C198">
    <cfRule type="cellIs" dxfId="746" priority="42" operator="equal">
      <formula>0</formula>
    </cfRule>
  </conditionalFormatting>
  <conditionalFormatting sqref="G195:Q195">
    <cfRule type="cellIs" dxfId="745" priority="41" operator="equal">
      <formula>0</formula>
    </cfRule>
  </conditionalFormatting>
  <conditionalFormatting sqref="N195:O195">
    <cfRule type="cellIs" dxfId="744" priority="40" operator="equal">
      <formula>0</formula>
    </cfRule>
  </conditionalFormatting>
  <conditionalFormatting sqref="C203 E203:U203">
    <cfRule type="cellIs" dxfId="743" priority="39" operator="equal">
      <formula>0</formula>
    </cfRule>
  </conditionalFormatting>
  <conditionalFormatting sqref="N202:O202">
    <cfRule type="cellIs" dxfId="742" priority="36" operator="equal">
      <formula>0</formula>
    </cfRule>
  </conditionalFormatting>
  <conditionalFormatting sqref="C202">
    <cfRule type="cellIs" dxfId="741" priority="35" operator="equal">
      <formula>0</formula>
    </cfRule>
  </conditionalFormatting>
  <conditionalFormatting sqref="E202:R202 T202:U202">
    <cfRule type="cellIs" dxfId="740" priority="38" operator="equal">
      <formula>0</formula>
    </cfRule>
  </conditionalFormatting>
  <conditionalFormatting sqref="T202:U203 E202:R203">
    <cfRule type="cellIs" dxfId="739" priority="34" operator="equal">
      <formula>0</formula>
    </cfRule>
  </conditionalFormatting>
  <conditionalFormatting sqref="S202">
    <cfRule type="cellIs" dxfId="738" priority="37" operator="equal">
      <formula>0</formula>
    </cfRule>
  </conditionalFormatting>
  <conditionalFormatting sqref="S202:S203">
    <cfRule type="cellIs" dxfId="737" priority="33" operator="equal">
      <formula>0</formula>
    </cfRule>
  </conditionalFormatting>
  <conditionalFormatting sqref="N202:O203">
    <cfRule type="cellIs" dxfId="736" priority="32" operator="equal">
      <formula>0</formula>
    </cfRule>
  </conditionalFormatting>
  <conditionalFormatting sqref="C202:C203">
    <cfRule type="cellIs" dxfId="735" priority="31" operator="equal">
      <formula>0</formula>
    </cfRule>
  </conditionalFormatting>
  <conditionalFormatting sqref="S201">
    <cfRule type="cellIs" dxfId="734" priority="29" operator="equal">
      <formula>0</formula>
    </cfRule>
  </conditionalFormatting>
  <conditionalFormatting sqref="T201:U201 C201:R201">
    <cfRule type="cellIs" dxfId="733" priority="30" operator="equal">
      <formula>0</formula>
    </cfRule>
  </conditionalFormatting>
  <conditionalFormatting sqref="N201:O201">
    <cfRule type="cellIs" dxfId="732" priority="28" operator="equal">
      <formula>0</formula>
    </cfRule>
  </conditionalFormatting>
  <conditionalFormatting sqref="S53:U53">
    <cfRule type="cellIs" dxfId="731" priority="27" operator="equal">
      <formula>0</formula>
    </cfRule>
  </conditionalFormatting>
  <conditionalFormatting sqref="E53:F53 C53 R53">
    <cfRule type="cellIs" dxfId="730" priority="26" operator="equal">
      <formula>0</formula>
    </cfRule>
  </conditionalFormatting>
  <conditionalFormatting sqref="G53:Q53">
    <cfRule type="cellIs" dxfId="729" priority="25" operator="equal">
      <formula>0</formula>
    </cfRule>
  </conditionalFormatting>
  <conditionalFormatting sqref="N53:O53">
    <cfRule type="cellIs" dxfId="728" priority="24" operator="equal">
      <formula>0</formula>
    </cfRule>
  </conditionalFormatting>
  <conditionalFormatting sqref="D53">
    <cfRule type="cellIs" dxfId="727" priority="23" operator="equal">
      <formula>0</formula>
    </cfRule>
  </conditionalFormatting>
  <conditionalFormatting sqref="S51:U51">
    <cfRule type="cellIs" dxfId="726" priority="22" operator="equal">
      <formula>0</formula>
    </cfRule>
  </conditionalFormatting>
  <conditionalFormatting sqref="R51 C51 F51">
    <cfRule type="cellIs" dxfId="725" priority="21" operator="equal">
      <formula>0</formula>
    </cfRule>
  </conditionalFormatting>
  <conditionalFormatting sqref="D127:D136">
    <cfRule type="cellIs" dxfId="724" priority="20" operator="equal">
      <formula>0</formula>
    </cfRule>
  </conditionalFormatting>
  <conditionalFormatting sqref="D143:D145">
    <cfRule type="cellIs" dxfId="723" priority="18" operator="equal">
      <formula>0</formula>
    </cfRule>
  </conditionalFormatting>
  <conditionalFormatting sqref="D138:D141">
    <cfRule type="cellIs" dxfId="722" priority="19" operator="equal">
      <formula>0</formula>
    </cfRule>
  </conditionalFormatting>
  <conditionalFormatting sqref="D150:D151">
    <cfRule type="cellIs" dxfId="721" priority="17" operator="equal">
      <formula>0</formula>
    </cfRule>
  </conditionalFormatting>
  <conditionalFormatting sqref="D153:D154">
    <cfRule type="cellIs" dxfId="720" priority="16" operator="equal">
      <formula>0</formula>
    </cfRule>
  </conditionalFormatting>
  <conditionalFormatting sqref="D157:D162">
    <cfRule type="cellIs" dxfId="719" priority="15" operator="equal">
      <formula>0</formula>
    </cfRule>
  </conditionalFormatting>
  <conditionalFormatting sqref="D166:D180">
    <cfRule type="cellIs" dxfId="718" priority="14" operator="equal">
      <formula>0</formula>
    </cfRule>
  </conditionalFormatting>
  <conditionalFormatting sqref="D182:D189">
    <cfRule type="cellIs" dxfId="717" priority="13" operator="equal">
      <formula>0</formula>
    </cfRule>
  </conditionalFormatting>
  <conditionalFormatting sqref="D192:D193">
    <cfRule type="cellIs" dxfId="716" priority="12" operator="equal">
      <formula>0</formula>
    </cfRule>
  </conditionalFormatting>
  <conditionalFormatting sqref="D196:D197">
    <cfRule type="cellIs" dxfId="715" priority="11" operator="equal">
      <formula>0</formula>
    </cfRule>
  </conditionalFormatting>
  <conditionalFormatting sqref="D202:D203">
    <cfRule type="cellIs" dxfId="714" priority="10" operator="equal">
      <formula>0</formula>
    </cfRule>
  </conditionalFormatting>
  <conditionalFormatting sqref="D108:D109">
    <cfRule type="cellIs" dxfId="713" priority="9" operator="equal">
      <formula>0</formula>
    </cfRule>
  </conditionalFormatting>
  <conditionalFormatting sqref="D111:D112">
    <cfRule type="cellIs" dxfId="712" priority="8" operator="equal">
      <formula>0</formula>
    </cfRule>
  </conditionalFormatting>
  <conditionalFormatting sqref="D142">
    <cfRule type="cellIs" dxfId="711" priority="7" operator="equal">
      <formula>0</formula>
    </cfRule>
  </conditionalFormatting>
  <conditionalFormatting sqref="D124:D125">
    <cfRule type="cellIs" dxfId="710" priority="6" operator="equal">
      <formula>0</formula>
    </cfRule>
  </conditionalFormatting>
  <conditionalFormatting sqref="D152">
    <cfRule type="cellIs" dxfId="709" priority="5" operator="equal">
      <formula>0</formula>
    </cfRule>
  </conditionalFormatting>
  <conditionalFormatting sqref="D199">
    <cfRule type="cellIs" dxfId="708" priority="4" operator="equal">
      <formula>0</formula>
    </cfRule>
  </conditionalFormatting>
  <conditionalFormatting sqref="C98:U98">
    <cfRule type="cellIs" dxfId="707" priority="3" operator="equal">
      <formula>0</formula>
    </cfRule>
  </conditionalFormatting>
  <conditionalFormatting sqref="E50:E51">
    <cfRule type="cellIs" dxfId="706" priority="2" operator="equal">
      <formula>0</formula>
    </cfRule>
  </conditionalFormatting>
  <conditionalFormatting sqref="D50:D51">
    <cfRule type="cellIs" dxfId="70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8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54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25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2</v>
      </c>
      <c r="E7" s="27">
        <v>0.08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16</v>
      </c>
      <c r="E8" s="27">
        <v>0.64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9</v>
      </c>
      <c r="E9" s="27">
        <v>0.36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0</v>
      </c>
      <c r="E10" s="27">
        <v>0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7</v>
      </c>
      <c r="E16" s="27">
        <v>0.28000000000000003</v>
      </c>
      <c r="F16" s="28"/>
      <c r="G16" s="38">
        <v>5.5024999999999998E-2</v>
      </c>
      <c r="H16" s="38">
        <v>6.3381999999999994E-2</v>
      </c>
      <c r="I16" s="38">
        <v>9.1774999999999995E-2</v>
      </c>
      <c r="J16" s="38">
        <v>5.7257000000000002E-2</v>
      </c>
      <c r="K16" s="38">
        <v>4.7455999999999998E-2</v>
      </c>
      <c r="L16" s="38">
        <v>6.0551000000000001E-2</v>
      </c>
      <c r="M16" s="38">
        <v>4.4748999999999997E-2</v>
      </c>
      <c r="N16" s="38">
        <v>7.5511999999999996E-2</v>
      </c>
      <c r="O16" s="38">
        <v>6.9853999999999999E-2</v>
      </c>
      <c r="P16" s="38">
        <v>7.4654999999999999E-2</v>
      </c>
      <c r="Q16" s="38">
        <v>6.6922999999999996E-2</v>
      </c>
      <c r="R16" s="28"/>
      <c r="S16" s="39">
        <v>0.70713899999999996</v>
      </c>
      <c r="T16" s="40">
        <v>0.21622898682417091</v>
      </c>
      <c r="U16" s="40">
        <v>2.4771216916497307E-2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8</v>
      </c>
      <c r="E17" s="27">
        <v>0.32</v>
      </c>
      <c r="F17" s="28"/>
      <c r="G17" s="38">
        <v>2.6814000000000001E-2</v>
      </c>
      <c r="H17" s="38">
        <v>2.7625E-2</v>
      </c>
      <c r="I17" s="38">
        <v>2.9374999999999998E-2</v>
      </c>
      <c r="J17" s="38">
        <v>3.7844999999999997E-2</v>
      </c>
      <c r="K17" s="38">
        <v>4.6394999999999999E-2</v>
      </c>
      <c r="L17" s="38">
        <v>3.9940000000000003E-2</v>
      </c>
      <c r="M17" s="38">
        <v>3.9479E-2</v>
      </c>
      <c r="N17" s="38">
        <v>3.8075999999999999E-2</v>
      </c>
      <c r="O17" s="38">
        <v>3.3494999999999997E-2</v>
      </c>
      <c r="P17" s="38">
        <v>3.8873999999999999E-2</v>
      </c>
      <c r="Q17" s="38">
        <v>6.7615999999999996E-2</v>
      </c>
      <c r="R17" s="28"/>
      <c r="S17" s="39">
        <v>0.42553400000000002</v>
      </c>
      <c r="T17" s="40">
        <v>1.5216677854851941</v>
      </c>
      <c r="U17" s="40">
        <v>0.12256367241638366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1</v>
      </c>
      <c r="E18" s="27">
        <v>0.04</v>
      </c>
      <c r="F18" s="28"/>
      <c r="G18" s="38">
        <v>1.0078E-2</v>
      </c>
      <c r="H18" s="38">
        <v>8.9470000000000001E-3</v>
      </c>
      <c r="I18" s="38">
        <v>8.8369999999999994E-3</v>
      </c>
      <c r="J18" s="38">
        <v>9.6279999999999994E-3</v>
      </c>
      <c r="K18" s="38">
        <v>8.5089999999999992E-3</v>
      </c>
      <c r="L18" s="38">
        <v>8.0649999999999993E-3</v>
      </c>
      <c r="M18" s="38">
        <v>9.5910000000000006E-3</v>
      </c>
      <c r="N18" s="38">
        <v>8.4360000000000008E-3</v>
      </c>
      <c r="O18" s="38">
        <v>8.4480000000000006E-3</v>
      </c>
      <c r="P18" s="38">
        <v>9.1079999999999998E-3</v>
      </c>
      <c r="Q18" s="38">
        <v>8.2319999999999997E-3</v>
      </c>
      <c r="R18" s="28"/>
      <c r="S18" s="39">
        <v>9.7879000000000008E-2</v>
      </c>
      <c r="T18" s="40">
        <v>-0.1831712641397103</v>
      </c>
      <c r="U18" s="40">
        <v>-2.4973597599529884E-2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8</v>
      </c>
      <c r="E19" s="27">
        <v>0.32</v>
      </c>
      <c r="F19" s="28"/>
      <c r="G19" s="38">
        <v>1.6407999999999999E-2</v>
      </c>
      <c r="H19" s="38">
        <v>9.5619999999999993E-3</v>
      </c>
      <c r="I19" s="38">
        <v>7.9819999999999995E-3</v>
      </c>
      <c r="J19" s="38">
        <v>8.1119999999999994E-3</v>
      </c>
      <c r="K19" s="38">
        <v>6.7623000000000003E-2</v>
      </c>
      <c r="L19" s="38">
        <v>8.9318999999999996E-2</v>
      </c>
      <c r="M19" s="38">
        <v>9.9564E-2</v>
      </c>
      <c r="N19" s="38">
        <v>0.111457</v>
      </c>
      <c r="O19" s="38">
        <v>0.11458400000000001</v>
      </c>
      <c r="P19" s="38">
        <v>9.8407999999999995E-2</v>
      </c>
      <c r="Q19" s="38">
        <v>8.7133000000000002E-2</v>
      </c>
      <c r="R19" s="28"/>
      <c r="S19" s="39">
        <v>0.71015200000000001</v>
      </c>
      <c r="T19" s="40">
        <v>4.3103973671379823</v>
      </c>
      <c r="U19" s="40">
        <v>0.23208558774886723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0</v>
      </c>
      <c r="E20" s="27">
        <v>0</v>
      </c>
      <c r="F20" s="28"/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28"/>
      <c r="S20" s="39">
        <v>0</v>
      </c>
      <c r="T20" s="40" t="s">
        <v>191</v>
      </c>
      <c r="U20" s="40" t="s">
        <v>191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1</v>
      </c>
      <c r="E21" s="27">
        <v>0.04</v>
      </c>
      <c r="F21" s="28"/>
      <c r="G21" s="38">
        <v>1.9649E-2</v>
      </c>
      <c r="H21" s="38">
        <v>1.7899999999999999E-2</v>
      </c>
      <c r="I21" s="38">
        <v>1.2808999999999999E-2</v>
      </c>
      <c r="J21" s="38">
        <v>1.184E-2</v>
      </c>
      <c r="K21" s="38">
        <v>6.6950000000000004E-3</v>
      </c>
      <c r="L21" s="38">
        <v>4.9890000000000004E-3</v>
      </c>
      <c r="M21" s="38">
        <v>1.4555E-2</v>
      </c>
      <c r="N21" s="38">
        <v>5.0660000000000002E-3</v>
      </c>
      <c r="O21" s="38">
        <v>1.2942E-2</v>
      </c>
      <c r="P21" s="38">
        <v>1.6022999999999999E-2</v>
      </c>
      <c r="Q21" s="38">
        <v>1.1795999999999999E-2</v>
      </c>
      <c r="R21" s="28"/>
      <c r="S21" s="39">
        <v>0.13426399999999999</v>
      </c>
      <c r="T21" s="40">
        <v>-0.39966410504351368</v>
      </c>
      <c r="U21" s="40">
        <v>-6.1791660629137546E-2</v>
      </c>
    </row>
    <row r="22" spans="1:22" s="18" customFormat="1" x14ac:dyDescent="0.3">
      <c r="A22" s="106"/>
      <c r="B22" s="16"/>
      <c r="C22" s="26" t="s">
        <v>373</v>
      </c>
      <c r="D22" s="142">
        <v>25</v>
      </c>
      <c r="E22" s="41">
        <v>1.0000000000000002</v>
      </c>
      <c r="F22" s="42"/>
      <c r="G22" s="43">
        <v>0.127974</v>
      </c>
      <c r="H22" s="43">
        <v>0.12741599999999997</v>
      </c>
      <c r="I22" s="43">
        <v>0.15077799999999997</v>
      </c>
      <c r="J22" s="43">
        <v>0.12468199999999999</v>
      </c>
      <c r="K22" s="43">
        <v>0.176678</v>
      </c>
      <c r="L22" s="43">
        <v>0.20286399999999999</v>
      </c>
      <c r="M22" s="43">
        <v>0.20793800000000001</v>
      </c>
      <c r="N22" s="43">
        <v>0.23854699999999998</v>
      </c>
      <c r="O22" s="43">
        <v>0.23932300000000001</v>
      </c>
      <c r="P22" s="43">
        <v>0.237068</v>
      </c>
      <c r="Q22" s="43">
        <v>0.2417</v>
      </c>
      <c r="R22" s="42"/>
      <c r="S22" s="44">
        <v>2.0749679999999997</v>
      </c>
      <c r="T22" s="45">
        <v>0.8886648850547767</v>
      </c>
      <c r="U22" s="45">
        <v>8.2727987986861651E-2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7</v>
      </c>
      <c r="E50" s="27">
        <v>0.28000000000000003</v>
      </c>
      <c r="F50" s="28"/>
      <c r="G50" s="38">
        <v>5.5024999999999998E-2</v>
      </c>
      <c r="H50" s="38">
        <v>6.3381999999999994E-2</v>
      </c>
      <c r="I50" s="38">
        <v>9.1774999999999995E-2</v>
      </c>
      <c r="J50" s="38">
        <v>5.7257000000000002E-2</v>
      </c>
      <c r="K50" s="38">
        <v>4.7455999999999998E-2</v>
      </c>
      <c r="L50" s="38">
        <v>6.0551000000000001E-2</v>
      </c>
      <c r="M50" s="38">
        <v>4.4748999999999997E-2</v>
      </c>
      <c r="N50" s="38">
        <v>7.5511999999999996E-2</v>
      </c>
      <c r="O50" s="38">
        <v>6.9853999999999999E-2</v>
      </c>
      <c r="P50" s="38">
        <v>7.4654999999999999E-2</v>
      </c>
      <c r="Q50" s="38">
        <v>6.6922999999999996E-2</v>
      </c>
      <c r="R50" s="28"/>
      <c r="S50" s="39">
        <v>0.70713899999999996</v>
      </c>
      <c r="T50" s="40">
        <v>0.21622898682417091</v>
      </c>
      <c r="U50" s="40">
        <v>2.4771216916497307E-2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11</v>
      </c>
      <c r="E52" s="27">
        <v>0.44</v>
      </c>
      <c r="F52" s="28"/>
      <c r="G52" s="38">
        <v>7.2949E-2</v>
      </c>
      <c r="H52" s="38">
        <v>6.4033999999999994E-2</v>
      </c>
      <c r="I52" s="38">
        <v>5.9003E-2</v>
      </c>
      <c r="J52" s="38">
        <v>6.7424999999999999E-2</v>
      </c>
      <c r="K52" s="38">
        <v>6.9674E-2</v>
      </c>
      <c r="L52" s="38">
        <v>5.2993999999999999E-2</v>
      </c>
      <c r="M52" s="38">
        <v>6.3625000000000001E-2</v>
      </c>
      <c r="N52" s="38">
        <v>5.1577999999999999E-2</v>
      </c>
      <c r="O52" s="38">
        <v>5.4885000000000003E-2</v>
      </c>
      <c r="P52" s="38">
        <v>6.4005000000000006E-2</v>
      </c>
      <c r="Q52" s="38">
        <v>8.7644E-2</v>
      </c>
      <c r="R52" s="28"/>
      <c r="S52" s="39">
        <v>0.707816</v>
      </c>
      <c r="T52" s="40">
        <v>0.20144210338729795</v>
      </c>
      <c r="U52" s="40">
        <v>2.3205476415089299E-2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7</v>
      </c>
      <c r="E53" s="27">
        <v>0.28000000000000003</v>
      </c>
      <c r="F53" s="28"/>
      <c r="G53" s="38">
        <v>0</v>
      </c>
      <c r="H53" s="38">
        <v>0</v>
      </c>
      <c r="I53" s="38">
        <v>0</v>
      </c>
      <c r="J53" s="38">
        <v>0</v>
      </c>
      <c r="K53" s="38">
        <v>5.9547999999999997E-2</v>
      </c>
      <c r="L53" s="38">
        <v>8.9318999999999996E-2</v>
      </c>
      <c r="M53" s="38">
        <v>9.9564E-2</v>
      </c>
      <c r="N53" s="38">
        <v>0.111457</v>
      </c>
      <c r="O53" s="38">
        <v>0.11458400000000001</v>
      </c>
      <c r="P53" s="38">
        <v>9.8407999999999995E-2</v>
      </c>
      <c r="Q53" s="38">
        <v>8.7133000000000002E-2</v>
      </c>
      <c r="R53" s="28"/>
      <c r="S53" s="39">
        <v>0.66001300000000007</v>
      </c>
      <c r="T53" s="40" t="s">
        <v>191</v>
      </c>
      <c r="U53" s="40" t="s">
        <v>191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0</v>
      </c>
      <c r="E54" s="27">
        <v>0</v>
      </c>
      <c r="F54" s="28"/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28"/>
      <c r="S54" s="39">
        <v>0</v>
      </c>
      <c r="T54" s="40" t="s">
        <v>191</v>
      </c>
      <c r="U54" s="40" t="s">
        <v>191</v>
      </c>
    </row>
    <row r="55" spans="1:21" s="18" customFormat="1" x14ac:dyDescent="0.3">
      <c r="A55" s="106"/>
      <c r="B55" s="16"/>
      <c r="C55" s="26" t="s">
        <v>373</v>
      </c>
      <c r="D55" s="142">
        <v>25</v>
      </c>
      <c r="E55" s="41">
        <v>1</v>
      </c>
      <c r="F55" s="42"/>
      <c r="G55" s="43">
        <v>0.127974</v>
      </c>
      <c r="H55" s="43">
        <v>0.12741599999999997</v>
      </c>
      <c r="I55" s="43">
        <v>0.150778</v>
      </c>
      <c r="J55" s="43">
        <v>0.124682</v>
      </c>
      <c r="K55" s="43">
        <v>0.176678</v>
      </c>
      <c r="L55" s="43">
        <v>0.20286399999999999</v>
      </c>
      <c r="M55" s="43">
        <v>0.20793800000000001</v>
      </c>
      <c r="N55" s="43">
        <v>0.23854699999999998</v>
      </c>
      <c r="O55" s="43">
        <v>0.23932300000000001</v>
      </c>
      <c r="P55" s="43">
        <v>0.237068</v>
      </c>
      <c r="Q55" s="43">
        <v>0.24170000000000003</v>
      </c>
      <c r="R55" s="42"/>
      <c r="S55" s="44">
        <v>2.0749680000000001</v>
      </c>
      <c r="T55" s="45">
        <v>0.88866488505477692</v>
      </c>
      <c r="U55" s="45">
        <v>8.2727987986861651E-2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6</v>
      </c>
      <c r="E83" s="27">
        <v>0.24</v>
      </c>
      <c r="F83" s="28"/>
      <c r="G83" s="67">
        <v>2.3122E-2</v>
      </c>
      <c r="H83" s="67">
        <v>1.6524E-2</v>
      </c>
      <c r="I83" s="67">
        <v>2.0545999999999998E-2</v>
      </c>
      <c r="J83" s="67">
        <v>2.674E-2</v>
      </c>
      <c r="K83" s="67">
        <v>2.7415999999999999E-2</v>
      </c>
      <c r="L83" s="67">
        <v>2.7118E-2</v>
      </c>
      <c r="M83" s="67">
        <v>2.5638999999999999E-2</v>
      </c>
      <c r="N83" s="67">
        <v>3.1029999999999999E-2</v>
      </c>
      <c r="O83" s="67">
        <v>2.6914E-2</v>
      </c>
      <c r="P83" s="67">
        <v>3.1484999999999999E-2</v>
      </c>
      <c r="Q83" s="67">
        <v>4.9485000000000001E-2</v>
      </c>
      <c r="R83" s="28"/>
      <c r="S83" s="39">
        <v>0.30601899999999999</v>
      </c>
      <c r="T83" s="40">
        <v>1.1401695355073089</v>
      </c>
      <c r="U83" s="40">
        <v>9.9780518227766901E-2</v>
      </c>
    </row>
    <row r="84" spans="1:21" s="18" customFormat="1" x14ac:dyDescent="0.3">
      <c r="A84" s="106"/>
      <c r="B84" s="16"/>
      <c r="C84" s="29" t="s">
        <v>257</v>
      </c>
      <c r="D84" s="30">
        <v>8</v>
      </c>
      <c r="E84" s="27">
        <v>0.32</v>
      </c>
      <c r="F84" s="28"/>
      <c r="G84" s="38">
        <v>8.5462999999999997E-2</v>
      </c>
      <c r="H84" s="38">
        <v>8.5406999999999997E-2</v>
      </c>
      <c r="I84" s="38">
        <v>0.104354</v>
      </c>
      <c r="J84" s="38">
        <v>7.1554999999999994E-2</v>
      </c>
      <c r="K84" s="38">
        <v>6.5421000000000007E-2</v>
      </c>
      <c r="L84" s="38">
        <v>7.5111999999999998E-2</v>
      </c>
      <c r="M84" s="38">
        <v>7.3616000000000001E-2</v>
      </c>
      <c r="N84" s="38">
        <v>9.7971000000000003E-2</v>
      </c>
      <c r="O84" s="38">
        <v>0.10062800000000001</v>
      </c>
      <c r="P84" s="38">
        <v>9.9781999999999996E-2</v>
      </c>
      <c r="Q84" s="38">
        <v>8.6726999999999999E-2</v>
      </c>
      <c r="R84" s="28"/>
      <c r="S84" s="39">
        <v>0.9460360000000001</v>
      </c>
      <c r="T84" s="40">
        <v>1.4790026093163045E-2</v>
      </c>
      <c r="U84" s="40">
        <v>1.8369000688562842E-3</v>
      </c>
    </row>
    <row r="85" spans="1:21" s="55" customFormat="1" x14ac:dyDescent="0.3">
      <c r="A85" s="108"/>
      <c r="B85" s="16"/>
      <c r="C85" s="51" t="s">
        <v>173</v>
      </c>
      <c r="D85" s="52">
        <v>2</v>
      </c>
      <c r="E85" s="27">
        <v>0.08</v>
      </c>
      <c r="F85" s="28"/>
      <c r="G85" s="67">
        <v>3.6056999999999999E-2</v>
      </c>
      <c r="H85" s="67">
        <v>2.7462E-2</v>
      </c>
      <c r="I85" s="67">
        <v>2.0790999999999997E-2</v>
      </c>
      <c r="J85" s="67">
        <v>1.9951999999999998E-2</v>
      </c>
      <c r="K85" s="67">
        <v>1.4770000000000002E-2</v>
      </c>
      <c r="L85" s="67">
        <v>4.9890000000000004E-3</v>
      </c>
      <c r="M85" s="67">
        <v>1.4555E-2</v>
      </c>
      <c r="N85" s="67">
        <v>5.0660000000000002E-3</v>
      </c>
      <c r="O85" s="67">
        <v>1.2942E-2</v>
      </c>
      <c r="P85" s="67">
        <v>1.6022999999999999E-2</v>
      </c>
      <c r="Q85" s="67">
        <v>1.1795999999999999E-2</v>
      </c>
      <c r="R85" s="28"/>
      <c r="S85" s="53">
        <v>0.18440300000000001</v>
      </c>
      <c r="T85" s="54">
        <v>-0.67285131874532</v>
      </c>
      <c r="U85" s="54">
        <v>-0.13035271239737012</v>
      </c>
    </row>
    <row r="86" spans="1:21" s="55" customFormat="1" x14ac:dyDescent="0.3">
      <c r="A86" s="108"/>
      <c r="B86" s="16"/>
      <c r="C86" s="51" t="s">
        <v>388</v>
      </c>
      <c r="D86" s="52">
        <v>1</v>
      </c>
      <c r="E86" s="27">
        <v>0.04</v>
      </c>
      <c r="F86" s="28"/>
      <c r="G86" s="67">
        <v>0</v>
      </c>
      <c r="H86" s="67">
        <v>0</v>
      </c>
      <c r="I86" s="67">
        <v>0</v>
      </c>
      <c r="J86" s="67">
        <v>0</v>
      </c>
      <c r="K86" s="67">
        <v>8.4880000000000008E-3</v>
      </c>
      <c r="L86" s="67">
        <v>1.5117999999999999E-2</v>
      </c>
      <c r="M86" s="67">
        <v>1.7704999999999999E-2</v>
      </c>
      <c r="N86" s="67">
        <v>2.1996000000000002E-2</v>
      </c>
      <c r="O86" s="67">
        <v>2.1236999999999999E-2</v>
      </c>
      <c r="P86" s="67">
        <v>1.4781000000000001E-2</v>
      </c>
      <c r="Q86" s="67">
        <v>1.238E-2</v>
      </c>
      <c r="R86" s="28"/>
      <c r="S86" s="53">
        <v>0.11170500000000001</v>
      </c>
      <c r="T86" s="54" t="s">
        <v>191</v>
      </c>
      <c r="U86" s="54" t="s">
        <v>191</v>
      </c>
    </row>
    <row r="87" spans="1:21" s="55" customFormat="1" x14ac:dyDescent="0.3">
      <c r="A87" s="108"/>
      <c r="B87" s="16"/>
      <c r="C87" s="51" t="s">
        <v>150</v>
      </c>
      <c r="D87" s="52">
        <v>5</v>
      </c>
      <c r="E87" s="27">
        <v>0.2</v>
      </c>
      <c r="F87" s="28"/>
      <c r="G87" s="67">
        <v>4.9405999999999999E-2</v>
      </c>
      <c r="H87" s="67">
        <v>5.7944999999999997E-2</v>
      </c>
      <c r="I87" s="67">
        <v>8.3562999999999998E-2</v>
      </c>
      <c r="J87" s="67">
        <v>5.1602999999999996E-2</v>
      </c>
      <c r="K87" s="67">
        <v>4.2162999999999999E-2</v>
      </c>
      <c r="L87" s="67">
        <v>5.5004999999999998E-2</v>
      </c>
      <c r="M87" s="67">
        <v>4.1356000000000004E-2</v>
      </c>
      <c r="N87" s="67">
        <v>7.0909E-2</v>
      </c>
      <c r="O87" s="67">
        <v>6.6449000000000008E-2</v>
      </c>
      <c r="P87" s="67">
        <v>6.8977999999999998E-2</v>
      </c>
      <c r="Q87" s="67">
        <v>6.2550999999999995E-2</v>
      </c>
      <c r="R87" s="28"/>
      <c r="S87" s="53">
        <v>0.64992800000000006</v>
      </c>
      <c r="T87" s="54">
        <v>0.2660608023317006</v>
      </c>
      <c r="U87" s="54">
        <v>2.9927893737462297E-2</v>
      </c>
    </row>
    <row r="88" spans="1:21" s="18" customFormat="1" x14ac:dyDescent="0.3">
      <c r="A88" s="106"/>
      <c r="B88" s="16"/>
      <c r="C88" s="29" t="s">
        <v>389</v>
      </c>
      <c r="D88" s="30">
        <v>3</v>
      </c>
      <c r="E88" s="27">
        <v>0.12</v>
      </c>
      <c r="F88" s="28"/>
      <c r="G88" s="38">
        <v>9.3109999999999998E-3</v>
      </c>
      <c r="H88" s="38">
        <v>1.6538000000000001E-2</v>
      </c>
      <c r="I88" s="38">
        <v>1.7041000000000001E-2</v>
      </c>
      <c r="J88" s="38">
        <v>1.6759E-2</v>
      </c>
      <c r="K88" s="38">
        <v>2.4271999999999998E-2</v>
      </c>
      <c r="L88" s="38">
        <v>1.8367999999999999E-2</v>
      </c>
      <c r="M88" s="38">
        <v>1.7232999999999998E-2</v>
      </c>
      <c r="N88" s="38">
        <v>1.1649E-2</v>
      </c>
      <c r="O88" s="38">
        <v>9.9860000000000001E-3</v>
      </c>
      <c r="P88" s="38">
        <v>1.3065999999999999E-2</v>
      </c>
      <c r="Q88" s="38">
        <v>2.2502999999999999E-2</v>
      </c>
      <c r="R88" s="28"/>
      <c r="S88" s="39">
        <v>0.17672599999999997</v>
      </c>
      <c r="T88" s="40">
        <v>1.4168188164536568</v>
      </c>
      <c r="U88" s="40">
        <v>0.11662028121277945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0.04</v>
      </c>
      <c r="F89" s="28"/>
      <c r="G89" s="38">
        <v>1.0078E-2</v>
      </c>
      <c r="H89" s="38">
        <v>8.9470000000000001E-3</v>
      </c>
      <c r="I89" s="38">
        <v>8.8369999999999994E-3</v>
      </c>
      <c r="J89" s="38">
        <v>9.6279999999999994E-3</v>
      </c>
      <c r="K89" s="38">
        <v>8.5089999999999992E-3</v>
      </c>
      <c r="L89" s="38">
        <v>8.0649999999999993E-3</v>
      </c>
      <c r="M89" s="38">
        <v>9.5910000000000006E-3</v>
      </c>
      <c r="N89" s="38">
        <v>8.4360000000000008E-3</v>
      </c>
      <c r="O89" s="38">
        <v>8.4480000000000006E-3</v>
      </c>
      <c r="P89" s="38">
        <v>9.1079999999999998E-3</v>
      </c>
      <c r="Q89" s="38">
        <v>8.2319999999999997E-3</v>
      </c>
      <c r="R89" s="28"/>
      <c r="S89" s="39">
        <v>9.7879000000000008E-2</v>
      </c>
      <c r="T89" s="40">
        <v>-0.1831712641397103</v>
      </c>
      <c r="U89" s="40">
        <v>-2.4973597599529884E-2</v>
      </c>
    </row>
    <row r="90" spans="1:21" s="18" customFormat="1" x14ac:dyDescent="0.3">
      <c r="A90" s="106"/>
      <c r="B90" s="16"/>
      <c r="C90" s="29" t="s">
        <v>111</v>
      </c>
      <c r="D90" s="30">
        <v>0</v>
      </c>
      <c r="E90" s="27">
        <v>0</v>
      </c>
      <c r="F90" s="28"/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28"/>
      <c r="S90" s="39">
        <v>0</v>
      </c>
      <c r="T90" s="40" t="s">
        <v>191</v>
      </c>
      <c r="U90" s="40" t="s">
        <v>191</v>
      </c>
    </row>
    <row r="91" spans="1:21" s="18" customFormat="1" x14ac:dyDescent="0.3">
      <c r="A91" s="106"/>
      <c r="B91" s="16"/>
      <c r="C91" s="29" t="s">
        <v>164</v>
      </c>
      <c r="D91" s="30">
        <v>0</v>
      </c>
      <c r="E91" s="27">
        <v>0</v>
      </c>
      <c r="F91" s="28"/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28"/>
      <c r="S91" s="39">
        <v>0</v>
      </c>
      <c r="T91" s="40" t="s">
        <v>191</v>
      </c>
      <c r="U91" s="40" t="s">
        <v>191</v>
      </c>
    </row>
    <row r="92" spans="1:21" s="18" customFormat="1" x14ac:dyDescent="0.3">
      <c r="A92" s="106"/>
      <c r="B92" s="16"/>
      <c r="C92" s="29" t="s">
        <v>0</v>
      </c>
      <c r="D92" s="30">
        <v>7</v>
      </c>
      <c r="E92" s="27">
        <v>0.28000000000000003</v>
      </c>
      <c r="F92" s="28"/>
      <c r="G92" s="38">
        <v>0</v>
      </c>
      <c r="H92" s="38">
        <v>0</v>
      </c>
      <c r="I92" s="38">
        <v>0</v>
      </c>
      <c r="J92" s="38">
        <v>0</v>
      </c>
      <c r="K92" s="38">
        <v>5.1059999999999994E-2</v>
      </c>
      <c r="L92" s="38">
        <v>7.4200999999999989E-2</v>
      </c>
      <c r="M92" s="38">
        <v>8.1859000000000015E-2</v>
      </c>
      <c r="N92" s="38">
        <v>8.9461000000000013E-2</v>
      </c>
      <c r="O92" s="38">
        <v>9.3346999999999999E-2</v>
      </c>
      <c r="P92" s="38">
        <v>8.3627000000000007E-2</v>
      </c>
      <c r="Q92" s="38">
        <v>7.4753000000000014E-2</v>
      </c>
      <c r="R92" s="28"/>
      <c r="S92" s="39">
        <v>0.54830800000000002</v>
      </c>
      <c r="T92" s="40" t="s">
        <v>191</v>
      </c>
      <c r="U92" s="40" t="s">
        <v>191</v>
      </c>
    </row>
    <row r="93" spans="1:21" s="55" customFormat="1" x14ac:dyDescent="0.3">
      <c r="A93" s="108"/>
      <c r="B93" s="16"/>
      <c r="C93" s="51" t="s">
        <v>231</v>
      </c>
      <c r="D93" s="52">
        <v>2</v>
      </c>
      <c r="E93" s="27">
        <v>0.08</v>
      </c>
      <c r="F93" s="28"/>
      <c r="G93" s="67">
        <v>0</v>
      </c>
      <c r="H93" s="67">
        <v>0</v>
      </c>
      <c r="I93" s="67">
        <v>0</v>
      </c>
      <c r="J93" s="67">
        <v>0</v>
      </c>
      <c r="K93" s="67">
        <v>1.5914000000000001E-2</v>
      </c>
      <c r="L93" s="67">
        <v>1.8731999999999999E-2</v>
      </c>
      <c r="M93" s="67">
        <v>2.1624000000000001E-2</v>
      </c>
      <c r="N93" s="67">
        <v>2.6249000000000001E-2</v>
      </c>
      <c r="O93" s="67">
        <v>2.9055999999999998E-2</v>
      </c>
      <c r="P93" s="67">
        <v>2.3613000000000002E-2</v>
      </c>
      <c r="Q93" s="67">
        <v>2.2542E-2</v>
      </c>
      <c r="R93" s="28"/>
      <c r="S93" s="53">
        <v>0.15773000000000001</v>
      </c>
      <c r="T93" s="54" t="s">
        <v>191</v>
      </c>
      <c r="U93" s="54" t="s">
        <v>191</v>
      </c>
    </row>
    <row r="94" spans="1:21" s="55" customFormat="1" x14ac:dyDescent="0.3">
      <c r="A94" s="108"/>
      <c r="B94" s="16"/>
      <c r="C94" s="51" t="s">
        <v>390</v>
      </c>
      <c r="D94" s="52">
        <v>1</v>
      </c>
      <c r="E94" s="27">
        <v>0.04</v>
      </c>
      <c r="F94" s="28"/>
      <c r="G94" s="67">
        <v>0</v>
      </c>
      <c r="H94" s="67">
        <v>0</v>
      </c>
      <c r="I94" s="67">
        <v>0</v>
      </c>
      <c r="J94" s="67">
        <v>0</v>
      </c>
      <c r="K94" s="67">
        <v>5.0500000000000002E-4</v>
      </c>
      <c r="L94" s="67">
        <v>1.9350000000000001E-3</v>
      </c>
      <c r="M94" s="67">
        <v>3.271E-3</v>
      </c>
      <c r="N94" s="67">
        <v>2.4020000000000001E-3</v>
      </c>
      <c r="O94" s="67">
        <v>3.9220000000000001E-3</v>
      </c>
      <c r="P94" s="67">
        <v>9.3599999999999998E-4</v>
      </c>
      <c r="Q94" s="67">
        <v>8.2600000000000002E-4</v>
      </c>
      <c r="R94" s="28"/>
      <c r="S94" s="53">
        <v>1.3797E-2</v>
      </c>
      <c r="T94" s="54" t="s">
        <v>191</v>
      </c>
      <c r="U94" s="54" t="s">
        <v>191</v>
      </c>
    </row>
    <row r="95" spans="1:21" s="55" customFormat="1" x14ac:dyDescent="0.3">
      <c r="A95" s="108"/>
      <c r="B95" s="50"/>
      <c r="C95" s="51" t="s">
        <v>371</v>
      </c>
      <c r="D95" s="52">
        <v>1</v>
      </c>
      <c r="E95" s="27">
        <v>0.04</v>
      </c>
      <c r="F95" s="28"/>
      <c r="G95" s="67">
        <v>0</v>
      </c>
      <c r="H95" s="67">
        <v>0</v>
      </c>
      <c r="I95" s="67">
        <v>0</v>
      </c>
      <c r="J95" s="67">
        <v>0</v>
      </c>
      <c r="K95" s="67">
        <v>3.4404999999999998E-2</v>
      </c>
      <c r="L95" s="67">
        <v>5.3002000000000001E-2</v>
      </c>
      <c r="M95" s="67">
        <v>5.568E-2</v>
      </c>
      <c r="N95" s="67">
        <v>5.9755000000000003E-2</v>
      </c>
      <c r="O95" s="67">
        <v>5.9695999999999999E-2</v>
      </c>
      <c r="P95" s="67">
        <v>5.8099999999999999E-2</v>
      </c>
      <c r="Q95" s="67">
        <v>5.0054000000000001E-2</v>
      </c>
      <c r="R95" s="28"/>
      <c r="S95" s="53">
        <v>0.37069199999999997</v>
      </c>
      <c r="T95" s="54" t="s">
        <v>191</v>
      </c>
      <c r="U95" s="54" t="s">
        <v>191</v>
      </c>
    </row>
    <row r="96" spans="1:21" s="55" customFormat="1" x14ac:dyDescent="0.3">
      <c r="A96" s="108"/>
      <c r="B96" s="50"/>
      <c r="C96" s="51" t="s">
        <v>391</v>
      </c>
      <c r="D96" s="52">
        <v>1</v>
      </c>
      <c r="E96" s="27">
        <v>0.04</v>
      </c>
      <c r="F96" s="28"/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2.5999999999999998E-5</v>
      </c>
      <c r="M96" s="67">
        <v>9.0000000000000006E-5</v>
      </c>
      <c r="N96" s="67">
        <v>1.2799999999999999E-4</v>
      </c>
      <c r="O96" s="67">
        <v>1.8200000000000001E-4</v>
      </c>
      <c r="P96" s="67">
        <v>7.1000000000000005E-5</v>
      </c>
      <c r="Q96" s="67">
        <v>6.2000000000000003E-5</v>
      </c>
      <c r="R96" s="28"/>
      <c r="S96" s="53">
        <v>5.5900000000000004E-4</v>
      </c>
      <c r="T96" s="54" t="s">
        <v>191</v>
      </c>
      <c r="U96" s="54" t="s">
        <v>191</v>
      </c>
    </row>
    <row r="97" spans="1:22" s="55" customFormat="1" x14ac:dyDescent="0.3">
      <c r="A97" s="108"/>
      <c r="B97" s="50"/>
      <c r="C97" s="51" t="s">
        <v>392</v>
      </c>
      <c r="D97" s="52">
        <v>2</v>
      </c>
      <c r="E97" s="27">
        <v>0.08</v>
      </c>
      <c r="F97" s="28"/>
      <c r="G97" s="67">
        <v>0</v>
      </c>
      <c r="H97" s="67">
        <v>0</v>
      </c>
      <c r="I97" s="67">
        <v>0</v>
      </c>
      <c r="J97" s="67">
        <v>0</v>
      </c>
      <c r="K97" s="67">
        <v>2.360000000000001E-4</v>
      </c>
      <c r="L97" s="67">
        <v>5.0599999999999257E-4</v>
      </c>
      <c r="M97" s="67">
        <v>1.1940000000000006E-3</v>
      </c>
      <c r="N97" s="67">
        <v>9.2699999999999727E-4</v>
      </c>
      <c r="O97" s="67">
        <v>4.9099999999999144E-4</v>
      </c>
      <c r="P97" s="67">
        <v>9.0700000000000502E-4</v>
      </c>
      <c r="Q97" s="67">
        <v>1.2690000000000062E-3</v>
      </c>
      <c r="R97" s="28"/>
      <c r="S97" s="53">
        <v>5.5299999999999933E-3</v>
      </c>
      <c r="T97" s="54" t="s">
        <v>191</v>
      </c>
      <c r="U97" s="54" t="s">
        <v>191</v>
      </c>
    </row>
    <row r="98" spans="1:22" s="18" customFormat="1" x14ac:dyDescent="0.3">
      <c r="A98" s="106"/>
      <c r="B98" s="16"/>
      <c r="C98" s="29" t="s">
        <v>209</v>
      </c>
      <c r="D98" s="30">
        <v>0</v>
      </c>
      <c r="E98" s="27">
        <v>0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25</v>
      </c>
      <c r="E99" s="41">
        <v>1</v>
      </c>
      <c r="F99" s="42"/>
      <c r="G99" s="43">
        <v>0.127974</v>
      </c>
      <c r="H99" s="43">
        <v>0.127416</v>
      </c>
      <c r="I99" s="43">
        <v>0.150778</v>
      </c>
      <c r="J99" s="43">
        <v>0.12468199999999999</v>
      </c>
      <c r="K99" s="43">
        <v>0.176678</v>
      </c>
      <c r="L99" s="43">
        <v>0.20286399999999999</v>
      </c>
      <c r="M99" s="43">
        <v>0.20793800000000001</v>
      </c>
      <c r="N99" s="43">
        <v>0.23854700000000001</v>
      </c>
      <c r="O99" s="43">
        <v>0.23932300000000001</v>
      </c>
      <c r="P99" s="43">
        <v>0.237068</v>
      </c>
      <c r="Q99" s="43">
        <v>0.24170000000000003</v>
      </c>
      <c r="R99" s="42"/>
      <c r="S99" s="44">
        <v>2.0749680000000001</v>
      </c>
      <c r="T99" s="45">
        <v>0.88866488505477692</v>
      </c>
      <c r="U99" s="45">
        <v>8.2727987986861651E-2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6</v>
      </c>
      <c r="E103" s="90">
        <v>0.24</v>
      </c>
      <c r="F103" s="95"/>
      <c r="G103" s="97">
        <v>2.3122E-2</v>
      </c>
      <c r="H103" s="97">
        <v>1.6524E-2</v>
      </c>
      <c r="I103" s="97">
        <v>2.0545999999999998E-2</v>
      </c>
      <c r="J103" s="97">
        <v>2.674E-2</v>
      </c>
      <c r="K103" s="97">
        <v>2.7415999999999999E-2</v>
      </c>
      <c r="L103" s="97">
        <v>2.7118E-2</v>
      </c>
      <c r="M103" s="97">
        <v>2.5638999999999999E-2</v>
      </c>
      <c r="N103" s="97">
        <v>3.1029999999999999E-2</v>
      </c>
      <c r="O103" s="97">
        <v>2.6914E-2</v>
      </c>
      <c r="P103" s="97">
        <v>3.1484999999999999E-2</v>
      </c>
      <c r="Q103" s="138">
        <v>4.9485000000000001E-2</v>
      </c>
      <c r="R103" s="95"/>
      <c r="S103" s="93">
        <v>0.30601899999999999</v>
      </c>
      <c r="T103" s="94">
        <v>1.1401695355073089</v>
      </c>
      <c r="U103" s="94">
        <v>9.9780518227766901E-2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2</v>
      </c>
      <c r="E105" s="90">
        <v>0.08</v>
      </c>
      <c r="F105" s="95"/>
      <c r="G105" s="92">
        <v>3.6056999999999999E-2</v>
      </c>
      <c r="H105" s="92">
        <v>2.7462E-2</v>
      </c>
      <c r="I105" s="92">
        <v>2.0790999999999997E-2</v>
      </c>
      <c r="J105" s="92">
        <v>1.9951999999999998E-2</v>
      </c>
      <c r="K105" s="92">
        <v>1.4770000000000002E-2</v>
      </c>
      <c r="L105" s="92">
        <v>4.9890000000000004E-3</v>
      </c>
      <c r="M105" s="92">
        <v>1.4555E-2</v>
      </c>
      <c r="N105" s="92">
        <v>5.0660000000000002E-3</v>
      </c>
      <c r="O105" s="92">
        <v>1.2942E-2</v>
      </c>
      <c r="P105" s="92">
        <v>1.6022999999999999E-2</v>
      </c>
      <c r="Q105" s="92">
        <v>1.1795999999999999E-2</v>
      </c>
      <c r="R105" s="95"/>
      <c r="S105" s="93">
        <v>0.18440300000000001</v>
      </c>
      <c r="T105" s="94">
        <v>-0.67285131874532</v>
      </c>
      <c r="U105" s="94">
        <v>-0.13035271239737012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1</v>
      </c>
      <c r="E106" s="90">
        <v>0.04</v>
      </c>
      <c r="F106" s="77"/>
      <c r="G106" s="82">
        <v>1.9649E-2</v>
      </c>
      <c r="H106" s="82">
        <v>1.7899999999999999E-2</v>
      </c>
      <c r="I106" s="82">
        <v>1.2808999999999999E-2</v>
      </c>
      <c r="J106" s="82">
        <v>1.184E-2</v>
      </c>
      <c r="K106" s="82">
        <v>6.6950000000000004E-3</v>
      </c>
      <c r="L106" s="82">
        <v>4.9890000000000004E-3</v>
      </c>
      <c r="M106" s="82">
        <v>1.4555E-2</v>
      </c>
      <c r="N106" s="82">
        <v>5.0660000000000002E-3</v>
      </c>
      <c r="O106" s="82">
        <v>1.2942E-2</v>
      </c>
      <c r="P106" s="82">
        <v>1.6022999999999999E-2</v>
      </c>
      <c r="Q106" s="82">
        <v>1.1795999999999999E-2</v>
      </c>
      <c r="R106" s="77"/>
      <c r="S106" s="79">
        <v>0.13426399999999999</v>
      </c>
      <c r="T106" s="80">
        <v>-0.39966410504351368</v>
      </c>
      <c r="U106" s="80">
        <v>-6.1791660629137546E-2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1</v>
      </c>
      <c r="E107" s="90">
        <v>0.04</v>
      </c>
      <c r="F107" s="77"/>
      <c r="G107" s="78">
        <v>1.6407999999999999E-2</v>
      </c>
      <c r="H107" s="78">
        <v>9.5619999999999993E-3</v>
      </c>
      <c r="I107" s="78">
        <v>7.9819999999999995E-3</v>
      </c>
      <c r="J107" s="78">
        <v>8.1119999999999994E-3</v>
      </c>
      <c r="K107" s="78">
        <v>8.0750000000000006E-3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1</v>
      </c>
      <c r="E108" s="99">
        <v>0.04</v>
      </c>
      <c r="F108" s="100"/>
      <c r="G108" s="78">
        <v>1.6407999999999999E-2</v>
      </c>
      <c r="H108" s="78">
        <v>9.5619999999999993E-3</v>
      </c>
      <c r="I108" s="78">
        <v>7.9819999999999995E-3</v>
      </c>
      <c r="J108" s="78">
        <v>8.1119999999999994E-3</v>
      </c>
      <c r="K108" s="78">
        <v>8.0750000000000006E-3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5.0138999999999996E-2</v>
      </c>
      <c r="T108" s="102">
        <v>-1</v>
      </c>
      <c r="U108" s="102">
        <v>-1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1</v>
      </c>
      <c r="E114" s="90">
        <v>0.04</v>
      </c>
      <c r="F114" s="95"/>
      <c r="G114" s="92">
        <v>0</v>
      </c>
      <c r="H114" s="92">
        <v>0</v>
      </c>
      <c r="I114" s="92">
        <v>0</v>
      </c>
      <c r="J114" s="92">
        <v>0</v>
      </c>
      <c r="K114" s="92">
        <v>8.4880000000000008E-3</v>
      </c>
      <c r="L114" s="92">
        <v>1.5117999999999999E-2</v>
      </c>
      <c r="M114" s="92">
        <v>1.7704999999999999E-2</v>
      </c>
      <c r="N114" s="92">
        <v>2.1996000000000002E-2</v>
      </c>
      <c r="O114" s="92">
        <v>2.1236999999999999E-2</v>
      </c>
      <c r="P114" s="92">
        <v>1.4781000000000001E-2</v>
      </c>
      <c r="Q114" s="92">
        <v>1.238E-2</v>
      </c>
      <c r="R114" s="95"/>
      <c r="S114" s="93">
        <v>0.11170500000000001</v>
      </c>
      <c r="T114" s="94" t="s">
        <v>191</v>
      </c>
      <c r="U114" s="94" t="s">
        <v>191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0</v>
      </c>
      <c r="E115" s="76">
        <v>0</v>
      </c>
      <c r="F115" s="77"/>
      <c r="G115" s="82">
        <v>0</v>
      </c>
      <c r="H115" s="82">
        <v>0</v>
      </c>
      <c r="I115" s="82">
        <v>0</v>
      </c>
      <c r="J115" s="82">
        <v>0</v>
      </c>
      <c r="K115" s="82">
        <v>0</v>
      </c>
      <c r="L115" s="82">
        <v>0</v>
      </c>
      <c r="M115" s="82">
        <v>0</v>
      </c>
      <c r="N115" s="82">
        <v>0</v>
      </c>
      <c r="O115" s="82">
        <v>0</v>
      </c>
      <c r="P115" s="82">
        <v>0</v>
      </c>
      <c r="Q115" s="140">
        <v>0</v>
      </c>
      <c r="R115" s="77"/>
      <c r="S115" s="79">
        <v>0</v>
      </c>
      <c r="T115" s="80" t="s">
        <v>191</v>
      </c>
      <c r="U115" s="80" t="s">
        <v>191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1</v>
      </c>
      <c r="E116" s="90">
        <v>0.04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8.4880000000000008E-3</v>
      </c>
      <c r="L116" s="78">
        <v>1.5117999999999999E-2</v>
      </c>
      <c r="M116" s="78">
        <v>1.7704999999999999E-2</v>
      </c>
      <c r="N116" s="78">
        <v>2.1996000000000002E-2</v>
      </c>
      <c r="O116" s="78">
        <v>2.1236999999999999E-2</v>
      </c>
      <c r="P116" s="78">
        <v>1.4781000000000001E-2</v>
      </c>
      <c r="Q116" s="78">
        <v>1.238E-2</v>
      </c>
      <c r="R116" s="77"/>
      <c r="S116" s="85">
        <v>0.11170500000000001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1</v>
      </c>
      <c r="E117" s="99">
        <v>0.04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8.4880000000000008E-3</v>
      </c>
      <c r="L117" s="78">
        <v>1.5117999999999999E-2</v>
      </c>
      <c r="M117" s="78">
        <v>1.7704999999999999E-2</v>
      </c>
      <c r="N117" s="78">
        <v>2.1996000000000002E-2</v>
      </c>
      <c r="O117" s="78">
        <v>2.1236999999999999E-2</v>
      </c>
      <c r="P117" s="78">
        <v>1.4781000000000001E-2</v>
      </c>
      <c r="Q117" s="139">
        <v>1.238E-2</v>
      </c>
      <c r="R117" s="100"/>
      <c r="S117" s="101">
        <v>0.11170500000000001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5</v>
      </c>
      <c r="E122" s="90">
        <v>0.2</v>
      </c>
      <c r="F122" s="95"/>
      <c r="G122" s="92">
        <v>4.9405999999999999E-2</v>
      </c>
      <c r="H122" s="92">
        <v>5.7944999999999997E-2</v>
      </c>
      <c r="I122" s="92">
        <v>8.3562999999999998E-2</v>
      </c>
      <c r="J122" s="92">
        <v>5.1602999999999996E-2</v>
      </c>
      <c r="K122" s="92">
        <v>4.2162999999999999E-2</v>
      </c>
      <c r="L122" s="92">
        <v>5.5004999999999998E-2</v>
      </c>
      <c r="M122" s="92">
        <v>4.1356000000000004E-2</v>
      </c>
      <c r="N122" s="92">
        <v>7.0909E-2</v>
      </c>
      <c r="O122" s="92">
        <v>6.6449000000000008E-2</v>
      </c>
      <c r="P122" s="92">
        <v>6.8977999999999998E-2</v>
      </c>
      <c r="Q122" s="92">
        <v>6.2550999999999995E-2</v>
      </c>
      <c r="R122" s="95"/>
      <c r="S122" s="93">
        <v>0.64992800000000006</v>
      </c>
      <c r="T122" s="94">
        <v>0.2660608023317006</v>
      </c>
      <c r="U122" s="94">
        <v>2.9927893737462297E-2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5</v>
      </c>
      <c r="E123" s="90">
        <v>0.2</v>
      </c>
      <c r="F123" s="77"/>
      <c r="G123" s="78">
        <v>4.9405999999999999E-2</v>
      </c>
      <c r="H123" s="78">
        <v>5.7944999999999997E-2</v>
      </c>
      <c r="I123" s="78">
        <v>8.3562999999999998E-2</v>
      </c>
      <c r="J123" s="78">
        <v>5.1602999999999996E-2</v>
      </c>
      <c r="K123" s="78">
        <v>4.2162999999999999E-2</v>
      </c>
      <c r="L123" s="78">
        <v>5.5004999999999998E-2</v>
      </c>
      <c r="M123" s="78">
        <v>4.1356000000000004E-2</v>
      </c>
      <c r="N123" s="78">
        <v>7.0909E-2</v>
      </c>
      <c r="O123" s="78">
        <v>6.6449000000000008E-2</v>
      </c>
      <c r="P123" s="78">
        <v>6.8977999999999998E-2</v>
      </c>
      <c r="Q123" s="78">
        <v>6.2550999999999995E-2</v>
      </c>
      <c r="R123" s="77"/>
      <c r="S123" s="85">
        <v>0.64992800000000006</v>
      </c>
      <c r="T123" s="86">
        <v>0.2660608023317006</v>
      </c>
      <c r="U123" s="86">
        <v>2.9927893737462297E-2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0</v>
      </c>
      <c r="E125" s="76">
        <v>0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0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5</v>
      </c>
      <c r="E126" s="90">
        <v>0.2</v>
      </c>
      <c r="F126" s="77"/>
      <c r="G126" s="78">
        <v>4.9405999999999999E-2</v>
      </c>
      <c r="H126" s="78">
        <v>5.7944999999999997E-2</v>
      </c>
      <c r="I126" s="78">
        <v>8.3562999999999998E-2</v>
      </c>
      <c r="J126" s="78">
        <v>5.1602999999999996E-2</v>
      </c>
      <c r="K126" s="78">
        <v>4.2162999999999999E-2</v>
      </c>
      <c r="L126" s="78">
        <v>5.5004999999999998E-2</v>
      </c>
      <c r="M126" s="78">
        <v>4.1356000000000004E-2</v>
      </c>
      <c r="N126" s="78">
        <v>7.0909E-2</v>
      </c>
      <c r="O126" s="78">
        <v>6.6449000000000008E-2</v>
      </c>
      <c r="P126" s="78">
        <v>6.8977999999999998E-2</v>
      </c>
      <c r="Q126" s="78">
        <v>6.2550999999999995E-2</v>
      </c>
      <c r="R126" s="77"/>
      <c r="S126" s="85">
        <v>0.64992800000000006</v>
      </c>
      <c r="T126" s="86">
        <v>0.2660608023317006</v>
      </c>
      <c r="U126" s="86">
        <v>2.9927893737462297E-2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2</v>
      </c>
      <c r="E127" s="76">
        <v>0.08</v>
      </c>
      <c r="F127" s="77"/>
      <c r="G127" s="78">
        <v>2.9298999999999999E-2</v>
      </c>
      <c r="H127" s="78">
        <v>2.8347000000000001E-2</v>
      </c>
      <c r="I127" s="78">
        <v>5.1602000000000002E-2</v>
      </c>
      <c r="J127" s="78">
        <v>2.3268E-2</v>
      </c>
      <c r="K127" s="78">
        <v>1.7177999999999999E-2</v>
      </c>
      <c r="L127" s="78">
        <v>2.8697E-2</v>
      </c>
      <c r="M127" s="78">
        <v>1.6126999999999999E-2</v>
      </c>
      <c r="N127" s="78">
        <v>3.7634000000000001E-2</v>
      </c>
      <c r="O127" s="78">
        <v>3.5879000000000001E-2</v>
      </c>
      <c r="P127" s="78">
        <v>3.9948999999999998E-2</v>
      </c>
      <c r="Q127" s="136">
        <v>3.4528000000000003E-2</v>
      </c>
      <c r="R127" s="77"/>
      <c r="S127" s="85">
        <v>0.34250800000000003</v>
      </c>
      <c r="T127" s="86">
        <v>0.17847025495750724</v>
      </c>
      <c r="U127" s="86">
        <v>2.0739281363092665E-2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2</v>
      </c>
      <c r="E131" s="76">
        <v>0.08</v>
      </c>
      <c r="F131" s="77"/>
      <c r="G131" s="78">
        <v>2.0107E-2</v>
      </c>
      <c r="H131" s="78">
        <v>2.9597999999999999E-2</v>
      </c>
      <c r="I131" s="78">
        <v>3.1961000000000003E-2</v>
      </c>
      <c r="J131" s="78">
        <v>2.8334999999999999E-2</v>
      </c>
      <c r="K131" s="78">
        <v>2.4985E-2</v>
      </c>
      <c r="L131" s="78">
        <v>2.6308000000000002E-2</v>
      </c>
      <c r="M131" s="78">
        <v>2.5229000000000001E-2</v>
      </c>
      <c r="N131" s="78">
        <v>3.3274999999999999E-2</v>
      </c>
      <c r="O131" s="78">
        <v>3.057E-2</v>
      </c>
      <c r="P131" s="78">
        <v>2.9028999999999999E-2</v>
      </c>
      <c r="Q131" s="136">
        <v>2.8022999999999999E-2</v>
      </c>
      <c r="R131" s="77"/>
      <c r="S131" s="85">
        <v>0.30742000000000003</v>
      </c>
      <c r="T131" s="86">
        <v>0.39369373849903022</v>
      </c>
      <c r="U131" s="86">
        <v>4.2367635778917556E-2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0.04</v>
      </c>
      <c r="F133" s="77"/>
      <c r="G133" s="78">
        <v>0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0</v>
      </c>
      <c r="Q133" s="78">
        <v>0</v>
      </c>
      <c r="R133" s="77"/>
      <c r="S133" s="85">
        <v>0</v>
      </c>
      <c r="T133" s="86" t="s">
        <v>191</v>
      </c>
      <c r="U133" s="86" t="s">
        <v>191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0</v>
      </c>
      <c r="E147" s="90">
        <v>0</v>
      </c>
      <c r="F147" s="95"/>
      <c r="G147" s="92">
        <v>0</v>
      </c>
      <c r="H147" s="92">
        <v>0</v>
      </c>
      <c r="I147" s="92">
        <v>0</v>
      </c>
      <c r="J147" s="92">
        <v>0</v>
      </c>
      <c r="K147" s="92">
        <v>0</v>
      </c>
      <c r="L147" s="92">
        <v>0</v>
      </c>
      <c r="M147" s="92">
        <v>0</v>
      </c>
      <c r="N147" s="92">
        <v>0</v>
      </c>
      <c r="O147" s="92">
        <v>0</v>
      </c>
      <c r="P147" s="92">
        <v>0</v>
      </c>
      <c r="Q147" s="92">
        <v>0</v>
      </c>
      <c r="R147" s="95"/>
      <c r="S147" s="93">
        <v>0</v>
      </c>
      <c r="T147" s="94" t="s">
        <v>191</v>
      </c>
      <c r="U147" s="94" t="s">
        <v>191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0</v>
      </c>
      <c r="E148" s="76">
        <v>0</v>
      </c>
      <c r="F148" s="77"/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0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0</v>
      </c>
      <c r="E149" s="90">
        <v>0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136">
        <v>0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0</v>
      </c>
      <c r="E156" s="90">
        <v>0</v>
      </c>
      <c r="F156" s="95"/>
      <c r="G156" s="92">
        <v>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2">
        <v>0</v>
      </c>
      <c r="N156" s="92">
        <v>0</v>
      </c>
      <c r="O156" s="92">
        <v>0</v>
      </c>
      <c r="P156" s="92">
        <v>0</v>
      </c>
      <c r="Q156" s="92">
        <v>0</v>
      </c>
      <c r="R156" s="95"/>
      <c r="S156" s="93">
        <v>0</v>
      </c>
      <c r="T156" s="94" t="s">
        <v>191</v>
      </c>
      <c r="U156" s="94" t="s">
        <v>191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0</v>
      </c>
      <c r="E157" s="76">
        <v>0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0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0</v>
      </c>
      <c r="E158" s="76">
        <v>0</v>
      </c>
      <c r="F158" s="77"/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136">
        <v>0</v>
      </c>
      <c r="R158" s="77"/>
      <c r="S158" s="85">
        <v>0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0</v>
      </c>
      <c r="E159" s="76">
        <v>0</v>
      </c>
      <c r="F159" s="77"/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136">
        <v>0</v>
      </c>
      <c r="R159" s="77"/>
      <c r="S159" s="85">
        <v>0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0</v>
      </c>
      <c r="E160" s="76">
        <v>0</v>
      </c>
      <c r="F160" s="77"/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0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7</v>
      </c>
      <c r="E164" s="90">
        <v>0.28000000000000003</v>
      </c>
      <c r="F164" s="95"/>
      <c r="G164" s="92">
        <v>0</v>
      </c>
      <c r="H164" s="92">
        <v>0</v>
      </c>
      <c r="I164" s="92">
        <v>0</v>
      </c>
      <c r="J164" s="92">
        <v>0</v>
      </c>
      <c r="K164" s="92">
        <v>5.1059999999999994E-2</v>
      </c>
      <c r="L164" s="92">
        <v>7.4200999999999989E-2</v>
      </c>
      <c r="M164" s="92">
        <v>8.1859000000000015E-2</v>
      </c>
      <c r="N164" s="92">
        <v>8.9461000000000013E-2</v>
      </c>
      <c r="O164" s="92">
        <v>9.3346999999999999E-2</v>
      </c>
      <c r="P164" s="92">
        <v>8.3627000000000007E-2</v>
      </c>
      <c r="Q164" s="92">
        <v>7.4753000000000014E-2</v>
      </c>
      <c r="R164" s="95"/>
      <c r="S164" s="93">
        <v>0.54830800000000002</v>
      </c>
      <c r="T164" s="94" t="s">
        <v>191</v>
      </c>
      <c r="U164" s="94" t="s">
        <v>191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7</v>
      </c>
      <c r="E165" s="90">
        <v>0.28000000000000003</v>
      </c>
      <c r="F165" s="77"/>
      <c r="G165" s="78">
        <v>0</v>
      </c>
      <c r="H165" s="78">
        <v>0</v>
      </c>
      <c r="I165" s="78">
        <v>0</v>
      </c>
      <c r="J165" s="78">
        <v>0</v>
      </c>
      <c r="K165" s="78">
        <v>5.1059999999999994E-2</v>
      </c>
      <c r="L165" s="78">
        <v>7.4200999999999989E-2</v>
      </c>
      <c r="M165" s="78">
        <v>8.1859000000000015E-2</v>
      </c>
      <c r="N165" s="78">
        <v>8.9461000000000013E-2</v>
      </c>
      <c r="O165" s="78">
        <v>9.3346999999999999E-2</v>
      </c>
      <c r="P165" s="78">
        <v>8.3627000000000007E-2</v>
      </c>
      <c r="Q165" s="78">
        <v>7.4753000000000014E-2</v>
      </c>
      <c r="R165" s="77"/>
      <c r="S165" s="85">
        <v>0.54830800000000002</v>
      </c>
      <c r="T165" s="86" t="s">
        <v>191</v>
      </c>
      <c r="U165" s="86" t="s">
        <v>191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1</v>
      </c>
      <c r="E166" s="76">
        <v>0.04</v>
      </c>
      <c r="F166" s="77"/>
      <c r="G166" s="78">
        <v>0</v>
      </c>
      <c r="H166" s="78">
        <v>0</v>
      </c>
      <c r="I166" s="78">
        <v>0</v>
      </c>
      <c r="J166" s="78">
        <v>0</v>
      </c>
      <c r="K166" s="78">
        <v>0</v>
      </c>
      <c r="L166" s="78">
        <v>0</v>
      </c>
      <c r="M166" s="78">
        <v>0</v>
      </c>
      <c r="N166" s="78">
        <v>0</v>
      </c>
      <c r="O166" s="78">
        <v>0</v>
      </c>
      <c r="P166" s="78">
        <v>0</v>
      </c>
      <c r="Q166" s="136">
        <v>0</v>
      </c>
      <c r="R166" s="77"/>
      <c r="S166" s="85">
        <v>0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1</v>
      </c>
      <c r="E167" s="76">
        <v>0.04</v>
      </c>
      <c r="F167" s="77"/>
      <c r="G167" s="78">
        <v>0</v>
      </c>
      <c r="H167" s="78">
        <v>0</v>
      </c>
      <c r="I167" s="78">
        <v>0</v>
      </c>
      <c r="J167" s="78">
        <v>0</v>
      </c>
      <c r="K167" s="78">
        <v>1.1176E-2</v>
      </c>
      <c r="L167" s="78">
        <v>1.1025E-2</v>
      </c>
      <c r="M167" s="78">
        <v>1.1119E-2</v>
      </c>
      <c r="N167" s="78">
        <v>1.3276E-2</v>
      </c>
      <c r="O167" s="78">
        <v>1.3977E-2</v>
      </c>
      <c r="P167" s="78">
        <v>1.0803E-2</v>
      </c>
      <c r="Q167" s="78">
        <v>9.3349999999999995E-3</v>
      </c>
      <c r="R167" s="77"/>
      <c r="S167" s="85">
        <v>8.0710999999999991E-2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1</v>
      </c>
      <c r="E169" s="76">
        <v>0.04</v>
      </c>
      <c r="F169" s="77"/>
      <c r="G169" s="78">
        <v>0</v>
      </c>
      <c r="H169" s="78">
        <v>0</v>
      </c>
      <c r="I169" s="78">
        <v>0</v>
      </c>
      <c r="J169" s="78">
        <v>0</v>
      </c>
      <c r="K169" s="78">
        <v>4.738E-3</v>
      </c>
      <c r="L169" s="78">
        <v>7.7070000000000003E-3</v>
      </c>
      <c r="M169" s="78">
        <v>1.0505E-2</v>
      </c>
      <c r="N169" s="78">
        <v>1.2973E-2</v>
      </c>
      <c r="O169" s="78">
        <v>1.5079E-2</v>
      </c>
      <c r="P169" s="78">
        <v>1.281E-2</v>
      </c>
      <c r="Q169" s="78">
        <v>1.3207E-2</v>
      </c>
      <c r="R169" s="77"/>
      <c r="S169" s="85">
        <v>7.7019000000000004E-2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0</v>
      </c>
      <c r="E171" s="76">
        <v>0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1</v>
      </c>
      <c r="E173" s="76">
        <v>0.04</v>
      </c>
      <c r="F173" s="77"/>
      <c r="G173" s="78">
        <v>0</v>
      </c>
      <c r="H173" s="78">
        <v>0</v>
      </c>
      <c r="I173" s="78">
        <v>0</v>
      </c>
      <c r="J173" s="78">
        <v>0</v>
      </c>
      <c r="K173" s="78">
        <v>5.0500000000000002E-4</v>
      </c>
      <c r="L173" s="78">
        <v>1.9350000000000001E-3</v>
      </c>
      <c r="M173" s="78">
        <v>3.271E-3</v>
      </c>
      <c r="N173" s="78">
        <v>2.4020000000000001E-3</v>
      </c>
      <c r="O173" s="78">
        <v>3.9220000000000001E-3</v>
      </c>
      <c r="P173" s="78">
        <v>9.3599999999999998E-4</v>
      </c>
      <c r="Q173" s="136">
        <v>8.2600000000000002E-4</v>
      </c>
      <c r="R173" s="77"/>
      <c r="S173" s="85">
        <v>1.3797E-2</v>
      </c>
      <c r="T173" s="86" t="s">
        <v>191</v>
      </c>
      <c r="U173" s="86" t="s">
        <v>191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0</v>
      </c>
      <c r="E175" s="76">
        <v>0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1</v>
      </c>
      <c r="E176" s="76">
        <v>0.04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2.3599999999999999E-4</v>
      </c>
      <c r="L176" s="78">
        <v>5.0600000000000005E-4</v>
      </c>
      <c r="M176" s="78">
        <v>1.194E-3</v>
      </c>
      <c r="N176" s="78">
        <v>9.2699999999999998E-4</v>
      </c>
      <c r="O176" s="78">
        <v>4.9100000000000001E-4</v>
      </c>
      <c r="P176" s="78">
        <v>9.0700000000000004E-4</v>
      </c>
      <c r="Q176" s="78">
        <v>1.2689999999999999E-3</v>
      </c>
      <c r="R176" s="77"/>
      <c r="S176" s="85">
        <v>5.5300000000000002E-3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1</v>
      </c>
      <c r="E177" s="76">
        <v>0.04</v>
      </c>
      <c r="F177" s="77"/>
      <c r="G177" s="78">
        <v>0</v>
      </c>
      <c r="H177" s="78">
        <v>0</v>
      </c>
      <c r="I177" s="78">
        <v>0</v>
      </c>
      <c r="J177" s="78">
        <v>0</v>
      </c>
      <c r="K177" s="78">
        <v>3.4404999999999998E-2</v>
      </c>
      <c r="L177" s="78">
        <v>5.3002000000000001E-2</v>
      </c>
      <c r="M177" s="78">
        <v>5.568E-2</v>
      </c>
      <c r="N177" s="78">
        <v>5.9755000000000003E-2</v>
      </c>
      <c r="O177" s="78">
        <v>5.9695999999999999E-2</v>
      </c>
      <c r="P177" s="78">
        <v>5.8099999999999999E-2</v>
      </c>
      <c r="Q177" s="136">
        <v>5.0054000000000001E-2</v>
      </c>
      <c r="R177" s="77"/>
      <c r="S177" s="85">
        <v>0.37069199999999997</v>
      </c>
      <c r="T177" s="86" t="s">
        <v>191</v>
      </c>
      <c r="U177" s="86" t="s">
        <v>191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1</v>
      </c>
      <c r="E180" s="76">
        <v>0.04</v>
      </c>
      <c r="F180" s="77"/>
      <c r="G180" s="78">
        <v>0</v>
      </c>
      <c r="H180" s="78">
        <v>0</v>
      </c>
      <c r="I180" s="78">
        <v>0</v>
      </c>
      <c r="J180" s="78">
        <v>0</v>
      </c>
      <c r="K180" s="78">
        <v>0</v>
      </c>
      <c r="L180" s="78">
        <v>2.5999999999999998E-5</v>
      </c>
      <c r="M180" s="78">
        <v>9.0000000000000006E-5</v>
      </c>
      <c r="N180" s="78">
        <v>1.2799999999999999E-4</v>
      </c>
      <c r="O180" s="78">
        <v>1.8200000000000001E-4</v>
      </c>
      <c r="P180" s="78">
        <v>7.1000000000000005E-5</v>
      </c>
      <c r="Q180" s="136">
        <v>6.2000000000000003E-5</v>
      </c>
      <c r="R180" s="77"/>
      <c r="S180" s="85">
        <v>5.5900000000000004E-4</v>
      </c>
      <c r="T180" s="86" t="s">
        <v>191</v>
      </c>
      <c r="U180" s="86" t="s">
        <v>191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0</v>
      </c>
      <c r="E181" s="90">
        <v>0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7"/>
      <c r="S181" s="85">
        <v>0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3</v>
      </c>
      <c r="E191" s="90">
        <v>0.12</v>
      </c>
      <c r="F191" s="95"/>
      <c r="G191" s="92">
        <v>9.3109999999999998E-3</v>
      </c>
      <c r="H191" s="92">
        <v>1.6538000000000001E-2</v>
      </c>
      <c r="I191" s="92">
        <v>1.7041000000000001E-2</v>
      </c>
      <c r="J191" s="92">
        <v>1.6759E-2</v>
      </c>
      <c r="K191" s="92">
        <v>2.4271999999999998E-2</v>
      </c>
      <c r="L191" s="92">
        <v>1.8367999999999999E-2</v>
      </c>
      <c r="M191" s="92">
        <v>1.7232999999999998E-2</v>
      </c>
      <c r="N191" s="92">
        <v>1.1649E-2</v>
      </c>
      <c r="O191" s="92">
        <v>9.9860000000000001E-3</v>
      </c>
      <c r="P191" s="92">
        <v>1.3065999999999999E-2</v>
      </c>
      <c r="Q191" s="92">
        <v>2.2502999999999999E-2</v>
      </c>
      <c r="R191" s="95"/>
      <c r="S191" s="93">
        <v>0.17672599999999997</v>
      </c>
      <c r="T191" s="94">
        <v>1.4168188164536568</v>
      </c>
      <c r="U191" s="94">
        <v>0.11662028121277945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3</v>
      </c>
      <c r="E192" s="76">
        <v>0.12</v>
      </c>
      <c r="F192" s="77"/>
      <c r="G192" s="78">
        <v>9.3109999999999998E-3</v>
      </c>
      <c r="H192" s="78">
        <v>1.6538000000000001E-2</v>
      </c>
      <c r="I192" s="78">
        <v>1.7041000000000001E-2</v>
      </c>
      <c r="J192" s="78">
        <v>1.6759E-2</v>
      </c>
      <c r="K192" s="78">
        <v>2.4271999999999998E-2</v>
      </c>
      <c r="L192" s="78">
        <v>1.8367999999999999E-2</v>
      </c>
      <c r="M192" s="78">
        <v>1.7232999999999998E-2</v>
      </c>
      <c r="N192" s="78">
        <v>1.1649E-2</v>
      </c>
      <c r="O192" s="78">
        <v>9.9860000000000001E-3</v>
      </c>
      <c r="P192" s="78">
        <v>1.3065999999999999E-2</v>
      </c>
      <c r="Q192" s="78">
        <v>2.2502999999999999E-2</v>
      </c>
      <c r="R192" s="77"/>
      <c r="S192" s="85">
        <v>0.17672599999999997</v>
      </c>
      <c r="T192" s="86">
        <v>1.4168188164536568</v>
      </c>
      <c r="U192" s="86">
        <v>0.11662028121277945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0</v>
      </c>
      <c r="E195" s="90">
        <v>0</v>
      </c>
      <c r="F195" s="77"/>
      <c r="G195" s="92">
        <v>0</v>
      </c>
      <c r="H195" s="92">
        <v>0</v>
      </c>
      <c r="I195" s="92">
        <v>0</v>
      </c>
      <c r="J195" s="92">
        <v>0</v>
      </c>
      <c r="K195" s="92">
        <v>0</v>
      </c>
      <c r="L195" s="92">
        <v>0</v>
      </c>
      <c r="M195" s="92">
        <v>0</v>
      </c>
      <c r="N195" s="92">
        <v>0</v>
      </c>
      <c r="O195" s="92">
        <v>0</v>
      </c>
      <c r="P195" s="92">
        <v>0</v>
      </c>
      <c r="Q195" s="92">
        <v>0</v>
      </c>
      <c r="R195" s="77"/>
      <c r="S195" s="79">
        <v>0</v>
      </c>
      <c r="T195" s="80" t="s">
        <v>191</v>
      </c>
      <c r="U195" s="80" t="s">
        <v>191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0</v>
      </c>
      <c r="E196" s="76">
        <v>0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136">
        <v>0</v>
      </c>
      <c r="R196" s="77"/>
      <c r="S196" s="85">
        <v>0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0</v>
      </c>
      <c r="E197" s="76">
        <v>0</v>
      </c>
      <c r="F197" s="77"/>
      <c r="G197" s="78">
        <v>0</v>
      </c>
      <c r="H197" s="78">
        <v>0</v>
      </c>
      <c r="I197" s="78">
        <v>0</v>
      </c>
      <c r="J197" s="78">
        <v>0</v>
      </c>
      <c r="K197" s="78">
        <v>0</v>
      </c>
      <c r="L197" s="78">
        <v>0</v>
      </c>
      <c r="M197" s="78">
        <v>0</v>
      </c>
      <c r="N197" s="78">
        <v>0</v>
      </c>
      <c r="O197" s="78">
        <v>0</v>
      </c>
      <c r="P197" s="78">
        <v>0</v>
      </c>
      <c r="Q197" s="136">
        <v>0</v>
      </c>
      <c r="R197" s="77"/>
      <c r="S197" s="85">
        <v>0</v>
      </c>
      <c r="T197" s="86" t="s">
        <v>191</v>
      </c>
      <c r="U197" s="86" t="s">
        <v>191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0.04</v>
      </c>
      <c r="F199" s="77"/>
      <c r="G199" s="82">
        <v>1.0078E-2</v>
      </c>
      <c r="H199" s="82">
        <v>8.9470000000000001E-3</v>
      </c>
      <c r="I199" s="82">
        <v>8.8369999999999994E-3</v>
      </c>
      <c r="J199" s="82">
        <v>9.6279999999999994E-3</v>
      </c>
      <c r="K199" s="82">
        <v>8.5089999999999992E-3</v>
      </c>
      <c r="L199" s="82">
        <v>8.0649999999999993E-3</v>
      </c>
      <c r="M199" s="82">
        <v>9.5910000000000006E-3</v>
      </c>
      <c r="N199" s="82">
        <v>8.4360000000000008E-3</v>
      </c>
      <c r="O199" s="82">
        <v>8.4480000000000006E-3</v>
      </c>
      <c r="P199" s="82">
        <v>9.1079999999999998E-3</v>
      </c>
      <c r="Q199" s="137">
        <v>8.2319999999999997E-3</v>
      </c>
      <c r="R199" s="77"/>
      <c r="S199" s="79">
        <v>9.7879000000000008E-2</v>
      </c>
      <c r="T199" s="80">
        <v>-0.1831712641397103</v>
      </c>
      <c r="U199" s="80">
        <v>-2.4973597599529884E-2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0</v>
      </c>
      <c r="E201" s="90">
        <v>0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0</v>
      </c>
      <c r="E202" s="76">
        <v>0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0</v>
      </c>
      <c r="E203" s="76">
        <v>0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25</v>
      </c>
      <c r="E204" s="90">
        <v>1</v>
      </c>
      <c r="F204" s="91"/>
      <c r="G204" s="92">
        <v>0.12797399999999998</v>
      </c>
      <c r="H204" s="92">
        <v>0.127416</v>
      </c>
      <c r="I204" s="92">
        <v>0.150778</v>
      </c>
      <c r="J204" s="92">
        <v>0.12468199999999999</v>
      </c>
      <c r="K204" s="92">
        <v>0.17667799999999997</v>
      </c>
      <c r="L204" s="92">
        <v>0.20286399999999996</v>
      </c>
      <c r="M204" s="92">
        <v>0.20793800000000001</v>
      </c>
      <c r="N204" s="92">
        <v>0.23854700000000001</v>
      </c>
      <c r="O204" s="92">
        <v>0.23932300000000001</v>
      </c>
      <c r="P204" s="92">
        <v>0.237068</v>
      </c>
      <c r="Q204" s="92">
        <v>0.2417</v>
      </c>
      <c r="R204" s="91"/>
      <c r="S204" s="93">
        <v>2.0749679999999997</v>
      </c>
      <c r="T204" s="94">
        <v>0.88866488505477714</v>
      </c>
      <c r="U204" s="94">
        <v>8.2727987986861651E-2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11</v>
      </c>
      <c r="E247" s="27">
        <v>0.44</v>
      </c>
      <c r="F247" s="28"/>
      <c r="G247" s="38">
        <v>4.6134999999999995E-2</v>
      </c>
      <c r="H247" s="38">
        <v>3.6408999999999997E-2</v>
      </c>
      <c r="I247" s="38">
        <v>2.9627999999999998E-2</v>
      </c>
      <c r="J247" s="38">
        <v>2.9580000000000002E-2</v>
      </c>
      <c r="K247" s="38">
        <v>8.2826999999999998E-2</v>
      </c>
      <c r="L247" s="38">
        <v>0.10237300000000001</v>
      </c>
      <c r="M247" s="38">
        <v>0.12371</v>
      </c>
      <c r="N247" s="38">
        <v>0.124959</v>
      </c>
      <c r="O247" s="38">
        <v>0.13597399999999998</v>
      </c>
      <c r="P247" s="38">
        <v>0.12583900000000001</v>
      </c>
      <c r="Q247" s="38">
        <v>0.115825</v>
      </c>
      <c r="R247" s="28"/>
      <c r="S247" s="39">
        <v>0.95325899999999997</v>
      </c>
      <c r="T247" s="40">
        <v>1.5105668147827029</v>
      </c>
      <c r="U247" s="40">
        <v>0.12194475596898169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0</v>
      </c>
      <c r="E248" s="27">
        <v>0</v>
      </c>
      <c r="F248" s="28"/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7">
        <v>0</v>
      </c>
      <c r="N248" s="67">
        <v>0</v>
      </c>
      <c r="O248" s="67">
        <v>0</v>
      </c>
      <c r="P248" s="67">
        <v>0</v>
      </c>
      <c r="Q248" s="67">
        <v>0</v>
      </c>
      <c r="R248" s="28"/>
      <c r="S248" s="53">
        <v>0</v>
      </c>
      <c r="T248" s="54" t="s">
        <v>191</v>
      </c>
      <c r="U248" s="54" t="s">
        <v>191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1</v>
      </c>
      <c r="E249" s="27">
        <v>0.04</v>
      </c>
      <c r="F249" s="28"/>
      <c r="G249" s="67">
        <v>1.6407999999999999E-2</v>
      </c>
      <c r="H249" s="67">
        <v>9.5619999999999993E-3</v>
      </c>
      <c r="I249" s="67">
        <v>7.9819999999999995E-3</v>
      </c>
      <c r="J249" s="67">
        <v>8.1119999999999994E-3</v>
      </c>
      <c r="K249" s="67">
        <v>8.0750000000000006E-3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5.0138999999999996E-2</v>
      </c>
      <c r="T249" s="54">
        <v>-1</v>
      </c>
      <c r="U249" s="54">
        <v>-1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1</v>
      </c>
      <c r="E251" s="27">
        <v>0.04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2.3E-3</v>
      </c>
      <c r="Q251" s="67">
        <v>8.6639999999999998E-3</v>
      </c>
      <c r="R251" s="28"/>
      <c r="S251" s="53">
        <v>1.0964E-2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1</v>
      </c>
      <c r="E254" s="27">
        <v>0.04</v>
      </c>
      <c r="F254" s="28"/>
      <c r="G254" s="67">
        <v>0</v>
      </c>
      <c r="H254" s="67">
        <v>0</v>
      </c>
      <c r="I254" s="67">
        <v>0</v>
      </c>
      <c r="J254" s="67">
        <v>0</v>
      </c>
      <c r="K254" s="67">
        <v>8.4880000000000008E-3</v>
      </c>
      <c r="L254" s="67">
        <v>1.5117999999999999E-2</v>
      </c>
      <c r="M254" s="67">
        <v>1.7704999999999999E-2</v>
      </c>
      <c r="N254" s="67">
        <v>2.1996000000000002E-2</v>
      </c>
      <c r="O254" s="67">
        <v>2.1236999999999999E-2</v>
      </c>
      <c r="P254" s="67">
        <v>1.4781000000000001E-2</v>
      </c>
      <c r="Q254" s="67">
        <v>1.238E-2</v>
      </c>
      <c r="R254" s="28"/>
      <c r="S254" s="53">
        <v>0.11170500000000001</v>
      </c>
      <c r="T254" s="54" t="s">
        <v>191</v>
      </c>
      <c r="U254" s="54" t="s">
        <v>191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6</v>
      </c>
      <c r="E255" s="27">
        <v>0.24</v>
      </c>
      <c r="F255" s="28"/>
      <c r="G255" s="67">
        <v>0</v>
      </c>
      <c r="H255" s="67">
        <v>0</v>
      </c>
      <c r="I255" s="67">
        <v>0</v>
      </c>
      <c r="J255" s="67">
        <v>0</v>
      </c>
      <c r="K255" s="67">
        <v>5.1060000000000001E-2</v>
      </c>
      <c r="L255" s="67">
        <v>7.4201000000000003E-2</v>
      </c>
      <c r="M255" s="67">
        <v>8.1859000000000001E-2</v>
      </c>
      <c r="N255" s="67">
        <v>8.9460999999999999E-2</v>
      </c>
      <c r="O255" s="67">
        <v>9.3346999999999999E-2</v>
      </c>
      <c r="P255" s="67">
        <v>8.3627000000000007E-2</v>
      </c>
      <c r="Q255" s="67">
        <v>7.4753E-2</v>
      </c>
      <c r="R255" s="28"/>
      <c r="S255" s="53">
        <v>0.54830800000000002</v>
      </c>
      <c r="T255" s="54" t="s">
        <v>191</v>
      </c>
      <c r="U255" s="54" t="s">
        <v>191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2</v>
      </c>
      <c r="E265" s="27">
        <v>0.08</v>
      </c>
      <c r="F265" s="28"/>
      <c r="G265" s="67">
        <v>2.9727E-2</v>
      </c>
      <c r="H265" s="67">
        <v>2.6846999999999999E-2</v>
      </c>
      <c r="I265" s="67">
        <v>2.1645999999999999E-2</v>
      </c>
      <c r="J265" s="67">
        <v>2.1468000000000001E-2</v>
      </c>
      <c r="K265" s="67">
        <v>1.5204000000000001E-2</v>
      </c>
      <c r="L265" s="67">
        <v>1.3054E-2</v>
      </c>
      <c r="M265" s="67">
        <v>2.4146000000000001E-2</v>
      </c>
      <c r="N265" s="67">
        <v>1.3502E-2</v>
      </c>
      <c r="O265" s="67">
        <v>2.1389999999999999E-2</v>
      </c>
      <c r="P265" s="67">
        <v>2.5131000000000001E-2</v>
      </c>
      <c r="Q265" s="141">
        <v>2.0028000000000001E-2</v>
      </c>
      <c r="R265" s="28"/>
      <c r="S265" s="53">
        <v>0.23214299999999999</v>
      </c>
      <c r="T265" s="54">
        <v>-0.32626904833989301</v>
      </c>
      <c r="U265" s="54">
        <v>-4.8166879986120681E-2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1</v>
      </c>
      <c r="E268" s="27">
        <v>0.04</v>
      </c>
      <c r="F268" s="28"/>
      <c r="G268" s="38">
        <v>7.9920000000000008E-3</v>
      </c>
      <c r="H268" s="38">
        <v>1.4437E-2</v>
      </c>
      <c r="I268" s="38">
        <v>1.7878000000000002E-2</v>
      </c>
      <c r="J268" s="38">
        <v>1.6917999999999999E-2</v>
      </c>
      <c r="K268" s="38">
        <v>1.6091999999999999E-2</v>
      </c>
      <c r="L268" s="38">
        <v>1.7624000000000001E-2</v>
      </c>
      <c r="M268" s="38">
        <v>1.8889E-2</v>
      </c>
      <c r="N268" s="38">
        <v>2.1513000000000001E-2</v>
      </c>
      <c r="O268" s="38">
        <v>2.1599E-2</v>
      </c>
      <c r="P268" s="38">
        <v>2.1335E-2</v>
      </c>
      <c r="Q268" s="38">
        <v>2.0465000000000001E-2</v>
      </c>
      <c r="R268" s="28"/>
      <c r="S268" s="39">
        <v>0.194742</v>
      </c>
      <c r="T268" s="40">
        <v>1.5606856856856854</v>
      </c>
      <c r="U268" s="40">
        <v>0.12472030118346589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1</v>
      </c>
      <c r="E269" s="27">
        <v>0.04</v>
      </c>
      <c r="F269" s="28"/>
      <c r="G269" s="67">
        <v>7.9920000000000008E-3</v>
      </c>
      <c r="H269" s="67">
        <v>1.4437E-2</v>
      </c>
      <c r="I269" s="67">
        <v>1.7878000000000002E-2</v>
      </c>
      <c r="J269" s="67">
        <v>1.6917999999999999E-2</v>
      </c>
      <c r="K269" s="67">
        <v>1.6091999999999999E-2</v>
      </c>
      <c r="L269" s="67">
        <v>1.7624000000000001E-2</v>
      </c>
      <c r="M269" s="67">
        <v>1.8889E-2</v>
      </c>
      <c r="N269" s="67">
        <v>2.1513000000000001E-2</v>
      </c>
      <c r="O269" s="67">
        <v>2.1599E-2</v>
      </c>
      <c r="P269" s="67">
        <v>2.1335E-2</v>
      </c>
      <c r="Q269" s="67">
        <v>2.0465000000000001E-2</v>
      </c>
      <c r="R269" s="28"/>
      <c r="S269" s="53">
        <v>0.194742</v>
      </c>
      <c r="T269" s="54">
        <v>1.5606856856856854</v>
      </c>
      <c r="U269" s="54">
        <v>0.12472030118346589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2</v>
      </c>
      <c r="E275" s="27">
        <v>0.08</v>
      </c>
      <c r="F275" s="28"/>
      <c r="G275" s="38">
        <v>1.2115000000000001E-2</v>
      </c>
      <c r="H275" s="38">
        <v>1.5161000000000001E-2</v>
      </c>
      <c r="I275" s="38">
        <v>1.4083E-2</v>
      </c>
      <c r="J275" s="38">
        <v>1.1417E-2</v>
      </c>
      <c r="K275" s="38">
        <v>8.8929999999999999E-3</v>
      </c>
      <c r="L275" s="38">
        <v>8.6840000000000007E-3</v>
      </c>
      <c r="M275" s="38">
        <v>6.3400000000000001E-3</v>
      </c>
      <c r="N275" s="38">
        <v>1.1762E-2</v>
      </c>
      <c r="O275" s="38">
        <v>8.9709999999999998E-3</v>
      </c>
      <c r="P275" s="38">
        <v>7.6940000000000003E-3</v>
      </c>
      <c r="Q275" s="38">
        <v>7.5579999999999996E-3</v>
      </c>
      <c r="R275" s="28"/>
      <c r="S275" s="39">
        <v>0.11267799999999999</v>
      </c>
      <c r="T275" s="40">
        <v>-0.37614527445315726</v>
      </c>
      <c r="U275" s="40">
        <v>-5.7274111299721153E-2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1</v>
      </c>
      <c r="E276" s="27">
        <v>0.04</v>
      </c>
      <c r="F276" s="28"/>
      <c r="G276" s="67">
        <v>1.2115000000000001E-2</v>
      </c>
      <c r="H276" s="67">
        <v>1.5161000000000001E-2</v>
      </c>
      <c r="I276" s="67">
        <v>1.4083E-2</v>
      </c>
      <c r="J276" s="67">
        <v>1.1417E-2</v>
      </c>
      <c r="K276" s="67">
        <v>8.8929999999999999E-3</v>
      </c>
      <c r="L276" s="67">
        <v>8.6840000000000007E-3</v>
      </c>
      <c r="M276" s="67">
        <v>6.3400000000000001E-3</v>
      </c>
      <c r="N276" s="67">
        <v>1.1762E-2</v>
      </c>
      <c r="O276" s="67">
        <v>8.9709999999999998E-3</v>
      </c>
      <c r="P276" s="67">
        <v>7.6940000000000003E-3</v>
      </c>
      <c r="Q276" s="67">
        <v>7.5579999999999996E-3</v>
      </c>
      <c r="R276" s="28"/>
      <c r="S276" s="53">
        <v>0.11267799999999999</v>
      </c>
      <c r="T276" s="54">
        <v>-0.37614527445315726</v>
      </c>
      <c r="U276" s="54">
        <v>-5.7274111299721153E-2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1</v>
      </c>
      <c r="E277" s="27">
        <v>0.04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28"/>
      <c r="S277" s="53">
        <v>0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3</v>
      </c>
      <c r="E281" s="27">
        <v>0.12</v>
      </c>
      <c r="F281" s="28"/>
      <c r="G281" s="38">
        <v>2.9298999999999999E-2</v>
      </c>
      <c r="H281" s="38">
        <v>2.8347000000000001E-2</v>
      </c>
      <c r="I281" s="38">
        <v>5.1602000000000002E-2</v>
      </c>
      <c r="J281" s="38">
        <v>2.3268E-2</v>
      </c>
      <c r="K281" s="38">
        <v>1.7177999999999999E-2</v>
      </c>
      <c r="L281" s="38">
        <v>2.8697E-2</v>
      </c>
      <c r="M281" s="38">
        <v>1.6126999999999999E-2</v>
      </c>
      <c r="N281" s="38">
        <v>3.7634000000000001E-2</v>
      </c>
      <c r="O281" s="38">
        <v>3.5879000000000001E-2</v>
      </c>
      <c r="P281" s="38">
        <v>3.9948999999999998E-2</v>
      </c>
      <c r="Q281" s="38">
        <v>3.4528000000000003E-2</v>
      </c>
      <c r="R281" s="28"/>
      <c r="S281" s="39">
        <v>0.34250800000000003</v>
      </c>
      <c r="T281" s="40">
        <v>0.17847025495750724</v>
      </c>
      <c r="U281" s="40">
        <v>2.0739281363092665E-2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0.04</v>
      </c>
      <c r="F283" s="28"/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28"/>
      <c r="S283" s="53">
        <v>0</v>
      </c>
      <c r="T283" s="54" t="s">
        <v>191</v>
      </c>
      <c r="U283" s="54" t="s">
        <v>191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1</v>
      </c>
      <c r="E285" s="27">
        <v>0.04</v>
      </c>
      <c r="F285" s="28"/>
      <c r="G285" s="67">
        <v>2.9298999999999999E-2</v>
      </c>
      <c r="H285" s="67">
        <v>2.8347000000000001E-2</v>
      </c>
      <c r="I285" s="67">
        <v>5.1602000000000002E-2</v>
      </c>
      <c r="J285" s="67">
        <v>2.3268E-2</v>
      </c>
      <c r="K285" s="67">
        <v>1.7177999999999999E-2</v>
      </c>
      <c r="L285" s="67">
        <v>2.8697E-2</v>
      </c>
      <c r="M285" s="67">
        <v>1.6126999999999999E-2</v>
      </c>
      <c r="N285" s="67">
        <v>3.7634000000000001E-2</v>
      </c>
      <c r="O285" s="67">
        <v>3.5879000000000001E-2</v>
      </c>
      <c r="P285" s="67">
        <v>3.9948999999999998E-2</v>
      </c>
      <c r="Q285" s="67">
        <v>3.4528000000000003E-2</v>
      </c>
      <c r="R285" s="28"/>
      <c r="S285" s="53">
        <v>0.34250800000000003</v>
      </c>
      <c r="T285" s="54">
        <v>0.17847025495750724</v>
      </c>
      <c r="U285" s="54">
        <v>2.0739281363092665E-2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0.04</v>
      </c>
      <c r="F286" s="28"/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28"/>
      <c r="S286" s="53">
        <v>0</v>
      </c>
      <c r="T286" s="54" t="s">
        <v>191</v>
      </c>
      <c r="U286" s="54" t="s">
        <v>191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3</v>
      </c>
      <c r="E289" s="27">
        <v>0.12</v>
      </c>
      <c r="F289" s="28"/>
      <c r="G289" s="38">
        <v>9.4039999999999992E-3</v>
      </c>
      <c r="H289" s="38">
        <v>1.2877E-2</v>
      </c>
      <c r="I289" s="38">
        <v>1.0966E-2</v>
      </c>
      <c r="J289" s="38">
        <v>1.6514999999999998E-2</v>
      </c>
      <c r="K289" s="38">
        <v>1.5191E-2</v>
      </c>
      <c r="L289" s="38">
        <v>6.6280000000000002E-3</v>
      </c>
      <c r="M289" s="38">
        <v>1.1653999999999999E-2</v>
      </c>
      <c r="N289" s="38">
        <v>1.1944E-2</v>
      </c>
      <c r="O289" s="38">
        <v>2.735E-3</v>
      </c>
      <c r="P289" s="38">
        <v>6.4700000000000001E-3</v>
      </c>
      <c r="Q289" s="38">
        <v>1.0728E-2</v>
      </c>
      <c r="R289" s="28"/>
      <c r="S289" s="39">
        <v>0.11511199999999999</v>
      </c>
      <c r="T289" s="40">
        <v>0.14079115270097842</v>
      </c>
      <c r="U289" s="40">
        <v>1.6601551212854337E-2</v>
      </c>
    </row>
    <row r="290" spans="1:21" s="18" customFormat="1" x14ac:dyDescent="0.3">
      <c r="A290" s="106"/>
      <c r="B290" s="16"/>
      <c r="C290" s="29" t="s">
        <v>3</v>
      </c>
      <c r="D290" s="30">
        <v>4</v>
      </c>
      <c r="E290" s="27">
        <v>0.16</v>
      </c>
      <c r="F290" s="28"/>
      <c r="G290" s="38">
        <v>1.7409999999999998E-2</v>
      </c>
      <c r="H290" s="38">
        <v>1.4748000000000001E-2</v>
      </c>
      <c r="I290" s="38">
        <v>1.8408999999999998E-2</v>
      </c>
      <c r="J290" s="38">
        <v>2.1329999999999998E-2</v>
      </c>
      <c r="K290" s="38">
        <v>3.1203999999999999E-2</v>
      </c>
      <c r="L290" s="38">
        <v>3.3312000000000001E-2</v>
      </c>
      <c r="M290" s="38">
        <v>2.7824999999999999E-2</v>
      </c>
      <c r="N290" s="38">
        <v>2.6131999999999999E-2</v>
      </c>
      <c r="O290" s="38">
        <v>3.0759999999999999E-2</v>
      </c>
      <c r="P290" s="38">
        <v>3.0103999999999999E-2</v>
      </c>
      <c r="Q290" s="38">
        <v>4.8224000000000003E-2</v>
      </c>
      <c r="R290" s="28"/>
      <c r="S290" s="39">
        <v>0.299458</v>
      </c>
      <c r="T290" s="40">
        <v>1.7699023549684094</v>
      </c>
      <c r="U290" s="40">
        <v>0.13581619676182788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4</v>
      </c>
      <c r="E291" s="27">
        <v>0.16</v>
      </c>
      <c r="F291" s="28"/>
      <c r="G291" s="67">
        <v>1.7409999999999998E-2</v>
      </c>
      <c r="H291" s="67">
        <v>1.4748000000000001E-2</v>
      </c>
      <c r="I291" s="67">
        <v>1.8408999999999998E-2</v>
      </c>
      <c r="J291" s="67">
        <v>2.1329999999999998E-2</v>
      </c>
      <c r="K291" s="67">
        <v>3.1203999999999999E-2</v>
      </c>
      <c r="L291" s="67">
        <v>3.3312000000000001E-2</v>
      </c>
      <c r="M291" s="67">
        <v>2.7824999999999999E-2</v>
      </c>
      <c r="N291" s="67">
        <v>2.6131999999999999E-2</v>
      </c>
      <c r="O291" s="67">
        <v>3.0759999999999999E-2</v>
      </c>
      <c r="P291" s="67">
        <v>3.0103999999999999E-2</v>
      </c>
      <c r="Q291" s="67">
        <v>4.8224000000000003E-2</v>
      </c>
      <c r="R291" s="28"/>
      <c r="S291" s="53">
        <v>0.299458</v>
      </c>
      <c r="T291" s="54">
        <v>1.7699023549684094</v>
      </c>
      <c r="U291" s="54">
        <v>0.13581619676182788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0</v>
      </c>
      <c r="E293" s="27">
        <v>0</v>
      </c>
      <c r="F293" s="28"/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28"/>
      <c r="S293" s="39">
        <v>0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1</v>
      </c>
      <c r="E294" s="27">
        <v>0.04</v>
      </c>
      <c r="F294" s="28"/>
      <c r="G294" s="38">
        <v>5.6189999999999999E-3</v>
      </c>
      <c r="H294" s="38">
        <v>5.437E-3</v>
      </c>
      <c r="I294" s="38">
        <v>8.2120000000000005E-3</v>
      </c>
      <c r="J294" s="38">
        <v>5.6540000000000002E-3</v>
      </c>
      <c r="K294" s="38">
        <v>5.293E-3</v>
      </c>
      <c r="L294" s="38">
        <v>5.5459999999999997E-3</v>
      </c>
      <c r="M294" s="38">
        <v>3.3930000000000002E-3</v>
      </c>
      <c r="N294" s="38">
        <v>4.6030000000000003E-3</v>
      </c>
      <c r="O294" s="38">
        <v>3.405E-3</v>
      </c>
      <c r="P294" s="38">
        <v>5.6769999999999998E-3</v>
      </c>
      <c r="Q294" s="38">
        <v>4.372E-3</v>
      </c>
      <c r="R294" s="28"/>
      <c r="S294" s="39">
        <v>5.7211000000000005E-2</v>
      </c>
      <c r="T294" s="40">
        <v>-0.22192560953906382</v>
      </c>
      <c r="U294" s="40">
        <v>-3.0879812937988804E-2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1</v>
      </c>
      <c r="E296" s="27">
        <v>0.04</v>
      </c>
      <c r="F296" s="28"/>
      <c r="G296" s="59">
        <v>5.6189999999999999E-3</v>
      </c>
      <c r="H296" s="59">
        <v>5.437E-3</v>
      </c>
      <c r="I296" s="59">
        <v>8.2120000000000005E-3</v>
      </c>
      <c r="J296" s="59">
        <v>5.6540000000000002E-3</v>
      </c>
      <c r="K296" s="59">
        <v>5.293E-3</v>
      </c>
      <c r="L296" s="59">
        <v>5.5459999999999997E-3</v>
      </c>
      <c r="M296" s="59">
        <v>3.3930000000000002E-3</v>
      </c>
      <c r="N296" s="59">
        <v>4.6030000000000003E-3</v>
      </c>
      <c r="O296" s="59">
        <v>3.405E-3</v>
      </c>
      <c r="P296" s="59">
        <v>5.6769999999999998E-3</v>
      </c>
      <c r="Q296" s="59">
        <v>4.372E-3</v>
      </c>
      <c r="R296" s="28"/>
      <c r="S296" s="53">
        <v>5.7211000000000005E-2</v>
      </c>
      <c r="T296" s="54">
        <v>-0.22192560953906382</v>
      </c>
      <c r="U296" s="54">
        <v>-3.0879812937988804E-2</v>
      </c>
    </row>
    <row r="297" spans="1:21" s="18" customFormat="1" collapsed="1" x14ac:dyDescent="0.3">
      <c r="A297" s="106"/>
      <c r="B297" s="16"/>
      <c r="C297" s="26" t="s">
        <v>373</v>
      </c>
      <c r="D297" s="142">
        <v>47</v>
      </c>
      <c r="E297" s="41">
        <v>1.8800000000000003</v>
      </c>
      <c r="F297" s="42"/>
      <c r="G297" s="43">
        <v>0.12797399999999998</v>
      </c>
      <c r="H297" s="43">
        <v>0.127416</v>
      </c>
      <c r="I297" s="43">
        <v>0.150778</v>
      </c>
      <c r="J297" s="43">
        <v>0.12468199999999999</v>
      </c>
      <c r="K297" s="43">
        <v>0.176678</v>
      </c>
      <c r="L297" s="43">
        <v>0.20286399999999999</v>
      </c>
      <c r="M297" s="43">
        <v>0.20793800000000001</v>
      </c>
      <c r="N297" s="43">
        <v>0.23854700000000001</v>
      </c>
      <c r="O297" s="43">
        <v>0.23932300000000001</v>
      </c>
      <c r="P297" s="43">
        <v>0.237068</v>
      </c>
      <c r="Q297" s="43">
        <v>0.24170000000000003</v>
      </c>
      <c r="R297" s="42"/>
      <c r="S297" s="44">
        <v>2.0749680000000001</v>
      </c>
      <c r="T297" s="45">
        <v>0.88866488505477736</v>
      </c>
      <c r="U297" s="45">
        <v>8.2727987986861651E-2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704" priority="235" operator="equal">
      <formula>0</formula>
    </cfRule>
  </conditionalFormatting>
  <conditionalFormatting sqref="R50 C50 C83:F83 F50 E54:F54 C54 R54 E52:F52 C52 R52">
    <cfRule type="cellIs" dxfId="703" priority="234" operator="equal">
      <formula>0</formula>
    </cfRule>
  </conditionalFormatting>
  <conditionalFormatting sqref="S16:S19 S21">
    <cfRule type="cellIs" dxfId="702" priority="233" operator="equal">
      <formula>0</formula>
    </cfRule>
  </conditionalFormatting>
  <conditionalFormatting sqref="G54:Q54 G50:Q52">
    <cfRule type="cellIs" dxfId="701" priority="232" operator="equal">
      <formula>0</formula>
    </cfRule>
  </conditionalFormatting>
  <conditionalFormatting sqref="T96:U96 C96:R96">
    <cfRule type="cellIs" dxfId="700" priority="231" operator="equal">
      <formula>0</formula>
    </cfRule>
  </conditionalFormatting>
  <conditionalFormatting sqref="S96">
    <cfRule type="cellIs" dxfId="699" priority="230" operator="equal">
      <formula>0</formula>
    </cfRule>
  </conditionalFormatting>
  <conditionalFormatting sqref="N54:O54 N50:O52">
    <cfRule type="cellIs" dxfId="698" priority="228" operator="equal">
      <formula>0</formula>
    </cfRule>
  </conditionalFormatting>
  <conditionalFormatting sqref="N325:O337 N55:O55 N16:O19 N21:O21">
    <cfRule type="cellIs" dxfId="697" priority="229" operator="equal">
      <formula>0</formula>
    </cfRule>
  </conditionalFormatting>
  <conditionalFormatting sqref="N20:O20">
    <cfRule type="cellIs" dxfId="696" priority="225" operator="equal">
      <formula>0</formula>
    </cfRule>
  </conditionalFormatting>
  <conditionalFormatting sqref="P20:R20 T20:U20 C20:F20 H20:M20">
    <cfRule type="cellIs" dxfId="695" priority="227" operator="equal">
      <formula>0</formula>
    </cfRule>
  </conditionalFormatting>
  <conditionalFormatting sqref="S20">
    <cfRule type="cellIs" dxfId="694" priority="226" operator="equal">
      <formula>0</formula>
    </cfRule>
  </conditionalFormatting>
  <conditionalFormatting sqref="C269:U269">
    <cfRule type="cellIs" dxfId="693" priority="224" operator="equal">
      <formula>0</formula>
    </cfRule>
  </conditionalFormatting>
  <conditionalFormatting sqref="C282:F282 H282:U282">
    <cfRule type="cellIs" dxfId="692" priority="223" operator="equal">
      <formula>0</formula>
    </cfRule>
  </conditionalFormatting>
  <conditionalFormatting sqref="C276:F276 H276:U276">
    <cfRule type="cellIs" dxfId="691" priority="222" operator="equal">
      <formula>0</formula>
    </cfRule>
  </conditionalFormatting>
  <conditionalFormatting sqref="C248 H248:U248 E248:F248">
    <cfRule type="cellIs" dxfId="690" priority="221" operator="equal">
      <formula>0</formula>
    </cfRule>
  </conditionalFormatting>
  <conditionalFormatting sqref="G248:Q248">
    <cfRule type="cellIs" dxfId="689" priority="220" operator="equal">
      <formula>0</formula>
    </cfRule>
  </conditionalFormatting>
  <conditionalFormatting sqref="G276:Q280">
    <cfRule type="cellIs" dxfId="688" priority="219" operator="equal">
      <formula>0</formula>
    </cfRule>
  </conditionalFormatting>
  <conditionalFormatting sqref="G282:Q289">
    <cfRule type="cellIs" dxfId="687" priority="218" operator="equal">
      <formula>0</formula>
    </cfRule>
  </conditionalFormatting>
  <conditionalFormatting sqref="G83:Q83">
    <cfRule type="cellIs" dxfId="686" priority="215" operator="equal">
      <formula>0</formula>
    </cfRule>
  </conditionalFormatting>
  <conditionalFormatting sqref="D248">
    <cfRule type="cellIs" dxfId="685" priority="212" operator="equal">
      <formula>0</formula>
    </cfRule>
  </conditionalFormatting>
  <conditionalFormatting sqref="T97:U97 C97:R97">
    <cfRule type="cellIs" dxfId="684" priority="217" operator="equal">
      <formula>0</formula>
    </cfRule>
  </conditionalFormatting>
  <conditionalFormatting sqref="S97">
    <cfRule type="cellIs" dxfId="683" priority="216" operator="equal">
      <formula>0</formula>
    </cfRule>
  </conditionalFormatting>
  <conditionalFormatting sqref="D7:D9">
    <cfRule type="cellIs" dxfId="682" priority="214" operator="equal">
      <formula>0</formula>
    </cfRule>
  </conditionalFormatting>
  <conditionalFormatting sqref="D54 D52">
    <cfRule type="cellIs" dxfId="681" priority="213" operator="equal">
      <formula>0</formula>
    </cfRule>
  </conditionalFormatting>
  <conditionalFormatting sqref="T103:U103 P103:R103 C103:F103 H103:M103 T147:U147 C147:R147">
    <cfRule type="cellIs" dxfId="680" priority="211" operator="equal">
      <formula>0</formula>
    </cfRule>
  </conditionalFormatting>
  <conditionalFormatting sqref="S103 S147">
    <cfRule type="cellIs" dxfId="679" priority="210" operator="equal">
      <formula>0</formula>
    </cfRule>
  </conditionalFormatting>
  <conditionalFormatting sqref="N103:O103 N147:O147">
    <cfRule type="cellIs" dxfId="678" priority="209" operator="equal">
      <formula>0</formula>
    </cfRule>
  </conditionalFormatting>
  <conditionalFormatting sqref="S151:S154">
    <cfRule type="cellIs" dxfId="677" priority="201" operator="equal">
      <formula>0</formula>
    </cfRule>
  </conditionalFormatting>
  <conditionalFormatting sqref="G103:Q103">
    <cfRule type="cellIs" dxfId="676" priority="208" operator="equal">
      <formula>0</formula>
    </cfRule>
  </conditionalFormatting>
  <conditionalFormatting sqref="N148:O149 N104:O104">
    <cfRule type="cellIs" dxfId="675" priority="205" operator="equal">
      <formula>0</formula>
    </cfRule>
  </conditionalFormatting>
  <conditionalFormatting sqref="C150 T150:U150 R150 E150:F150">
    <cfRule type="cellIs" dxfId="674" priority="204" operator="equal">
      <formula>0</formula>
    </cfRule>
  </conditionalFormatting>
  <conditionalFormatting sqref="S150">
    <cfRule type="cellIs" dxfId="673" priority="203" operator="equal">
      <formula>0</formula>
    </cfRule>
  </conditionalFormatting>
  <conditionalFormatting sqref="T151:U154 C151 R151 C152:R152 E151:F151 C153:C154 E153:R154">
    <cfRule type="cellIs" dxfId="672" priority="202" operator="equal">
      <formula>0</formula>
    </cfRule>
  </conditionalFormatting>
  <conditionalFormatting sqref="N152:O154">
    <cfRule type="cellIs" dxfId="671" priority="200" operator="equal">
      <formula>0</formula>
    </cfRule>
  </conditionalFormatting>
  <conditionalFormatting sqref="T148:U149 T104:U104 C104:R104 C148:R149">
    <cfRule type="cellIs" dxfId="670" priority="207" operator="equal">
      <formula>0</formula>
    </cfRule>
  </conditionalFormatting>
  <conditionalFormatting sqref="S148:S149 S104">
    <cfRule type="cellIs" dxfId="669" priority="206" operator="equal">
      <formula>0</formula>
    </cfRule>
  </conditionalFormatting>
  <conditionalFormatting sqref="S146">
    <cfRule type="cellIs" dxfId="668" priority="177" operator="equal">
      <formula>0</formula>
    </cfRule>
  </conditionalFormatting>
  <conditionalFormatting sqref="T105:U105 C105:R105">
    <cfRule type="cellIs" dxfId="667" priority="196" operator="equal">
      <formula>0</formula>
    </cfRule>
  </conditionalFormatting>
  <conditionalFormatting sqref="S105">
    <cfRule type="cellIs" dxfId="666" priority="195" operator="equal">
      <formula>0</formula>
    </cfRule>
  </conditionalFormatting>
  <conditionalFormatting sqref="N105:O105">
    <cfRule type="cellIs" dxfId="665" priority="194" operator="equal">
      <formula>0</formula>
    </cfRule>
  </conditionalFormatting>
  <conditionalFormatting sqref="T108:U109 T111:U112 C108:C109 C111:C112 E108:R109 E111:R112">
    <cfRule type="cellIs" dxfId="664" priority="199" operator="equal">
      <formula>0</formula>
    </cfRule>
  </conditionalFormatting>
  <conditionalFormatting sqref="S108:S109 S111:S112">
    <cfRule type="cellIs" dxfId="663" priority="198" operator="equal">
      <formula>0</formula>
    </cfRule>
  </conditionalFormatting>
  <conditionalFormatting sqref="N108:O109 N111:O112">
    <cfRule type="cellIs" dxfId="662" priority="197" operator="equal">
      <formula>0</formula>
    </cfRule>
  </conditionalFormatting>
  <conditionalFormatting sqref="T106:U106 C106:R106">
    <cfRule type="cellIs" dxfId="661" priority="193" operator="equal">
      <formula>0</formula>
    </cfRule>
  </conditionalFormatting>
  <conditionalFormatting sqref="S106">
    <cfRule type="cellIs" dxfId="660" priority="192" operator="equal">
      <formula>0</formula>
    </cfRule>
  </conditionalFormatting>
  <conditionalFormatting sqref="N106:O106">
    <cfRule type="cellIs" dxfId="659" priority="191" operator="equal">
      <formula>0</formula>
    </cfRule>
  </conditionalFormatting>
  <conditionalFormatting sqref="T114:U114 C114:R114">
    <cfRule type="cellIs" dxfId="658" priority="184" operator="equal">
      <formula>0</formula>
    </cfRule>
  </conditionalFormatting>
  <conditionalFormatting sqref="S114">
    <cfRule type="cellIs" dxfId="657" priority="183" operator="equal">
      <formula>0</formula>
    </cfRule>
  </conditionalFormatting>
  <conditionalFormatting sqref="N114:O114">
    <cfRule type="cellIs" dxfId="656" priority="182" operator="equal">
      <formula>0</formula>
    </cfRule>
  </conditionalFormatting>
  <conditionalFormatting sqref="T115:U115 C115:R115">
    <cfRule type="cellIs" dxfId="655" priority="181" operator="equal">
      <formula>0</formula>
    </cfRule>
  </conditionalFormatting>
  <conditionalFormatting sqref="S115">
    <cfRule type="cellIs" dxfId="654" priority="180" operator="equal">
      <formula>0</formula>
    </cfRule>
  </conditionalFormatting>
  <conditionalFormatting sqref="N115:O115">
    <cfRule type="cellIs" dxfId="653" priority="179" operator="equal">
      <formula>0</formula>
    </cfRule>
  </conditionalFormatting>
  <conditionalFormatting sqref="T113:U113 C113:R113">
    <cfRule type="cellIs" dxfId="652" priority="190" operator="equal">
      <formula>0</formula>
    </cfRule>
  </conditionalFormatting>
  <conditionalFormatting sqref="S113">
    <cfRule type="cellIs" dxfId="651" priority="189" operator="equal">
      <formula>0</formula>
    </cfRule>
  </conditionalFormatting>
  <conditionalFormatting sqref="N113:O113">
    <cfRule type="cellIs" dxfId="650" priority="188" operator="equal">
      <formula>0</formula>
    </cfRule>
  </conditionalFormatting>
  <conditionalFormatting sqref="E138:F138 T138:U138 R138">
    <cfRule type="cellIs" dxfId="649" priority="169" operator="equal">
      <formula>0</formula>
    </cfRule>
  </conditionalFormatting>
  <conditionalFormatting sqref="S138">
    <cfRule type="cellIs" dxfId="648" priority="168" operator="equal">
      <formula>0</formula>
    </cfRule>
  </conditionalFormatting>
  <conditionalFormatting sqref="C138 C141 C143:C154">
    <cfRule type="cellIs" dxfId="647" priority="161" operator="equal">
      <formula>0</formula>
    </cfRule>
  </conditionalFormatting>
  <conditionalFormatting sqref="T116:U118 C116:R116 T120:U121 R117:R118 C117:F118 C120:R121">
    <cfRule type="cellIs" dxfId="646" priority="187" operator="equal">
      <formula>0</formula>
    </cfRule>
  </conditionalFormatting>
  <conditionalFormatting sqref="S116:S118 S120:S121">
    <cfRule type="cellIs" dxfId="645" priority="186" operator="equal">
      <formula>0</formula>
    </cfRule>
  </conditionalFormatting>
  <conditionalFormatting sqref="N116:O116 N120:O121">
    <cfRule type="cellIs" dxfId="644" priority="185" operator="equal">
      <formula>0</formula>
    </cfRule>
  </conditionalFormatting>
  <conditionalFormatting sqref="T146:U146 C146:R146">
    <cfRule type="cellIs" dxfId="643" priority="178" operator="equal">
      <formula>0</formula>
    </cfRule>
  </conditionalFormatting>
  <conditionalFormatting sqref="N122:O122">
    <cfRule type="cellIs" dxfId="642" priority="173" operator="equal">
      <formula>0</formula>
    </cfRule>
  </conditionalFormatting>
  <conditionalFormatting sqref="N146:O146">
    <cfRule type="cellIs" dxfId="641" priority="176" operator="equal">
      <formula>0</formula>
    </cfRule>
  </conditionalFormatting>
  <conditionalFormatting sqref="N143:O149 N152:O154">
    <cfRule type="cellIs" dxfId="640" priority="165" operator="equal">
      <formula>0</formula>
    </cfRule>
  </conditionalFormatting>
  <conditionalFormatting sqref="T107:U107 C107:R107">
    <cfRule type="cellIs" dxfId="639" priority="164" operator="equal">
      <formula>0</formula>
    </cfRule>
  </conditionalFormatting>
  <conditionalFormatting sqref="E141:F141 T141:U141 T143:U154 R141 E150:F151 R150:R151 D146:R149 E143:R145 E153:R154 D152:R152">
    <cfRule type="cellIs" dxfId="638" priority="167" operator="equal">
      <formula>0</formula>
    </cfRule>
  </conditionalFormatting>
  <conditionalFormatting sqref="T122:U122 C122:R122">
    <cfRule type="cellIs" dxfId="637" priority="175" operator="equal">
      <formula>0</formula>
    </cfRule>
  </conditionalFormatting>
  <conditionalFormatting sqref="S122">
    <cfRule type="cellIs" dxfId="636" priority="174" operator="equal">
      <formula>0</formula>
    </cfRule>
  </conditionalFormatting>
  <conditionalFormatting sqref="T123:U123 T155:U155 C155:R155 C137:R137 T137:U137 C123:R123">
    <cfRule type="cellIs" dxfId="635" priority="172" operator="equal">
      <formula>0</formula>
    </cfRule>
  </conditionalFormatting>
  <conditionalFormatting sqref="S123 S155 S137">
    <cfRule type="cellIs" dxfId="634" priority="171" operator="equal">
      <formula>0</formula>
    </cfRule>
  </conditionalFormatting>
  <conditionalFormatting sqref="N123:O123 N155:O155 N137:O137">
    <cfRule type="cellIs" dxfId="633" priority="170" operator="equal">
      <formula>0</formula>
    </cfRule>
  </conditionalFormatting>
  <conditionalFormatting sqref="S107">
    <cfRule type="cellIs" dxfId="632" priority="163" operator="equal">
      <formula>0</formula>
    </cfRule>
  </conditionalFormatting>
  <conditionalFormatting sqref="S141 S143:S154">
    <cfRule type="cellIs" dxfId="631" priority="166" operator="equal">
      <formula>0</formula>
    </cfRule>
  </conditionalFormatting>
  <conditionalFormatting sqref="S152">
    <cfRule type="cellIs" dxfId="630" priority="139" operator="equal">
      <formula>0</formula>
    </cfRule>
  </conditionalFormatting>
  <conditionalFormatting sqref="N107:O107">
    <cfRule type="cellIs" dxfId="629" priority="162" operator="equal">
      <formula>0</formula>
    </cfRule>
  </conditionalFormatting>
  <conditionalFormatting sqref="C124">
    <cfRule type="cellIs" dxfId="628" priority="158" operator="equal">
      <formula>0</formula>
    </cfRule>
  </conditionalFormatting>
  <conditionalFormatting sqref="E124:F124 T124:U124 R124">
    <cfRule type="cellIs" dxfId="627" priority="160" operator="equal">
      <formula>0</formula>
    </cfRule>
  </conditionalFormatting>
  <conditionalFormatting sqref="E125:F125 T125:U125 T136:U136 E136:F136 T127:U134 E127:F134 R125 R127:R134 R136">
    <cfRule type="cellIs" dxfId="626" priority="157" operator="equal">
      <formula>0</formula>
    </cfRule>
  </conditionalFormatting>
  <conditionalFormatting sqref="S124">
    <cfRule type="cellIs" dxfId="625" priority="159" operator="equal">
      <formula>0</formula>
    </cfRule>
  </conditionalFormatting>
  <conditionalFormatting sqref="E139:F140 T139:U140 R139:R140">
    <cfRule type="cellIs" dxfId="624" priority="146" operator="equal">
      <formula>0</formula>
    </cfRule>
  </conditionalFormatting>
  <conditionalFormatting sqref="S125 S136 S127:S134">
    <cfRule type="cellIs" dxfId="623" priority="156" operator="equal">
      <formula>0</formula>
    </cfRule>
  </conditionalFormatting>
  <conditionalFormatting sqref="S139:S140">
    <cfRule type="cellIs" dxfId="622" priority="145" operator="equal">
      <formula>0</formula>
    </cfRule>
  </conditionalFormatting>
  <conditionalFormatting sqref="S135">
    <cfRule type="cellIs" dxfId="621" priority="153" operator="equal">
      <formula>0</formula>
    </cfRule>
  </conditionalFormatting>
  <conditionalFormatting sqref="C125 C136 C127:C134">
    <cfRule type="cellIs" dxfId="620" priority="155" operator="equal">
      <formula>0</formula>
    </cfRule>
  </conditionalFormatting>
  <conditionalFormatting sqref="S164">
    <cfRule type="cellIs" dxfId="619" priority="142" operator="equal">
      <formula>0</formula>
    </cfRule>
  </conditionalFormatting>
  <conditionalFormatting sqref="C135">
    <cfRule type="cellIs" dxfId="618" priority="152" operator="equal">
      <formula>0</formula>
    </cfRule>
  </conditionalFormatting>
  <conditionalFormatting sqref="D126:R126">
    <cfRule type="cellIs" dxfId="617" priority="151" operator="equal">
      <formula>0</formula>
    </cfRule>
  </conditionalFormatting>
  <conditionalFormatting sqref="S126">
    <cfRule type="cellIs" dxfId="616" priority="147" operator="equal">
      <formula>0</formula>
    </cfRule>
  </conditionalFormatting>
  <conditionalFormatting sqref="T135:U135 E135:F135 R135">
    <cfRule type="cellIs" dxfId="615" priority="154" operator="equal">
      <formula>0</formula>
    </cfRule>
  </conditionalFormatting>
  <conditionalFormatting sqref="N126:O126">
    <cfRule type="cellIs" dxfId="614" priority="150" operator="equal">
      <formula>0</formula>
    </cfRule>
  </conditionalFormatting>
  <conditionalFormatting sqref="C126">
    <cfRule type="cellIs" dxfId="613" priority="149" operator="equal">
      <formula>0</formula>
    </cfRule>
  </conditionalFormatting>
  <conditionalFormatting sqref="T126:U126">
    <cfRule type="cellIs" dxfId="612" priority="148" operator="equal">
      <formula>0</formula>
    </cfRule>
  </conditionalFormatting>
  <conditionalFormatting sqref="N192:O192">
    <cfRule type="cellIs" dxfId="611" priority="135" operator="equal">
      <formula>0</formula>
    </cfRule>
  </conditionalFormatting>
  <conditionalFormatting sqref="T152:U152 C152:R152">
    <cfRule type="cellIs" dxfId="610" priority="140" operator="equal">
      <formula>0</formula>
    </cfRule>
  </conditionalFormatting>
  <conditionalFormatting sqref="C139:C140">
    <cfRule type="cellIs" dxfId="609" priority="144" operator="equal">
      <formula>0</formula>
    </cfRule>
  </conditionalFormatting>
  <conditionalFormatting sqref="T164:U164 C164:R164">
    <cfRule type="cellIs" dxfId="608" priority="143" operator="equal">
      <formula>0</formula>
    </cfRule>
  </conditionalFormatting>
  <conditionalFormatting sqref="N181:O181">
    <cfRule type="cellIs" dxfId="607" priority="115" operator="equal">
      <formula>0</formula>
    </cfRule>
  </conditionalFormatting>
  <conditionalFormatting sqref="N164:O164">
    <cfRule type="cellIs" dxfId="606" priority="141" operator="equal">
      <formula>0</formula>
    </cfRule>
  </conditionalFormatting>
  <conditionalFormatting sqref="S186">
    <cfRule type="cellIs" dxfId="605" priority="120" operator="equal">
      <formula>0</formula>
    </cfRule>
  </conditionalFormatting>
  <conditionalFormatting sqref="N186:O186">
    <cfRule type="cellIs" dxfId="604" priority="119" operator="equal">
      <formula>0</formula>
    </cfRule>
  </conditionalFormatting>
  <conditionalFormatting sqref="N152:O152">
    <cfRule type="cellIs" dxfId="603" priority="138" operator="equal">
      <formula>0</formula>
    </cfRule>
  </conditionalFormatting>
  <conditionalFormatting sqref="C192">
    <cfRule type="cellIs" dxfId="602" priority="134" operator="equal">
      <formula>0</formula>
    </cfRule>
  </conditionalFormatting>
  <conditionalFormatting sqref="E192:R192 T192:U192">
    <cfRule type="cellIs" dxfId="601" priority="137" operator="equal">
      <formula>0</formula>
    </cfRule>
  </conditionalFormatting>
  <conditionalFormatting sqref="E189:R189 T189:U189 T192:U193 E192:R193">
    <cfRule type="cellIs" dxfId="600" priority="133" operator="equal">
      <formula>0</formula>
    </cfRule>
  </conditionalFormatting>
  <conditionalFormatting sqref="S192">
    <cfRule type="cellIs" dxfId="599" priority="136" operator="equal">
      <formula>0</formula>
    </cfRule>
  </conditionalFormatting>
  <conditionalFormatting sqref="S188">
    <cfRule type="cellIs" dxfId="598" priority="128" operator="equal">
      <formula>0</formula>
    </cfRule>
  </conditionalFormatting>
  <conditionalFormatting sqref="S189 S192:S193">
    <cfRule type="cellIs" dxfId="597" priority="132" operator="equal">
      <formula>0</formula>
    </cfRule>
  </conditionalFormatting>
  <conditionalFormatting sqref="N189:O189 N192:O193">
    <cfRule type="cellIs" dxfId="596" priority="131" operator="equal">
      <formula>0</formula>
    </cfRule>
  </conditionalFormatting>
  <conditionalFormatting sqref="C189 C192:C193">
    <cfRule type="cellIs" dxfId="595" priority="130" operator="equal">
      <formula>0</formula>
    </cfRule>
  </conditionalFormatting>
  <conditionalFormatting sqref="T188:U188 E188:R188">
    <cfRule type="cellIs" dxfId="594" priority="129" operator="equal">
      <formula>0</formula>
    </cfRule>
  </conditionalFormatting>
  <conditionalFormatting sqref="T156:U156 C156:R156">
    <cfRule type="cellIs" dxfId="593" priority="111" operator="equal">
      <formula>0</formula>
    </cfRule>
  </conditionalFormatting>
  <conditionalFormatting sqref="N188:O188">
    <cfRule type="cellIs" dxfId="592" priority="127" operator="equal">
      <formula>0</formula>
    </cfRule>
  </conditionalFormatting>
  <conditionalFormatting sqref="C188">
    <cfRule type="cellIs" dxfId="591" priority="126" operator="equal">
      <formula>0</formula>
    </cfRule>
  </conditionalFormatting>
  <conditionalFormatting sqref="E187:R187 T187:U187">
    <cfRule type="cellIs" dxfId="590" priority="125" operator="equal">
      <formula>0</formula>
    </cfRule>
  </conditionalFormatting>
  <conditionalFormatting sqref="S187">
    <cfRule type="cellIs" dxfId="589" priority="124" operator="equal">
      <formula>0</formula>
    </cfRule>
  </conditionalFormatting>
  <conditionalFormatting sqref="N187:O187">
    <cfRule type="cellIs" dxfId="588" priority="123" operator="equal">
      <formula>0</formula>
    </cfRule>
  </conditionalFormatting>
  <conditionalFormatting sqref="C187">
    <cfRule type="cellIs" dxfId="587" priority="122" operator="equal">
      <formula>0</formula>
    </cfRule>
  </conditionalFormatting>
  <conditionalFormatting sqref="T186:U186 E186:R186">
    <cfRule type="cellIs" dxfId="586" priority="121" operator="equal">
      <formula>0</formula>
    </cfRule>
  </conditionalFormatting>
  <conditionalFormatting sqref="S181">
    <cfRule type="cellIs" dxfId="585" priority="116" operator="equal">
      <formula>0</formula>
    </cfRule>
  </conditionalFormatting>
  <conditionalFormatting sqref="C186">
    <cfRule type="cellIs" dxfId="584" priority="118" operator="equal">
      <formula>0</formula>
    </cfRule>
  </conditionalFormatting>
  <conditionalFormatting sqref="T181:U181 C181:R181">
    <cfRule type="cellIs" dxfId="583" priority="117" operator="equal">
      <formula>0</formula>
    </cfRule>
  </conditionalFormatting>
  <conditionalFormatting sqref="T163:U163 C163:R163">
    <cfRule type="cellIs" dxfId="582" priority="114" operator="equal">
      <formula>0</formula>
    </cfRule>
  </conditionalFormatting>
  <conditionalFormatting sqref="S163">
    <cfRule type="cellIs" dxfId="581" priority="113" operator="equal">
      <formula>0</formula>
    </cfRule>
  </conditionalFormatting>
  <conditionalFormatting sqref="N163:O163">
    <cfRule type="cellIs" dxfId="580" priority="112" operator="equal">
      <formula>0</formula>
    </cfRule>
  </conditionalFormatting>
  <conditionalFormatting sqref="S156">
    <cfRule type="cellIs" dxfId="579" priority="110" operator="equal">
      <formula>0</formula>
    </cfRule>
  </conditionalFormatting>
  <conditionalFormatting sqref="N156:O156">
    <cfRule type="cellIs" dxfId="578" priority="109" operator="equal">
      <formula>0</formula>
    </cfRule>
  </conditionalFormatting>
  <conditionalFormatting sqref="C157">
    <cfRule type="cellIs" dxfId="577" priority="105" operator="equal">
      <formula>0</formula>
    </cfRule>
  </conditionalFormatting>
  <conditionalFormatting sqref="E157:R157 T157:U157">
    <cfRule type="cellIs" dxfId="576" priority="108" operator="equal">
      <formula>0</formula>
    </cfRule>
  </conditionalFormatting>
  <conditionalFormatting sqref="S157">
    <cfRule type="cellIs" dxfId="575" priority="107" operator="equal">
      <formula>0</formula>
    </cfRule>
  </conditionalFormatting>
  <conditionalFormatting sqref="N157:O157">
    <cfRule type="cellIs" dxfId="574" priority="106" operator="equal">
      <formula>0</formula>
    </cfRule>
  </conditionalFormatting>
  <conditionalFormatting sqref="E158:R162 T158:U162">
    <cfRule type="cellIs" dxfId="573" priority="104" operator="equal">
      <formula>0</formula>
    </cfRule>
  </conditionalFormatting>
  <conditionalFormatting sqref="S158:S162">
    <cfRule type="cellIs" dxfId="572" priority="103" operator="equal">
      <formula>0</formula>
    </cfRule>
  </conditionalFormatting>
  <conditionalFormatting sqref="N158:O162">
    <cfRule type="cellIs" dxfId="571" priority="102" operator="equal">
      <formula>0</formula>
    </cfRule>
  </conditionalFormatting>
  <conditionalFormatting sqref="C158:C162">
    <cfRule type="cellIs" dxfId="570" priority="101" operator="equal">
      <formula>0</formula>
    </cfRule>
  </conditionalFormatting>
  <conditionalFormatting sqref="T110:U110 C110:R110">
    <cfRule type="cellIs" dxfId="569" priority="100" operator="equal">
      <formula>0</formula>
    </cfRule>
  </conditionalFormatting>
  <conditionalFormatting sqref="S110">
    <cfRule type="cellIs" dxfId="568" priority="99" operator="equal">
      <formula>0</formula>
    </cfRule>
  </conditionalFormatting>
  <conditionalFormatting sqref="N110:O110">
    <cfRule type="cellIs" dxfId="567" priority="98" operator="equal">
      <formula>0</formula>
    </cfRule>
  </conditionalFormatting>
  <conditionalFormatting sqref="T119:U119 C119:R119">
    <cfRule type="cellIs" dxfId="566" priority="97" operator="equal">
      <formula>0</formula>
    </cfRule>
  </conditionalFormatting>
  <conditionalFormatting sqref="S119">
    <cfRule type="cellIs" dxfId="565" priority="96" operator="equal">
      <formula>0</formula>
    </cfRule>
  </conditionalFormatting>
  <conditionalFormatting sqref="N119:O119">
    <cfRule type="cellIs" dxfId="564" priority="95" operator="equal">
      <formula>0</formula>
    </cfRule>
  </conditionalFormatting>
  <conditionalFormatting sqref="C142 T142:U142 E142:R142">
    <cfRule type="cellIs" dxfId="563" priority="94" operator="equal">
      <formula>0</formula>
    </cfRule>
  </conditionalFormatting>
  <conditionalFormatting sqref="S142">
    <cfRule type="cellIs" dxfId="562" priority="93" operator="equal">
      <formula>0</formula>
    </cfRule>
  </conditionalFormatting>
  <conditionalFormatting sqref="N142:O142">
    <cfRule type="cellIs" dxfId="561" priority="92" operator="equal">
      <formula>0</formula>
    </cfRule>
  </conditionalFormatting>
  <conditionalFormatting sqref="G108:Q109">
    <cfRule type="cellIs" dxfId="560" priority="91" operator="equal">
      <formula>0</formula>
    </cfRule>
  </conditionalFormatting>
  <conditionalFormatting sqref="G117:Q118">
    <cfRule type="cellIs" dxfId="559" priority="90" operator="equal">
      <formula>0</formula>
    </cfRule>
  </conditionalFormatting>
  <conditionalFormatting sqref="G117:Q118">
    <cfRule type="cellIs" dxfId="558" priority="89" operator="equal">
      <formula>0</formula>
    </cfRule>
  </conditionalFormatting>
  <conditionalFormatting sqref="N117:O118">
    <cfRule type="cellIs" dxfId="557" priority="88" operator="equal">
      <formula>0</formula>
    </cfRule>
  </conditionalFormatting>
  <conditionalFormatting sqref="G120:Q120">
    <cfRule type="cellIs" dxfId="556" priority="87" operator="equal">
      <formula>0</formula>
    </cfRule>
  </conditionalFormatting>
  <conditionalFormatting sqref="N120:O120">
    <cfRule type="cellIs" dxfId="555" priority="86" operator="equal">
      <formula>0</formula>
    </cfRule>
  </conditionalFormatting>
  <conditionalFormatting sqref="G124:Q125">
    <cfRule type="cellIs" dxfId="554" priority="85" operator="equal">
      <formula>0</formula>
    </cfRule>
  </conditionalFormatting>
  <conditionalFormatting sqref="G124:Q125">
    <cfRule type="cellIs" dxfId="553" priority="84" operator="equal">
      <formula>0</formula>
    </cfRule>
  </conditionalFormatting>
  <conditionalFormatting sqref="N124:O125">
    <cfRule type="cellIs" dxfId="552" priority="83" operator="equal">
      <formula>0</formula>
    </cfRule>
  </conditionalFormatting>
  <conditionalFormatting sqref="G127:Q136">
    <cfRule type="cellIs" dxfId="551" priority="82" operator="equal">
      <formula>0</formula>
    </cfRule>
  </conditionalFormatting>
  <conditionalFormatting sqref="G127:Q136">
    <cfRule type="cellIs" dxfId="550" priority="81" operator="equal">
      <formula>0</formula>
    </cfRule>
  </conditionalFormatting>
  <conditionalFormatting sqref="N127:O136">
    <cfRule type="cellIs" dxfId="549" priority="80" operator="equal">
      <formula>0</formula>
    </cfRule>
  </conditionalFormatting>
  <conditionalFormatting sqref="G138:Q141">
    <cfRule type="cellIs" dxfId="548" priority="79" operator="equal">
      <formula>0</formula>
    </cfRule>
  </conditionalFormatting>
  <conditionalFormatting sqref="G138:Q141">
    <cfRule type="cellIs" dxfId="547" priority="78" operator="equal">
      <formula>0</formula>
    </cfRule>
  </conditionalFormatting>
  <conditionalFormatting sqref="N138:O141">
    <cfRule type="cellIs" dxfId="546" priority="77" operator="equal">
      <formula>0</formula>
    </cfRule>
  </conditionalFormatting>
  <conditionalFormatting sqref="G143:Q145">
    <cfRule type="cellIs" dxfId="545" priority="76" operator="equal">
      <formula>0</formula>
    </cfRule>
  </conditionalFormatting>
  <conditionalFormatting sqref="N143:O145">
    <cfRule type="cellIs" dxfId="544" priority="75" operator="equal">
      <formula>0</formula>
    </cfRule>
  </conditionalFormatting>
  <conditionalFormatting sqref="G150:Q151">
    <cfRule type="cellIs" dxfId="543" priority="74" operator="equal">
      <formula>0</formula>
    </cfRule>
  </conditionalFormatting>
  <conditionalFormatting sqref="G150:Q151">
    <cfRule type="cellIs" dxfId="542" priority="73" operator="equal">
      <formula>0</formula>
    </cfRule>
  </conditionalFormatting>
  <conditionalFormatting sqref="N150:O151">
    <cfRule type="cellIs" dxfId="541" priority="72" operator="equal">
      <formula>0</formula>
    </cfRule>
  </conditionalFormatting>
  <conditionalFormatting sqref="G153:Q154">
    <cfRule type="cellIs" dxfId="540" priority="71" operator="equal">
      <formula>0</formula>
    </cfRule>
  </conditionalFormatting>
  <conditionalFormatting sqref="N153:O154">
    <cfRule type="cellIs" dxfId="539" priority="70" operator="equal">
      <formula>0</formula>
    </cfRule>
  </conditionalFormatting>
  <conditionalFormatting sqref="C190:U190">
    <cfRule type="cellIs" dxfId="538" priority="69" operator="equal">
      <formula>0</formula>
    </cfRule>
  </conditionalFormatting>
  <conditionalFormatting sqref="S191">
    <cfRule type="cellIs" dxfId="537" priority="67" operator="equal">
      <formula>0</formula>
    </cfRule>
  </conditionalFormatting>
  <conditionalFormatting sqref="T191:U191 C191:R191">
    <cfRule type="cellIs" dxfId="536" priority="68" operator="equal">
      <formula>0</formula>
    </cfRule>
  </conditionalFormatting>
  <conditionalFormatting sqref="N191:O191">
    <cfRule type="cellIs" dxfId="535" priority="66" operator="equal">
      <formula>0</formula>
    </cfRule>
  </conditionalFormatting>
  <conditionalFormatting sqref="T190:U190 C190:R190">
    <cfRule type="cellIs" dxfId="534" priority="65" operator="equal">
      <formula>0</formula>
    </cfRule>
  </conditionalFormatting>
  <conditionalFormatting sqref="S190">
    <cfRule type="cellIs" dxfId="533" priority="64" operator="equal">
      <formula>0</formula>
    </cfRule>
  </conditionalFormatting>
  <conditionalFormatting sqref="N190:O190">
    <cfRule type="cellIs" dxfId="532" priority="63" operator="equal">
      <formula>0</formula>
    </cfRule>
  </conditionalFormatting>
  <conditionalFormatting sqref="C166:C168 C178 E178:U178 E166:U168">
    <cfRule type="cellIs" dxfId="531" priority="62" operator="equal">
      <formula>0</formula>
    </cfRule>
  </conditionalFormatting>
  <conditionalFormatting sqref="E180:R180 T180:U180">
    <cfRule type="cellIs" dxfId="530" priority="61" operator="equal">
      <formula>0</formula>
    </cfRule>
  </conditionalFormatting>
  <conditionalFormatting sqref="S179">
    <cfRule type="cellIs" dxfId="529" priority="56" operator="equal">
      <formula>0</formula>
    </cfRule>
  </conditionalFormatting>
  <conditionalFormatting sqref="S180">
    <cfRule type="cellIs" dxfId="528" priority="60" operator="equal">
      <formula>0</formula>
    </cfRule>
  </conditionalFormatting>
  <conditionalFormatting sqref="N180:O180">
    <cfRule type="cellIs" dxfId="527" priority="59" operator="equal">
      <formula>0</formula>
    </cfRule>
  </conditionalFormatting>
  <conditionalFormatting sqref="C180">
    <cfRule type="cellIs" dxfId="526" priority="58" operator="equal">
      <formula>0</formula>
    </cfRule>
  </conditionalFormatting>
  <conditionalFormatting sqref="T179:U179 E179:R179">
    <cfRule type="cellIs" dxfId="525" priority="57" operator="equal">
      <formula>0</formula>
    </cfRule>
  </conditionalFormatting>
  <conditionalFormatting sqref="N179:O179">
    <cfRule type="cellIs" dxfId="524" priority="55" operator="equal">
      <formula>0</formula>
    </cfRule>
  </conditionalFormatting>
  <conditionalFormatting sqref="C179">
    <cfRule type="cellIs" dxfId="523" priority="54" operator="equal">
      <formula>0</formula>
    </cfRule>
  </conditionalFormatting>
  <conditionalFormatting sqref="T165:U165 C165:R165">
    <cfRule type="cellIs" dxfId="522" priority="53" operator="equal">
      <formula>0</formula>
    </cfRule>
  </conditionalFormatting>
  <conditionalFormatting sqref="S165">
    <cfRule type="cellIs" dxfId="521" priority="52" operator="equal">
      <formula>0</formula>
    </cfRule>
  </conditionalFormatting>
  <conditionalFormatting sqref="N165:O165">
    <cfRule type="cellIs" dxfId="520" priority="51" operator="equal">
      <formula>0</formula>
    </cfRule>
  </conditionalFormatting>
  <conditionalFormatting sqref="C198:U198 C197 E197:U197">
    <cfRule type="cellIs" dxfId="519" priority="50" operator="equal">
      <formula>0</formula>
    </cfRule>
  </conditionalFormatting>
  <conditionalFormatting sqref="N196:O196">
    <cfRule type="cellIs" dxfId="518" priority="47" operator="equal">
      <formula>0</formula>
    </cfRule>
  </conditionalFormatting>
  <conditionalFormatting sqref="C196">
    <cfRule type="cellIs" dxfId="517" priority="46" operator="equal">
      <formula>0</formula>
    </cfRule>
  </conditionalFormatting>
  <conditionalFormatting sqref="E196:R196 T196:U196">
    <cfRule type="cellIs" dxfId="516" priority="49" operator="equal">
      <formula>0</formula>
    </cfRule>
  </conditionalFormatting>
  <conditionalFormatting sqref="T196:U198 D198:R198 E196:R197">
    <cfRule type="cellIs" dxfId="515" priority="45" operator="equal">
      <formula>0</formula>
    </cfRule>
  </conditionalFormatting>
  <conditionalFormatting sqref="S196">
    <cfRule type="cellIs" dxfId="514" priority="48" operator="equal">
      <formula>0</formula>
    </cfRule>
  </conditionalFormatting>
  <conditionalFormatting sqref="S196:S198">
    <cfRule type="cellIs" dxfId="513" priority="44" operator="equal">
      <formula>0</formula>
    </cfRule>
  </conditionalFormatting>
  <conditionalFormatting sqref="N196:O198">
    <cfRule type="cellIs" dxfId="512" priority="43" operator="equal">
      <formula>0</formula>
    </cfRule>
  </conditionalFormatting>
  <conditionalFormatting sqref="C196:C198">
    <cfRule type="cellIs" dxfId="511" priority="42" operator="equal">
      <formula>0</formula>
    </cfRule>
  </conditionalFormatting>
  <conditionalFormatting sqref="G195:Q195">
    <cfRule type="cellIs" dxfId="510" priority="41" operator="equal">
      <formula>0</formula>
    </cfRule>
  </conditionalFormatting>
  <conditionalFormatting sqref="N195:O195">
    <cfRule type="cellIs" dxfId="509" priority="40" operator="equal">
      <formula>0</formula>
    </cfRule>
  </conditionalFormatting>
  <conditionalFormatting sqref="C203 E203:U203">
    <cfRule type="cellIs" dxfId="508" priority="39" operator="equal">
      <formula>0</formula>
    </cfRule>
  </conditionalFormatting>
  <conditionalFormatting sqref="N202:O202">
    <cfRule type="cellIs" dxfId="507" priority="36" operator="equal">
      <formula>0</formula>
    </cfRule>
  </conditionalFormatting>
  <conditionalFormatting sqref="C202">
    <cfRule type="cellIs" dxfId="506" priority="35" operator="equal">
      <formula>0</formula>
    </cfRule>
  </conditionalFormatting>
  <conditionalFormatting sqref="E202:R202 T202:U202">
    <cfRule type="cellIs" dxfId="505" priority="38" operator="equal">
      <formula>0</formula>
    </cfRule>
  </conditionalFormatting>
  <conditionalFormatting sqref="T202:U203 E202:R203">
    <cfRule type="cellIs" dxfId="504" priority="34" operator="equal">
      <formula>0</formula>
    </cfRule>
  </conditionalFormatting>
  <conditionalFormatting sqref="S202">
    <cfRule type="cellIs" dxfId="503" priority="37" operator="equal">
      <formula>0</formula>
    </cfRule>
  </conditionalFormatting>
  <conditionalFormatting sqref="S202:S203">
    <cfRule type="cellIs" dxfId="502" priority="33" operator="equal">
      <formula>0</formula>
    </cfRule>
  </conditionalFormatting>
  <conditionalFormatting sqref="N202:O203">
    <cfRule type="cellIs" dxfId="501" priority="32" operator="equal">
      <formula>0</formula>
    </cfRule>
  </conditionalFormatting>
  <conditionalFormatting sqref="C202:C203">
    <cfRule type="cellIs" dxfId="500" priority="31" operator="equal">
      <formula>0</formula>
    </cfRule>
  </conditionalFormatting>
  <conditionalFormatting sqref="S201">
    <cfRule type="cellIs" dxfId="499" priority="29" operator="equal">
      <formula>0</formula>
    </cfRule>
  </conditionalFormatting>
  <conditionalFormatting sqref="T201:U201 C201:R201">
    <cfRule type="cellIs" dxfId="498" priority="30" operator="equal">
      <formula>0</formula>
    </cfRule>
  </conditionalFormatting>
  <conditionalFormatting sqref="N201:O201">
    <cfRule type="cellIs" dxfId="497" priority="28" operator="equal">
      <formula>0</formula>
    </cfRule>
  </conditionalFormatting>
  <conditionalFormatting sqref="S53:U53">
    <cfRule type="cellIs" dxfId="496" priority="27" operator="equal">
      <formula>0</formula>
    </cfRule>
  </conditionalFormatting>
  <conditionalFormatting sqref="E53:F53 C53 R53">
    <cfRule type="cellIs" dxfId="495" priority="26" operator="equal">
      <formula>0</formula>
    </cfRule>
  </conditionalFormatting>
  <conditionalFormatting sqref="G53:Q53">
    <cfRule type="cellIs" dxfId="494" priority="25" operator="equal">
      <formula>0</formula>
    </cfRule>
  </conditionalFormatting>
  <conditionalFormatting sqref="N53:O53">
    <cfRule type="cellIs" dxfId="493" priority="24" operator="equal">
      <formula>0</formula>
    </cfRule>
  </conditionalFormatting>
  <conditionalFormatting sqref="D53">
    <cfRule type="cellIs" dxfId="492" priority="23" operator="equal">
      <formula>0</formula>
    </cfRule>
  </conditionalFormatting>
  <conditionalFormatting sqref="S51:U51">
    <cfRule type="cellIs" dxfId="491" priority="22" operator="equal">
      <formula>0</formula>
    </cfRule>
  </conditionalFormatting>
  <conditionalFormatting sqref="R51 C51 F51">
    <cfRule type="cellIs" dxfId="490" priority="21" operator="equal">
      <formula>0</formula>
    </cfRule>
  </conditionalFormatting>
  <conditionalFormatting sqref="D127:D136">
    <cfRule type="cellIs" dxfId="489" priority="20" operator="equal">
      <formula>0</formula>
    </cfRule>
  </conditionalFormatting>
  <conditionalFormatting sqref="D143:D145">
    <cfRule type="cellIs" dxfId="488" priority="18" operator="equal">
      <formula>0</formula>
    </cfRule>
  </conditionalFormatting>
  <conditionalFormatting sqref="D138:D141">
    <cfRule type="cellIs" dxfId="487" priority="19" operator="equal">
      <formula>0</formula>
    </cfRule>
  </conditionalFormatting>
  <conditionalFormatting sqref="D150:D151">
    <cfRule type="cellIs" dxfId="486" priority="17" operator="equal">
      <formula>0</formula>
    </cfRule>
  </conditionalFormatting>
  <conditionalFormatting sqref="D153:D154">
    <cfRule type="cellIs" dxfId="485" priority="16" operator="equal">
      <formula>0</formula>
    </cfRule>
  </conditionalFormatting>
  <conditionalFormatting sqref="D157:D162">
    <cfRule type="cellIs" dxfId="484" priority="15" operator="equal">
      <formula>0</formula>
    </cfRule>
  </conditionalFormatting>
  <conditionalFormatting sqref="D166:D180">
    <cfRule type="cellIs" dxfId="483" priority="14" operator="equal">
      <formula>0</formula>
    </cfRule>
  </conditionalFormatting>
  <conditionalFormatting sqref="D182:D189">
    <cfRule type="cellIs" dxfId="482" priority="13" operator="equal">
      <formula>0</formula>
    </cfRule>
  </conditionalFormatting>
  <conditionalFormatting sqref="D192:D193">
    <cfRule type="cellIs" dxfId="481" priority="12" operator="equal">
      <formula>0</formula>
    </cfRule>
  </conditionalFormatting>
  <conditionalFormatting sqref="D196:D197">
    <cfRule type="cellIs" dxfId="480" priority="11" operator="equal">
      <formula>0</formula>
    </cfRule>
  </conditionalFormatting>
  <conditionalFormatting sqref="D202:D203">
    <cfRule type="cellIs" dxfId="479" priority="10" operator="equal">
      <formula>0</formula>
    </cfRule>
  </conditionalFormatting>
  <conditionalFormatting sqref="D108:D109">
    <cfRule type="cellIs" dxfId="478" priority="9" operator="equal">
      <formula>0</formula>
    </cfRule>
  </conditionalFormatting>
  <conditionalFormatting sqref="D111:D112">
    <cfRule type="cellIs" dxfId="477" priority="8" operator="equal">
      <formula>0</formula>
    </cfRule>
  </conditionalFormatting>
  <conditionalFormatting sqref="D142">
    <cfRule type="cellIs" dxfId="476" priority="7" operator="equal">
      <formula>0</formula>
    </cfRule>
  </conditionalFormatting>
  <conditionalFormatting sqref="D124:D125">
    <cfRule type="cellIs" dxfId="475" priority="6" operator="equal">
      <formula>0</formula>
    </cfRule>
  </conditionalFormatting>
  <conditionalFormatting sqref="D152">
    <cfRule type="cellIs" dxfId="474" priority="5" operator="equal">
      <formula>0</formula>
    </cfRule>
  </conditionalFormatting>
  <conditionalFormatting sqref="D199">
    <cfRule type="cellIs" dxfId="473" priority="4" operator="equal">
      <formula>0</formula>
    </cfRule>
  </conditionalFormatting>
  <conditionalFormatting sqref="C98:U98">
    <cfRule type="cellIs" dxfId="472" priority="3" operator="equal">
      <formula>0</formula>
    </cfRule>
  </conditionalFormatting>
  <conditionalFormatting sqref="E50:E51">
    <cfRule type="cellIs" dxfId="471" priority="2" operator="equal">
      <formula>0</formula>
    </cfRule>
  </conditionalFormatting>
  <conditionalFormatting sqref="D50:D51">
    <cfRule type="cellIs" dxfId="47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>
    <tabColor theme="4"/>
  </sheetPr>
  <dimension ref="A1:V357"/>
  <sheetViews>
    <sheetView view="pageBreakPreview" zoomScale="70" zoomScaleNormal="70" zoomScaleSheetLayoutView="70" workbookViewId="0">
      <pane xSplit="2" ySplit="1" topLeftCell="C2" activePane="bottomRight" state="frozen"/>
      <selection pane="topRight" activeCell="M5" sqref="M5"/>
      <selection pane="bottomLeft" activeCell="M5" sqref="M5"/>
      <selection pane="bottomRight" activeCell="M5" sqref="M5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ht="23.5" x14ac:dyDescent="0.3">
      <c r="B1" s="16" t="s">
        <v>110</v>
      </c>
      <c r="C1" s="150" t="s">
        <v>29</v>
      </c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</row>
    <row r="2" spans="1:22" s="18" customFormat="1" ht="6" customHeight="1" x14ac:dyDescent="0.3">
      <c r="A2" s="106"/>
      <c r="B2" s="16"/>
      <c r="S2" s="19"/>
    </row>
    <row r="3" spans="1:22" s="24" customFormat="1" ht="26" hidden="1" outlineLevel="1" x14ac:dyDescent="0.35">
      <c r="A3" s="107"/>
      <c r="B3" s="20"/>
      <c r="C3" s="21"/>
      <c r="D3" s="22" t="s">
        <v>374</v>
      </c>
      <c r="E3" s="23" t="s">
        <v>375</v>
      </c>
      <c r="S3" s="25"/>
    </row>
    <row r="4" spans="1:22" s="18" customFormat="1" hidden="1" outlineLevel="1" x14ac:dyDescent="0.3">
      <c r="A4" s="106"/>
      <c r="B4" s="16"/>
      <c r="C4" s="26" t="s">
        <v>376</v>
      </c>
      <c r="D4" s="142" t="e">
        <f>COUNTIFS(#REF!,$C$1)</f>
        <v>#REF!</v>
      </c>
      <c r="E4" s="27" t="e">
        <f>+D4/$D$4</f>
        <v>#REF!</v>
      </c>
      <c r="F4" s="28"/>
      <c r="R4" s="28"/>
      <c r="S4" s="19"/>
    </row>
    <row r="5" spans="1:22" s="18" customFormat="1" hidden="1" outlineLevel="1" x14ac:dyDescent="0.3">
      <c r="A5" s="106"/>
      <c r="B5" s="16" t="s">
        <v>97</v>
      </c>
      <c r="C5" s="29" t="s">
        <v>377</v>
      </c>
      <c r="D5" s="30" t="e">
        <f>COUNTIFS(#REF!,$C$1,#REF!,B5)</f>
        <v>#REF!</v>
      </c>
      <c r="E5" s="27" t="e">
        <f>+D5/$D$4</f>
        <v>#REF!</v>
      </c>
      <c r="F5" s="28"/>
      <c r="R5" s="28"/>
      <c r="S5" s="19"/>
    </row>
    <row r="6" spans="1:22" s="18" customFormat="1" hidden="1" outlineLevel="1" x14ac:dyDescent="0.3">
      <c r="A6" s="106"/>
      <c r="B6" s="16"/>
      <c r="C6" s="29" t="s">
        <v>378</v>
      </c>
      <c r="D6" s="30" t="e">
        <f>SUMIF(#REF!,$C$1,#REF!)</f>
        <v>#REF!</v>
      </c>
      <c r="E6" s="27" t="e">
        <f t="shared" ref="E6:E8" si="0">+D6/$D$4</f>
        <v>#REF!</v>
      </c>
      <c r="F6" s="28"/>
      <c r="R6" s="28"/>
      <c r="S6" s="19"/>
    </row>
    <row r="7" spans="1:22" s="18" customFormat="1" hidden="1" outlineLevel="1" x14ac:dyDescent="0.3">
      <c r="A7" s="106"/>
      <c r="B7" s="16"/>
      <c r="C7" s="29" t="s">
        <v>379</v>
      </c>
      <c r="D7" s="30" t="e">
        <f>SUMIF(#REF!,$C$1,#REF!)</f>
        <v>#REF!</v>
      </c>
      <c r="E7" s="27" t="e">
        <f t="shared" si="0"/>
        <v>#REF!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380</v>
      </c>
      <c r="D8" s="30" t="e">
        <f>+D4-D6-D7</f>
        <v>#REF!</v>
      </c>
      <c r="E8" s="27" t="e">
        <f t="shared" si="0"/>
        <v>#REF!</v>
      </c>
      <c r="F8" s="28"/>
      <c r="R8" s="28"/>
      <c r="S8" s="19"/>
    </row>
    <row r="9" spans="1:22" s="18" customFormat="1" hidden="1" outlineLevel="1" x14ac:dyDescent="0.3">
      <c r="A9" s="106"/>
      <c r="B9" s="16"/>
      <c r="S9" s="19"/>
    </row>
    <row r="10" spans="1:22" s="18" customFormat="1" collapsed="1" x14ac:dyDescent="0.3">
      <c r="A10" s="106"/>
      <c r="B10" s="16"/>
      <c r="C10" s="148" t="s">
        <v>381</v>
      </c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</row>
    <row r="11" spans="1:22" s="18" customFormat="1" ht="3" customHeight="1" x14ac:dyDescent="0.3">
      <c r="A11" s="106"/>
      <c r="B11" s="16"/>
      <c r="C11" s="31"/>
      <c r="D11" s="31"/>
      <c r="E11" s="31"/>
      <c r="F11" s="31"/>
      <c r="R11" s="31"/>
      <c r="S11" s="19"/>
    </row>
    <row r="12" spans="1:22" s="24" customFormat="1" x14ac:dyDescent="0.35">
      <c r="A12" s="107"/>
      <c r="B12" s="20"/>
      <c r="C12" s="32"/>
      <c r="D12" s="32"/>
      <c r="E12" s="32"/>
      <c r="F12" s="32"/>
      <c r="G12" s="145" t="s">
        <v>382</v>
      </c>
      <c r="H12" s="146"/>
      <c r="I12" s="146"/>
      <c r="J12" s="146"/>
      <c r="K12" s="146"/>
      <c r="L12" s="146"/>
      <c r="M12" s="146"/>
      <c r="N12" s="146"/>
      <c r="O12" s="146"/>
      <c r="P12" s="146"/>
      <c r="Q12" s="147"/>
      <c r="R12" s="32"/>
      <c r="S12" s="25"/>
    </row>
    <row r="13" spans="1:22" s="24" customFormat="1" ht="26" x14ac:dyDescent="0.35">
      <c r="A13" s="107"/>
      <c r="B13" s="68" t="s">
        <v>96</v>
      </c>
      <c r="C13" s="21"/>
      <c r="D13" s="22" t="s">
        <v>374</v>
      </c>
      <c r="E13" s="23" t="s">
        <v>375</v>
      </c>
      <c r="F13" s="33"/>
      <c r="G13" s="34">
        <v>2008</v>
      </c>
      <c r="H13" s="34">
        <v>2009</v>
      </c>
      <c r="I13" s="34">
        <v>2010</v>
      </c>
      <c r="J13" s="34">
        <v>2011</v>
      </c>
      <c r="K13" s="34">
        <v>2012</v>
      </c>
      <c r="L13" s="34">
        <v>2013</v>
      </c>
      <c r="M13" s="34">
        <v>2014</v>
      </c>
      <c r="N13" s="34">
        <v>2015</v>
      </c>
      <c r="O13" s="34">
        <v>2016</v>
      </c>
      <c r="P13" s="34">
        <v>2017</v>
      </c>
      <c r="Q13" s="34">
        <v>2018</v>
      </c>
      <c r="R13" s="35"/>
      <c r="S13" s="36" t="s">
        <v>383</v>
      </c>
      <c r="T13" s="37" t="s">
        <v>384</v>
      </c>
      <c r="U13" s="37" t="s">
        <v>385</v>
      </c>
    </row>
    <row r="14" spans="1:22" s="18" customFormat="1" x14ac:dyDescent="0.3">
      <c r="A14" s="106"/>
      <c r="B14" s="16" t="s">
        <v>129</v>
      </c>
      <c r="C14" s="29" t="s">
        <v>129</v>
      </c>
      <c r="D14" s="30" t="e">
        <f>COUNTIFS(#REF!,$C$1,#REF!,B14)</f>
        <v>#REF!</v>
      </c>
      <c r="E14" s="27" t="e">
        <f>+D14/$D$4</f>
        <v>#REF!</v>
      </c>
      <c r="F14" s="28"/>
      <c r="G14" s="38" t="e">
        <f>SUMIFS(#REF!,#REF!,$C$1,#REF!,$B14,#REF!,$B$13)/10^9</f>
        <v>#REF!</v>
      </c>
      <c r="H14" s="38" t="e">
        <f>SUMIFS(#REF!,#REF!,$C$1,#REF!,$B14,#REF!,$B$13)/10^9</f>
        <v>#REF!</v>
      </c>
      <c r="I14" s="38" t="e">
        <f>SUMIFS(#REF!,#REF!,$C$1,#REF!,$B14,#REF!,$B$13)/10^9</f>
        <v>#REF!</v>
      </c>
      <c r="J14" s="38" t="e">
        <f>SUMIFS(#REF!,#REF!,$C$1,#REF!,$B14,#REF!,$B$13)/10^9</f>
        <v>#REF!</v>
      </c>
      <c r="K14" s="38" t="e">
        <f>SUMIFS(#REF!,#REF!,$C$1,#REF!,$B14,#REF!,$B$13)/10^9</f>
        <v>#REF!</v>
      </c>
      <c r="L14" s="38" t="e">
        <f>SUMIFS(#REF!,#REF!,$C$1,#REF!,$B14,#REF!,$B$13)/10^9</f>
        <v>#REF!</v>
      </c>
      <c r="M14" s="38" t="e">
        <f>SUMIFS(#REF!,#REF!,$C$1,#REF!,$B14,#REF!,$B$13)/10^9</f>
        <v>#REF!</v>
      </c>
      <c r="N14" s="38" t="e">
        <f>SUMIFS(#REF!,#REF!,$C$1,#REF!,$B14,#REF!,$B$13)/10^9</f>
        <v>#REF!</v>
      </c>
      <c r="O14" s="38" t="e">
        <f>SUMIFS(#REF!,#REF!,$C$1,#REF!,$B14,#REF!,$B$13)/10^9</f>
        <v>#REF!</v>
      </c>
      <c r="P14" s="38" t="e">
        <f>SUMIFS(#REF!,#REF!,$C$1,#REF!,$B14,#REF!,$B$13)/10^9</f>
        <v>#REF!</v>
      </c>
      <c r="Q14" s="38" t="e">
        <f>SUMIFS(#REF!,#REF!,$C$1,#REF!,$B14,#REF!,$B$13)/10^9</f>
        <v>#REF!</v>
      </c>
      <c r="R14" s="28"/>
      <c r="S14" s="39" t="e">
        <f t="shared" ref="S14:S20" si="1">SUM(G14:Q14)</f>
        <v>#REF!</v>
      </c>
      <c r="T14" s="40" t="str">
        <f t="shared" ref="T14:T20" si="2">IF(ISERROR(Q14/G14-1),"",Q14/G14-1)</f>
        <v/>
      </c>
      <c r="U14" s="40" t="str">
        <f t="shared" ref="U14:U20" si="3">IF(ISERROR(((Q14/G14)^(1/8))-1),"",((Q14/G14)^(1/8))-1)</f>
        <v/>
      </c>
      <c r="V14" s="24"/>
    </row>
    <row r="15" spans="1:22" s="18" customFormat="1" x14ac:dyDescent="0.3">
      <c r="A15" s="106"/>
      <c r="B15" s="16" t="s">
        <v>100</v>
      </c>
      <c r="C15" s="29" t="s">
        <v>100</v>
      </c>
      <c r="D15" s="30" t="e">
        <f>COUNTIFS(#REF!,$C$1,#REF!,B15)</f>
        <v>#REF!</v>
      </c>
      <c r="E15" s="27" t="e">
        <f>+D15/$D$4</f>
        <v>#REF!</v>
      </c>
      <c r="F15" s="28"/>
      <c r="G15" s="38" t="e">
        <f>SUMIFS(#REF!,#REF!,$C$1,#REF!,$B15,#REF!,$B$13)/10^9</f>
        <v>#REF!</v>
      </c>
      <c r="H15" s="38" t="e">
        <f>SUMIFS(#REF!,#REF!,$C$1,#REF!,$B15,#REF!,$B$13)/10^9</f>
        <v>#REF!</v>
      </c>
      <c r="I15" s="38" t="e">
        <f>SUMIFS(#REF!,#REF!,$C$1,#REF!,$B15,#REF!,$B$13)/10^9</f>
        <v>#REF!</v>
      </c>
      <c r="J15" s="38" t="e">
        <f>SUMIFS(#REF!,#REF!,$C$1,#REF!,$B15,#REF!,$B$13)/10^9</f>
        <v>#REF!</v>
      </c>
      <c r="K15" s="38" t="e">
        <f>SUMIFS(#REF!,#REF!,$C$1,#REF!,$B15,#REF!,$B$13)/10^9</f>
        <v>#REF!</v>
      </c>
      <c r="L15" s="38" t="e">
        <f>SUMIFS(#REF!,#REF!,$C$1,#REF!,$B15,#REF!,$B$13)/10^9</f>
        <v>#REF!</v>
      </c>
      <c r="M15" s="38" t="e">
        <f>SUMIFS(#REF!,#REF!,$C$1,#REF!,$B15,#REF!,$B$13)/10^9</f>
        <v>#REF!</v>
      </c>
      <c r="N15" s="38" t="e">
        <f>SUMIFS(#REF!,#REF!,$C$1,#REF!,$B15,#REF!,$B$13)/10^9</f>
        <v>#REF!</v>
      </c>
      <c r="O15" s="38" t="e">
        <f>SUMIFS(#REF!,#REF!,$C$1,#REF!,$B15,#REF!,$B$13)/10^9</f>
        <v>#REF!</v>
      </c>
      <c r="P15" s="38" t="e">
        <f>SUMIFS(#REF!,#REF!,$C$1,#REF!,$B15,#REF!,$B$13)/10^9</f>
        <v>#REF!</v>
      </c>
      <c r="Q15" s="38" t="e">
        <f>SUMIFS(#REF!,#REF!,$C$1,#REF!,$B15,#REF!,$B$13)/10^9</f>
        <v>#REF!</v>
      </c>
      <c r="R15" s="28"/>
      <c r="S15" s="39" t="e">
        <f t="shared" si="1"/>
        <v>#REF!</v>
      </c>
      <c r="T15" s="40" t="str">
        <f t="shared" si="2"/>
        <v/>
      </c>
      <c r="U15" s="40" t="str">
        <f t="shared" si="3"/>
        <v/>
      </c>
      <c r="V15" s="24"/>
    </row>
    <row r="16" spans="1:22" s="18" customFormat="1" x14ac:dyDescent="0.3">
      <c r="A16" s="106"/>
      <c r="B16" s="16" t="s">
        <v>160</v>
      </c>
      <c r="C16" s="29" t="s">
        <v>160</v>
      </c>
      <c r="D16" s="30" t="e">
        <f>COUNTIFS(#REF!,$C$1,#REF!,B16)</f>
        <v>#REF!</v>
      </c>
      <c r="E16" s="27" t="e">
        <f t="shared" ref="E16:E19" si="4">+D16/$D$4</f>
        <v>#REF!</v>
      </c>
      <c r="F16" s="28"/>
      <c r="G16" s="38" t="e">
        <f>SUMIFS(#REF!,#REF!,$C$1,#REF!,$B16,#REF!,$B$13)/10^9</f>
        <v>#REF!</v>
      </c>
      <c r="H16" s="38" t="e">
        <f>SUMIFS(#REF!,#REF!,$C$1,#REF!,$B16,#REF!,$B$13)/10^9</f>
        <v>#REF!</v>
      </c>
      <c r="I16" s="38" t="e">
        <f>SUMIFS(#REF!,#REF!,$C$1,#REF!,$B16,#REF!,$B$13)/10^9</f>
        <v>#REF!</v>
      </c>
      <c r="J16" s="38" t="e">
        <f>SUMIFS(#REF!,#REF!,$C$1,#REF!,$B16,#REF!,$B$13)/10^9</f>
        <v>#REF!</v>
      </c>
      <c r="K16" s="38" t="e">
        <f>SUMIFS(#REF!,#REF!,$C$1,#REF!,$B16,#REF!,$B$13)/10^9</f>
        <v>#REF!</v>
      </c>
      <c r="L16" s="38" t="e">
        <f>SUMIFS(#REF!,#REF!,$C$1,#REF!,$B16,#REF!,$B$13)/10^9</f>
        <v>#REF!</v>
      </c>
      <c r="M16" s="38" t="e">
        <f>SUMIFS(#REF!,#REF!,$C$1,#REF!,$B16,#REF!,$B$13)/10^9</f>
        <v>#REF!</v>
      </c>
      <c r="N16" s="38" t="e">
        <f>SUMIFS(#REF!,#REF!,$C$1,#REF!,$B16,#REF!,$B$13)/10^9</f>
        <v>#REF!</v>
      </c>
      <c r="O16" s="38" t="e">
        <f>SUMIFS(#REF!,#REF!,$C$1,#REF!,$B16,#REF!,$B$13)/10^9</f>
        <v>#REF!</v>
      </c>
      <c r="P16" s="38" t="e">
        <f>SUMIFS(#REF!,#REF!,$C$1,#REF!,$B16,#REF!,$B$13)/10^9</f>
        <v>#REF!</v>
      </c>
      <c r="Q16" s="38" t="e">
        <f>SUMIFS(#REF!,#REF!,$C$1,#REF!,$B16,#REF!,$B$13)/10^9</f>
        <v>#REF!</v>
      </c>
      <c r="R16" s="28"/>
      <c r="S16" s="39" t="e">
        <f t="shared" si="1"/>
        <v>#REF!</v>
      </c>
      <c r="T16" s="40" t="str">
        <f t="shared" si="2"/>
        <v/>
      </c>
      <c r="U16" s="40" t="str">
        <f t="shared" si="3"/>
        <v/>
      </c>
      <c r="V16" s="24"/>
    </row>
    <row r="17" spans="1:22" s="18" customFormat="1" x14ac:dyDescent="0.3">
      <c r="A17" s="106"/>
      <c r="B17" s="16" t="s">
        <v>107</v>
      </c>
      <c r="C17" s="29" t="s">
        <v>107</v>
      </c>
      <c r="D17" s="30" t="e">
        <f>COUNTIFS(#REF!,$C$1,#REF!,B17)</f>
        <v>#REF!</v>
      </c>
      <c r="E17" s="27" t="e">
        <f t="shared" si="4"/>
        <v>#REF!</v>
      </c>
      <c r="F17" s="28"/>
      <c r="G17" s="38" t="e">
        <f>SUMIFS(#REF!,#REF!,$C$1,#REF!,$B17,#REF!,$B$13)/10^9</f>
        <v>#REF!</v>
      </c>
      <c r="H17" s="38" t="e">
        <f>SUMIFS(#REF!,#REF!,$C$1,#REF!,$B17,#REF!,$B$13)/10^9</f>
        <v>#REF!</v>
      </c>
      <c r="I17" s="38" t="e">
        <f>SUMIFS(#REF!,#REF!,$C$1,#REF!,$B17,#REF!,$B$13)/10^9</f>
        <v>#REF!</v>
      </c>
      <c r="J17" s="38" t="e">
        <f>SUMIFS(#REF!,#REF!,$C$1,#REF!,$B17,#REF!,$B$13)/10^9</f>
        <v>#REF!</v>
      </c>
      <c r="K17" s="38" t="e">
        <f>SUMIFS(#REF!,#REF!,$C$1,#REF!,$B17,#REF!,$B$13)/10^9</f>
        <v>#REF!</v>
      </c>
      <c r="L17" s="38" t="e">
        <f>SUMIFS(#REF!,#REF!,$C$1,#REF!,$B17,#REF!,$B$13)/10^9</f>
        <v>#REF!</v>
      </c>
      <c r="M17" s="38" t="e">
        <f>SUMIFS(#REF!,#REF!,$C$1,#REF!,$B17,#REF!,$B$13)/10^9</f>
        <v>#REF!</v>
      </c>
      <c r="N17" s="38" t="e">
        <f>SUMIFS(#REF!,#REF!,$C$1,#REF!,$B17,#REF!,$B$13)/10^9</f>
        <v>#REF!</v>
      </c>
      <c r="O17" s="38" t="e">
        <f>SUMIFS(#REF!,#REF!,$C$1,#REF!,$B17,#REF!,$B$13)/10^9</f>
        <v>#REF!</v>
      </c>
      <c r="P17" s="38" t="e">
        <f>SUMIFS(#REF!,#REF!,$C$1,#REF!,$B17,#REF!,$B$13)/10^9</f>
        <v>#REF!</v>
      </c>
      <c r="Q17" s="38" t="e">
        <f>SUMIFS(#REF!,#REF!,$C$1,#REF!,$B17,#REF!,$B$13)/10^9</f>
        <v>#REF!</v>
      </c>
      <c r="R17" s="28"/>
      <c r="S17" s="39" t="e">
        <f t="shared" si="1"/>
        <v>#REF!</v>
      </c>
      <c r="T17" s="40" t="str">
        <f t="shared" si="2"/>
        <v/>
      </c>
      <c r="U17" s="40" t="str">
        <f t="shared" si="3"/>
        <v/>
      </c>
      <c r="V17" s="24"/>
    </row>
    <row r="18" spans="1:22" s="18" customFormat="1" x14ac:dyDescent="0.3">
      <c r="A18" s="106"/>
      <c r="B18" s="16" t="s">
        <v>203</v>
      </c>
      <c r="C18" s="29" t="s">
        <v>203</v>
      </c>
      <c r="D18" s="30" t="e">
        <f>COUNTIFS(#REF!,$C$1,#REF!,B18)</f>
        <v>#REF!</v>
      </c>
      <c r="E18" s="27" t="e">
        <f t="shared" ref="E18" si="5">+D18/$D$4</f>
        <v>#REF!</v>
      </c>
      <c r="F18" s="28"/>
      <c r="G18" s="38" t="e">
        <f>SUMIFS(#REF!,#REF!,$C$1,#REF!,$B18,#REF!,$B$13)/10^9</f>
        <v>#REF!</v>
      </c>
      <c r="H18" s="38" t="e">
        <f>SUMIFS(#REF!,#REF!,$C$1,#REF!,$B18,#REF!,$B$13)/10^9</f>
        <v>#REF!</v>
      </c>
      <c r="I18" s="38" t="e">
        <f>SUMIFS(#REF!,#REF!,$C$1,#REF!,$B18,#REF!,$B$13)/10^9</f>
        <v>#REF!</v>
      </c>
      <c r="J18" s="38" t="e">
        <f>SUMIFS(#REF!,#REF!,$C$1,#REF!,$B18,#REF!,$B$13)/10^9</f>
        <v>#REF!</v>
      </c>
      <c r="K18" s="38" t="e">
        <f>SUMIFS(#REF!,#REF!,$C$1,#REF!,$B18,#REF!,$B$13)/10^9</f>
        <v>#REF!</v>
      </c>
      <c r="L18" s="38" t="e">
        <f>SUMIFS(#REF!,#REF!,$C$1,#REF!,$B18,#REF!,$B$13)/10^9</f>
        <v>#REF!</v>
      </c>
      <c r="M18" s="38" t="e">
        <f>SUMIFS(#REF!,#REF!,$C$1,#REF!,$B18,#REF!,$B$13)/10^9</f>
        <v>#REF!</v>
      </c>
      <c r="N18" s="38" t="e">
        <f>SUMIFS(#REF!,#REF!,$C$1,#REF!,$B18,#REF!,$B$13)/10^9</f>
        <v>#REF!</v>
      </c>
      <c r="O18" s="38" t="e">
        <f>SUMIFS(#REF!,#REF!,$C$1,#REF!,$B18,#REF!,$B$13)/10^9</f>
        <v>#REF!</v>
      </c>
      <c r="P18" s="38" t="e">
        <f>SUMIFS(#REF!,#REF!,$C$1,#REF!,$B18,#REF!,$B$13)/10^9</f>
        <v>#REF!</v>
      </c>
      <c r="Q18" s="38" t="e">
        <f>SUMIFS(#REF!,#REF!,$C$1,#REF!,$B18,#REF!,$B$13)/10^9</f>
        <v>#REF!</v>
      </c>
      <c r="R18" s="28"/>
      <c r="S18" s="39" t="e">
        <f t="shared" si="1"/>
        <v>#REF!</v>
      </c>
      <c r="T18" s="40" t="str">
        <f t="shared" si="2"/>
        <v/>
      </c>
      <c r="U18" s="40" t="str">
        <f t="shared" si="3"/>
        <v/>
      </c>
    </row>
    <row r="19" spans="1:22" s="18" customFormat="1" x14ac:dyDescent="0.3">
      <c r="A19" s="106"/>
      <c r="B19" s="16" t="s">
        <v>182</v>
      </c>
      <c r="C19" s="29" t="s">
        <v>182</v>
      </c>
      <c r="D19" s="30" t="e">
        <f>COUNTIFS(#REF!,$C$1,#REF!,B19)</f>
        <v>#REF!</v>
      </c>
      <c r="E19" s="27" t="e">
        <f t="shared" si="4"/>
        <v>#REF!</v>
      </c>
      <c r="F19" s="28"/>
      <c r="G19" s="38" t="e">
        <f>SUMIFS(#REF!,#REF!,$C$1,#REF!,$B19,#REF!,$B$13)/10^9</f>
        <v>#REF!</v>
      </c>
      <c r="H19" s="38" t="e">
        <f>SUMIFS(#REF!,#REF!,$C$1,#REF!,$B19,#REF!,$B$13)/10^9</f>
        <v>#REF!</v>
      </c>
      <c r="I19" s="38" t="e">
        <f>SUMIFS(#REF!,#REF!,$C$1,#REF!,$B19,#REF!,$B$13)/10^9</f>
        <v>#REF!</v>
      </c>
      <c r="J19" s="38" t="e">
        <f>SUMIFS(#REF!,#REF!,$C$1,#REF!,$B19,#REF!,$B$13)/10^9</f>
        <v>#REF!</v>
      </c>
      <c r="K19" s="38" t="e">
        <f>SUMIFS(#REF!,#REF!,$C$1,#REF!,$B19,#REF!,$B$13)/10^9</f>
        <v>#REF!</v>
      </c>
      <c r="L19" s="38" t="e">
        <f>SUMIFS(#REF!,#REF!,$C$1,#REF!,$B19,#REF!,$B$13)/10^9</f>
        <v>#REF!</v>
      </c>
      <c r="M19" s="38" t="e">
        <f>SUMIFS(#REF!,#REF!,$C$1,#REF!,$B19,#REF!,$B$13)/10^9</f>
        <v>#REF!</v>
      </c>
      <c r="N19" s="38" t="e">
        <f>SUMIFS(#REF!,#REF!,$C$1,#REF!,$B19,#REF!,$B$13)/10^9</f>
        <v>#REF!</v>
      </c>
      <c r="O19" s="38" t="e">
        <f>SUMIFS(#REF!,#REF!,$C$1,#REF!,$B19,#REF!,$B$13)/10^9</f>
        <v>#REF!</v>
      </c>
      <c r="P19" s="38" t="e">
        <f>SUMIFS(#REF!,#REF!,$C$1,#REF!,$B19,#REF!,$B$13)/10^9</f>
        <v>#REF!</v>
      </c>
      <c r="Q19" s="38" t="e">
        <f>SUMIFS(#REF!,#REF!,$C$1,#REF!,$B19,#REF!,$B$13)/10^9</f>
        <v>#REF!</v>
      </c>
      <c r="R19" s="28"/>
      <c r="S19" s="39" t="e">
        <f t="shared" si="1"/>
        <v>#REF!</v>
      </c>
      <c r="T19" s="40" t="str">
        <f t="shared" si="2"/>
        <v/>
      </c>
      <c r="U19" s="40" t="str">
        <f t="shared" si="3"/>
        <v/>
      </c>
    </row>
    <row r="20" spans="1:22" s="18" customFormat="1" x14ac:dyDescent="0.3">
      <c r="A20" s="106"/>
      <c r="B20" s="16"/>
      <c r="C20" s="26" t="s">
        <v>373</v>
      </c>
      <c r="D20" s="142" t="e">
        <f>+SUM(D14:D19)</f>
        <v>#REF!</v>
      </c>
      <c r="E20" s="41" t="e">
        <f>+SUM(E14:E19)</f>
        <v>#REF!</v>
      </c>
      <c r="F20" s="42"/>
      <c r="G20" s="43" t="e">
        <f>SUM(G14:G19)</f>
        <v>#REF!</v>
      </c>
      <c r="H20" s="43" t="e">
        <f t="shared" ref="H20:Q20" si="6">SUM(H14:H19)</f>
        <v>#REF!</v>
      </c>
      <c r="I20" s="43" t="e">
        <f t="shared" si="6"/>
        <v>#REF!</v>
      </c>
      <c r="J20" s="43" t="e">
        <f t="shared" si="6"/>
        <v>#REF!</v>
      </c>
      <c r="K20" s="43" t="e">
        <f t="shared" si="6"/>
        <v>#REF!</v>
      </c>
      <c r="L20" s="43" t="e">
        <f t="shared" si="6"/>
        <v>#REF!</v>
      </c>
      <c r="M20" s="43" t="e">
        <f t="shared" si="6"/>
        <v>#REF!</v>
      </c>
      <c r="N20" s="43" t="e">
        <f t="shared" si="6"/>
        <v>#REF!</v>
      </c>
      <c r="O20" s="43" t="e">
        <f t="shared" si="6"/>
        <v>#REF!</v>
      </c>
      <c r="P20" s="43" t="e">
        <f t="shared" si="6"/>
        <v>#REF!</v>
      </c>
      <c r="Q20" s="43" t="e">
        <f t="shared" si="6"/>
        <v>#REF!</v>
      </c>
      <c r="R20" s="42"/>
      <c r="S20" s="44" t="e">
        <f t="shared" si="1"/>
        <v>#REF!</v>
      </c>
      <c r="T20" s="45" t="str">
        <f t="shared" si="2"/>
        <v/>
      </c>
      <c r="U20" s="45" t="str">
        <f t="shared" si="3"/>
        <v/>
      </c>
    </row>
    <row r="21" spans="1:22" s="18" customFormat="1" x14ac:dyDescent="0.3">
      <c r="A21" s="106"/>
      <c r="B21" s="16"/>
      <c r="C21" s="31"/>
      <c r="D21" s="31"/>
      <c r="E21" s="31"/>
      <c r="F21" s="31"/>
      <c r="R21" s="31"/>
      <c r="S21" s="19"/>
    </row>
    <row r="22" spans="1:22" s="18" customFormat="1" x14ac:dyDescent="0.3">
      <c r="A22" s="106"/>
      <c r="B22" s="16"/>
      <c r="C22" s="31"/>
      <c r="D22" s="31"/>
      <c r="E22" s="31"/>
      <c r="F22" s="31"/>
      <c r="R22" s="31"/>
      <c r="S22" s="19"/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ht="5.25" customHeigh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148" t="s">
        <v>386</v>
      </c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</row>
    <row r="45" spans="1:21" s="18" customFormat="1" ht="3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24" customFormat="1" x14ac:dyDescent="0.35">
      <c r="A46" s="107"/>
      <c r="B46" s="20"/>
      <c r="C46" s="32"/>
      <c r="D46" s="32"/>
      <c r="E46" s="32"/>
      <c r="F46" s="32"/>
      <c r="G46" s="145" t="s">
        <v>382</v>
      </c>
      <c r="H46" s="146"/>
      <c r="I46" s="146"/>
      <c r="J46" s="146"/>
      <c r="K46" s="146"/>
      <c r="L46" s="146"/>
      <c r="M46" s="146"/>
      <c r="N46" s="146"/>
      <c r="O46" s="146"/>
      <c r="P46" s="146"/>
      <c r="Q46" s="147"/>
      <c r="R46" s="32"/>
      <c r="S46" s="25"/>
    </row>
    <row r="47" spans="1:21" s="18" customFormat="1" ht="26" x14ac:dyDescent="0.3">
      <c r="A47" s="106"/>
      <c r="B47" s="16"/>
      <c r="C47" s="21"/>
      <c r="D47" s="22" t="s">
        <v>374</v>
      </c>
      <c r="E47" s="23" t="s">
        <v>375</v>
      </c>
      <c r="F47" s="33"/>
      <c r="G47" s="34">
        <v>2008</v>
      </c>
      <c r="H47" s="34">
        <v>2009</v>
      </c>
      <c r="I47" s="34">
        <v>2010</v>
      </c>
      <c r="J47" s="34">
        <v>2011</v>
      </c>
      <c r="K47" s="34">
        <v>2012</v>
      </c>
      <c r="L47" s="34">
        <v>2013</v>
      </c>
      <c r="M47" s="34">
        <v>2014</v>
      </c>
      <c r="N47" s="34">
        <v>2015</v>
      </c>
      <c r="O47" s="34">
        <v>2016</v>
      </c>
      <c r="P47" s="34">
        <v>2017</v>
      </c>
      <c r="Q47" s="34">
        <v>2018</v>
      </c>
      <c r="R47" s="35"/>
      <c r="S47" s="36" t="s">
        <v>383</v>
      </c>
      <c r="T47" s="37" t="s">
        <v>384</v>
      </c>
      <c r="U47" s="37" t="s">
        <v>385</v>
      </c>
    </row>
    <row r="48" spans="1:21" s="18" customFormat="1" x14ac:dyDescent="0.3">
      <c r="A48" s="106"/>
      <c r="B48" s="16" t="s">
        <v>124</v>
      </c>
      <c r="C48" s="29" t="s">
        <v>124</v>
      </c>
      <c r="D48" s="30" t="e">
        <f>COUNTIFS(#REF!,$C$1,#REF!,B48)</f>
        <v>#REF!</v>
      </c>
      <c r="E48" s="27" t="e">
        <f t="shared" ref="E48:E49" si="7">+D48/$D$4</f>
        <v>#REF!</v>
      </c>
      <c r="F48" s="28"/>
      <c r="G48" s="38" t="e">
        <f>SUMIFS(#REF!,#REF!,$C$1,#REF!,$B48,#REF!,$B$13)/10^9</f>
        <v>#REF!</v>
      </c>
      <c r="H48" s="38" t="e">
        <f>SUMIFS(#REF!,#REF!,$C$1,#REF!,$B48,#REF!,$B$13)/10^9</f>
        <v>#REF!</v>
      </c>
      <c r="I48" s="38" t="e">
        <f>SUMIFS(#REF!,#REF!,$C$1,#REF!,$B48,#REF!,$B$13)/10^9</f>
        <v>#REF!</v>
      </c>
      <c r="J48" s="38" t="e">
        <f>SUMIFS(#REF!,#REF!,$C$1,#REF!,$B48,#REF!,$B$13)/10^9</f>
        <v>#REF!</v>
      </c>
      <c r="K48" s="38" t="e">
        <f>SUMIFS(#REF!,#REF!,$C$1,#REF!,$B48,#REF!,$B$13)/10^9</f>
        <v>#REF!</v>
      </c>
      <c r="L48" s="38" t="e">
        <f>SUMIFS(#REF!,#REF!,$C$1,#REF!,$B48,#REF!,$B$13)/10^9</f>
        <v>#REF!</v>
      </c>
      <c r="M48" s="38" t="e">
        <f>SUMIFS(#REF!,#REF!,$C$1,#REF!,$B48,#REF!,$B$13)/10^9</f>
        <v>#REF!</v>
      </c>
      <c r="N48" s="38" t="e">
        <f>SUMIFS(#REF!,#REF!,$C$1,#REF!,$B48,#REF!,$B$13)/10^9</f>
        <v>#REF!</v>
      </c>
      <c r="O48" s="38" t="e">
        <f>SUMIFS(#REF!,#REF!,$C$1,#REF!,$B48,#REF!,$B$13)/10^9</f>
        <v>#REF!</v>
      </c>
      <c r="P48" s="38" t="e">
        <f>SUMIFS(#REF!,#REF!,$C$1,#REF!,$B48,#REF!,$B$13)/10^9</f>
        <v>#REF!</v>
      </c>
      <c r="Q48" s="38" t="e">
        <f>SUMIFS(#REF!,#REF!,$C$1,#REF!,$B48,#REF!,$B$13)/10^9</f>
        <v>#REF!</v>
      </c>
      <c r="R48" s="28"/>
      <c r="S48" s="39" t="e">
        <f t="shared" ref="S48:S53" si="8">SUM(G48:Q48)</f>
        <v>#REF!</v>
      </c>
      <c r="T48" s="40" t="str">
        <f t="shared" ref="T48:T53" si="9">IF(ISERROR(Q48/G48-1),"",Q48/G48-1)</f>
        <v/>
      </c>
      <c r="U48" s="40" t="str">
        <f t="shared" ref="U48:U53" si="10">IF(ISERROR(((Q48/G48)^(1/8))-1),"",((Q48/G48)^(1/8))-1)</f>
        <v/>
      </c>
    </row>
    <row r="49" spans="1:21" s="18" customFormat="1" x14ac:dyDescent="0.3">
      <c r="A49" s="106"/>
      <c r="B49" s="16" t="s">
        <v>234</v>
      </c>
      <c r="C49" s="29" t="s">
        <v>234</v>
      </c>
      <c r="D49" s="30" t="e">
        <f>COUNTIFS(#REF!,$C$1,#REF!,B49)</f>
        <v>#REF!</v>
      </c>
      <c r="E49" s="27" t="e">
        <f t="shared" si="7"/>
        <v>#REF!</v>
      </c>
      <c r="F49" s="28"/>
      <c r="G49" s="38" t="e">
        <f>SUMIFS(#REF!,#REF!,$C$1,#REF!,$B49,#REF!,$B$13)/10^9</f>
        <v>#REF!</v>
      </c>
      <c r="H49" s="38" t="e">
        <f>SUMIFS(#REF!,#REF!,$C$1,#REF!,$B49,#REF!,$B$13)/10^9</f>
        <v>#REF!</v>
      </c>
      <c r="I49" s="38" t="e">
        <f>SUMIFS(#REF!,#REF!,$C$1,#REF!,$B49,#REF!,$B$13)/10^9</f>
        <v>#REF!</v>
      </c>
      <c r="J49" s="38" t="e">
        <f>SUMIFS(#REF!,#REF!,$C$1,#REF!,$B49,#REF!,$B$13)/10^9</f>
        <v>#REF!</v>
      </c>
      <c r="K49" s="38" t="e">
        <f>SUMIFS(#REF!,#REF!,$C$1,#REF!,$B49,#REF!,$B$13)/10^9</f>
        <v>#REF!</v>
      </c>
      <c r="L49" s="38" t="e">
        <f>SUMIFS(#REF!,#REF!,$C$1,#REF!,$B49,#REF!,$B$13)/10^9</f>
        <v>#REF!</v>
      </c>
      <c r="M49" s="38" t="e">
        <f>SUMIFS(#REF!,#REF!,$C$1,#REF!,$B49,#REF!,$B$13)/10^9</f>
        <v>#REF!</v>
      </c>
      <c r="N49" s="38" t="e">
        <f>SUMIFS(#REF!,#REF!,$C$1,#REF!,$B49,#REF!,$B$13)/10^9</f>
        <v>#REF!</v>
      </c>
      <c r="O49" s="38" t="e">
        <f>SUMIFS(#REF!,#REF!,$C$1,#REF!,$B49,#REF!,$B$13)/10^9</f>
        <v>#REF!</v>
      </c>
      <c r="P49" s="38" t="e">
        <f>SUMIFS(#REF!,#REF!,$C$1,#REF!,$B49,#REF!,$B$13)/10^9</f>
        <v>#REF!</v>
      </c>
      <c r="Q49" s="38" t="e">
        <f>SUMIFS(#REF!,#REF!,$C$1,#REF!,$B49,#REF!,$B$13)/10^9</f>
        <v>#REF!</v>
      </c>
      <c r="R49" s="28"/>
      <c r="S49" s="39" t="e">
        <f t="shared" si="8"/>
        <v>#REF!</v>
      </c>
      <c r="T49" s="40" t="str">
        <f t="shared" si="9"/>
        <v/>
      </c>
      <c r="U49" s="40" t="str">
        <f t="shared" si="10"/>
        <v/>
      </c>
    </row>
    <row r="50" spans="1:21" s="18" customFormat="1" x14ac:dyDescent="0.3">
      <c r="A50" s="106"/>
      <c r="B50" s="16" t="s">
        <v>102</v>
      </c>
      <c r="C50" s="29" t="s">
        <v>102</v>
      </c>
      <c r="D50" s="30" t="e">
        <f>COUNTIFS(#REF!,$C$1,#REF!,B50)</f>
        <v>#REF!</v>
      </c>
      <c r="E50" s="27" t="e">
        <f>+D50/$D$4</f>
        <v>#REF!</v>
      </c>
      <c r="F50" s="28"/>
      <c r="G50" s="38" t="e">
        <f>SUMIFS(#REF!,#REF!,$C$1,#REF!,$B50,#REF!,$B$13)/10^9</f>
        <v>#REF!</v>
      </c>
      <c r="H50" s="38" t="e">
        <f>SUMIFS(#REF!,#REF!,$C$1,#REF!,$B50,#REF!,$B$13)/10^9</f>
        <v>#REF!</v>
      </c>
      <c r="I50" s="38" t="e">
        <f>SUMIFS(#REF!,#REF!,$C$1,#REF!,$B50,#REF!,$B$13)/10^9</f>
        <v>#REF!</v>
      </c>
      <c r="J50" s="38" t="e">
        <f>SUMIFS(#REF!,#REF!,$C$1,#REF!,$B50,#REF!,$B$13)/10^9</f>
        <v>#REF!</v>
      </c>
      <c r="K50" s="38" t="e">
        <f>SUMIFS(#REF!,#REF!,$C$1,#REF!,$B50,#REF!,$B$13)/10^9</f>
        <v>#REF!</v>
      </c>
      <c r="L50" s="38" t="e">
        <f>SUMIFS(#REF!,#REF!,$C$1,#REF!,$B50,#REF!,$B$13)/10^9</f>
        <v>#REF!</v>
      </c>
      <c r="M50" s="38" t="e">
        <f>SUMIFS(#REF!,#REF!,$C$1,#REF!,$B50,#REF!,$B$13)/10^9</f>
        <v>#REF!</v>
      </c>
      <c r="N50" s="38" t="e">
        <f>SUMIFS(#REF!,#REF!,$C$1,#REF!,$B50,#REF!,$B$13)/10^9</f>
        <v>#REF!</v>
      </c>
      <c r="O50" s="38" t="e">
        <f>SUMIFS(#REF!,#REF!,$C$1,#REF!,$B50,#REF!,$B$13)/10^9</f>
        <v>#REF!</v>
      </c>
      <c r="P50" s="38" t="e">
        <f>SUMIFS(#REF!,#REF!,$C$1,#REF!,$B50,#REF!,$B$13)/10^9</f>
        <v>#REF!</v>
      </c>
      <c r="Q50" s="38" t="e">
        <f>SUMIFS(#REF!,#REF!,$C$1,#REF!,$B50,#REF!,$B$13)/10^9</f>
        <v>#REF!</v>
      </c>
      <c r="R50" s="28"/>
      <c r="S50" s="39" t="e">
        <f t="shared" si="8"/>
        <v>#REF!</v>
      </c>
      <c r="T50" s="40" t="str">
        <f t="shared" si="9"/>
        <v/>
      </c>
      <c r="U50" s="40" t="str">
        <f t="shared" si="10"/>
        <v/>
      </c>
    </row>
    <row r="51" spans="1:21" s="18" customFormat="1" x14ac:dyDescent="0.3">
      <c r="A51" s="106"/>
      <c r="B51" s="16" t="s">
        <v>113</v>
      </c>
      <c r="C51" s="29" t="s">
        <v>113</v>
      </c>
      <c r="D51" s="30" t="e">
        <f>COUNTIFS(#REF!,$C$1,#REF!,B51)</f>
        <v>#REF!</v>
      </c>
      <c r="E51" s="27" t="e">
        <f t="shared" ref="E51" si="11">+D51/$D$4</f>
        <v>#REF!</v>
      </c>
      <c r="F51" s="28"/>
      <c r="G51" s="38" t="e">
        <f>SUMIFS(#REF!,#REF!,$C$1,#REF!,$B51,#REF!,$B$13)/10^9</f>
        <v>#REF!</v>
      </c>
      <c r="H51" s="38" t="e">
        <f>SUMIFS(#REF!,#REF!,$C$1,#REF!,$B51,#REF!,$B$13)/10^9</f>
        <v>#REF!</v>
      </c>
      <c r="I51" s="38" t="e">
        <f>SUMIFS(#REF!,#REF!,$C$1,#REF!,$B51,#REF!,$B$13)/10^9</f>
        <v>#REF!</v>
      </c>
      <c r="J51" s="38" t="e">
        <f>SUMIFS(#REF!,#REF!,$C$1,#REF!,$B51,#REF!,$B$13)/10^9</f>
        <v>#REF!</v>
      </c>
      <c r="K51" s="38" t="e">
        <f>SUMIFS(#REF!,#REF!,$C$1,#REF!,$B51,#REF!,$B$13)/10^9</f>
        <v>#REF!</v>
      </c>
      <c r="L51" s="38" t="e">
        <f>SUMIFS(#REF!,#REF!,$C$1,#REF!,$B51,#REF!,$B$13)/10^9</f>
        <v>#REF!</v>
      </c>
      <c r="M51" s="38" t="e">
        <f>SUMIFS(#REF!,#REF!,$C$1,#REF!,$B51,#REF!,$B$13)/10^9</f>
        <v>#REF!</v>
      </c>
      <c r="N51" s="38" t="e">
        <f>SUMIFS(#REF!,#REF!,$C$1,#REF!,$B51,#REF!,$B$13)/10^9</f>
        <v>#REF!</v>
      </c>
      <c r="O51" s="38" t="e">
        <f>SUMIFS(#REF!,#REF!,$C$1,#REF!,$B51,#REF!,$B$13)/10^9</f>
        <v>#REF!</v>
      </c>
      <c r="P51" s="38" t="e">
        <f>SUMIFS(#REF!,#REF!,$C$1,#REF!,$B51,#REF!,$B$13)/10^9</f>
        <v>#REF!</v>
      </c>
      <c r="Q51" s="38" t="e">
        <f>SUMIFS(#REF!,#REF!,$C$1,#REF!,$B51,#REF!,$B$13)/10^9</f>
        <v>#REF!</v>
      </c>
      <c r="R51" s="28"/>
      <c r="S51" s="39" t="e">
        <f t="shared" si="8"/>
        <v>#REF!</v>
      </c>
      <c r="T51" s="40" t="str">
        <f t="shared" si="9"/>
        <v/>
      </c>
      <c r="U51" s="40" t="str">
        <f t="shared" si="10"/>
        <v/>
      </c>
    </row>
    <row r="52" spans="1:21" s="18" customFormat="1" x14ac:dyDescent="0.3">
      <c r="A52" s="106"/>
      <c r="B52" s="16" t="s">
        <v>204</v>
      </c>
      <c r="C52" s="29" t="s">
        <v>204</v>
      </c>
      <c r="D52" s="30" t="e">
        <f>COUNTIFS(#REF!,$C$1,#REF!,B52)</f>
        <v>#REF!</v>
      </c>
      <c r="E52" s="27" t="e">
        <f t="shared" ref="E52" si="12">+D52/$D$4</f>
        <v>#REF!</v>
      </c>
      <c r="F52" s="28"/>
      <c r="G52" s="38" t="e">
        <f>SUMIFS(#REF!,#REF!,$C$1,#REF!,$B52,#REF!,$B$13)/10^9</f>
        <v>#REF!</v>
      </c>
      <c r="H52" s="38" t="e">
        <f>SUMIFS(#REF!,#REF!,$C$1,#REF!,$B52,#REF!,$B$13)/10^9</f>
        <v>#REF!</v>
      </c>
      <c r="I52" s="38" t="e">
        <f>SUMIFS(#REF!,#REF!,$C$1,#REF!,$B52,#REF!,$B$13)/10^9</f>
        <v>#REF!</v>
      </c>
      <c r="J52" s="38" t="e">
        <f>SUMIFS(#REF!,#REF!,$C$1,#REF!,$B52,#REF!,$B$13)/10^9</f>
        <v>#REF!</v>
      </c>
      <c r="K52" s="38" t="e">
        <f>SUMIFS(#REF!,#REF!,$C$1,#REF!,$B52,#REF!,$B$13)/10^9</f>
        <v>#REF!</v>
      </c>
      <c r="L52" s="38" t="e">
        <f>SUMIFS(#REF!,#REF!,$C$1,#REF!,$B52,#REF!,$B$13)/10^9</f>
        <v>#REF!</v>
      </c>
      <c r="M52" s="38" t="e">
        <f>SUMIFS(#REF!,#REF!,$C$1,#REF!,$B52,#REF!,$B$13)/10^9</f>
        <v>#REF!</v>
      </c>
      <c r="N52" s="38" t="e">
        <f>SUMIFS(#REF!,#REF!,$C$1,#REF!,$B52,#REF!,$B$13)/10^9</f>
        <v>#REF!</v>
      </c>
      <c r="O52" s="38" t="e">
        <f>SUMIFS(#REF!,#REF!,$C$1,#REF!,$B52,#REF!,$B$13)/10^9</f>
        <v>#REF!</v>
      </c>
      <c r="P52" s="38" t="e">
        <f>SUMIFS(#REF!,#REF!,$C$1,#REF!,$B52,#REF!,$B$13)/10^9</f>
        <v>#REF!</v>
      </c>
      <c r="Q52" s="38" t="e">
        <f>SUMIFS(#REF!,#REF!,$C$1,#REF!,$B52,#REF!,$B$13)/10^9</f>
        <v>#REF!</v>
      </c>
      <c r="R52" s="28"/>
      <c r="S52" s="39" t="e">
        <f t="shared" si="8"/>
        <v>#REF!</v>
      </c>
      <c r="T52" s="40" t="str">
        <f t="shared" si="9"/>
        <v/>
      </c>
      <c r="U52" s="40" t="str">
        <f t="shared" si="10"/>
        <v/>
      </c>
    </row>
    <row r="53" spans="1:21" s="18" customFormat="1" x14ac:dyDescent="0.3">
      <c r="A53" s="106"/>
      <c r="B53" s="16"/>
      <c r="C53" s="26" t="s">
        <v>373</v>
      </c>
      <c r="D53" s="142" t="e">
        <f>+SUM(D48:D52)</f>
        <v>#REF!</v>
      </c>
      <c r="E53" s="41" t="e">
        <f>+SUM(E48:E52)</f>
        <v>#REF!</v>
      </c>
      <c r="F53" s="42"/>
      <c r="G53" s="43" t="e">
        <f t="shared" ref="G53:Q53" si="13">+SUM(G48:G52)</f>
        <v>#REF!</v>
      </c>
      <c r="H53" s="43" t="e">
        <f t="shared" si="13"/>
        <v>#REF!</v>
      </c>
      <c r="I53" s="43" t="e">
        <f t="shared" si="13"/>
        <v>#REF!</v>
      </c>
      <c r="J53" s="43" t="e">
        <f t="shared" si="13"/>
        <v>#REF!</v>
      </c>
      <c r="K53" s="43" t="e">
        <f t="shared" si="13"/>
        <v>#REF!</v>
      </c>
      <c r="L53" s="43" t="e">
        <f t="shared" si="13"/>
        <v>#REF!</v>
      </c>
      <c r="M53" s="43" t="e">
        <f t="shared" si="13"/>
        <v>#REF!</v>
      </c>
      <c r="N53" s="43" t="e">
        <f t="shared" si="13"/>
        <v>#REF!</v>
      </c>
      <c r="O53" s="43" t="e">
        <f t="shared" si="13"/>
        <v>#REF!</v>
      </c>
      <c r="P53" s="43" t="e">
        <f t="shared" si="13"/>
        <v>#REF!</v>
      </c>
      <c r="Q53" s="43" t="e">
        <f t="shared" si="13"/>
        <v>#REF!</v>
      </c>
      <c r="R53" s="42"/>
      <c r="S53" s="44" t="e">
        <f t="shared" si="8"/>
        <v>#REF!</v>
      </c>
      <c r="T53" s="45" t="str">
        <f t="shared" si="9"/>
        <v/>
      </c>
      <c r="U53" s="45" t="str">
        <f t="shared" si="10"/>
        <v/>
      </c>
    </row>
    <row r="54" spans="1:21" s="18" customFormat="1" x14ac:dyDescent="0.3">
      <c r="A54" s="106"/>
      <c r="B54" s="16"/>
      <c r="C54" s="31"/>
      <c r="D54" s="31"/>
      <c r="E54" s="31"/>
      <c r="F54" s="31"/>
      <c r="R54" s="31"/>
      <c r="S54" s="19"/>
    </row>
    <row r="55" spans="1:21" s="18" customFormat="1" x14ac:dyDescent="0.3">
      <c r="A55" s="106"/>
      <c r="B55" s="16"/>
      <c r="C55" s="31"/>
      <c r="D55" s="31"/>
      <c r="E55" s="31"/>
      <c r="F55" s="31"/>
      <c r="R55" s="31"/>
      <c r="S55" s="19"/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ht="6.75" customHeight="1" x14ac:dyDescent="0.3">
      <c r="A76" s="106"/>
      <c r="B76" s="16"/>
      <c r="C76" s="31"/>
      <c r="D76" s="31"/>
      <c r="E76" s="31"/>
      <c r="F76" s="31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7"/>
      <c r="S76" s="19"/>
    </row>
    <row r="77" spans="1:21" s="18" customFormat="1" x14ac:dyDescent="0.3">
      <c r="A77" s="106"/>
      <c r="B77" s="16"/>
      <c r="C77" s="148" t="s">
        <v>387</v>
      </c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</row>
    <row r="78" spans="1:21" s="18" customFormat="1" ht="3" customHeight="1" x14ac:dyDescent="0.3">
      <c r="A78" s="106"/>
      <c r="B78" s="16"/>
      <c r="C78" s="31"/>
      <c r="D78" s="31"/>
      <c r="E78" s="31"/>
      <c r="F78" s="31"/>
      <c r="R78" s="31"/>
      <c r="S78" s="19"/>
    </row>
    <row r="79" spans="1:21" s="24" customFormat="1" x14ac:dyDescent="0.35">
      <c r="A79" s="107"/>
      <c r="B79" s="16"/>
      <c r="F79" s="32"/>
      <c r="G79" s="145" t="s">
        <v>382</v>
      </c>
      <c r="H79" s="146"/>
      <c r="I79" s="146"/>
      <c r="J79" s="146"/>
      <c r="K79" s="146"/>
      <c r="L79" s="146"/>
      <c r="M79" s="146"/>
      <c r="N79" s="146"/>
      <c r="O79" s="146"/>
      <c r="P79" s="146"/>
      <c r="Q79" s="147"/>
      <c r="R79" s="32"/>
      <c r="S79" s="25"/>
    </row>
    <row r="80" spans="1:21" s="24" customFormat="1" ht="26" x14ac:dyDescent="0.35">
      <c r="A80" s="107"/>
      <c r="B80" s="16"/>
      <c r="C80" s="21"/>
      <c r="D80" s="22" t="s">
        <v>374</v>
      </c>
      <c r="E80" s="23" t="s">
        <v>375</v>
      </c>
      <c r="F80" s="33"/>
      <c r="G80" s="34">
        <v>2008</v>
      </c>
      <c r="H80" s="34">
        <v>2009</v>
      </c>
      <c r="I80" s="34">
        <v>2010</v>
      </c>
      <c r="J80" s="34">
        <v>2011</v>
      </c>
      <c r="K80" s="34">
        <v>2012</v>
      </c>
      <c r="L80" s="34">
        <v>2013</v>
      </c>
      <c r="M80" s="34">
        <v>2014</v>
      </c>
      <c r="N80" s="34">
        <v>2015</v>
      </c>
      <c r="O80" s="34">
        <v>2016</v>
      </c>
      <c r="P80" s="34">
        <v>2017</v>
      </c>
      <c r="Q80" s="34">
        <v>2018</v>
      </c>
      <c r="R80" s="35"/>
      <c r="S80" s="36" t="s">
        <v>383</v>
      </c>
      <c r="T80" s="37" t="s">
        <v>384</v>
      </c>
      <c r="U80" s="37" t="s">
        <v>385</v>
      </c>
    </row>
    <row r="81" spans="1:21" s="18" customFormat="1" x14ac:dyDescent="0.3">
      <c r="A81" s="106"/>
      <c r="B81" s="16"/>
      <c r="C81" s="29" t="s">
        <v>101</v>
      </c>
      <c r="D81" s="30" t="e">
        <f>+D101</f>
        <v>#REF!</v>
      </c>
      <c r="E81" s="27" t="e">
        <f t="shared" ref="E81:E97" si="14">+D81/$D$4</f>
        <v>#REF!</v>
      </c>
      <c r="F81" s="28"/>
      <c r="G81" s="67" t="e">
        <f>+G101</f>
        <v>#REF!</v>
      </c>
      <c r="H81" s="67" t="e">
        <f t="shared" ref="H81:Q81" si="15">+H101</f>
        <v>#REF!</v>
      </c>
      <c r="I81" s="67" t="e">
        <f t="shared" si="15"/>
        <v>#REF!</v>
      </c>
      <c r="J81" s="67" t="e">
        <f t="shared" si="15"/>
        <v>#REF!</v>
      </c>
      <c r="K81" s="67" t="e">
        <f t="shared" si="15"/>
        <v>#REF!</v>
      </c>
      <c r="L81" s="67" t="e">
        <f t="shared" si="15"/>
        <v>#REF!</v>
      </c>
      <c r="M81" s="67" t="e">
        <f t="shared" si="15"/>
        <v>#REF!</v>
      </c>
      <c r="N81" s="67" t="e">
        <f t="shared" si="15"/>
        <v>#REF!</v>
      </c>
      <c r="O81" s="67" t="e">
        <f t="shared" si="15"/>
        <v>#REF!</v>
      </c>
      <c r="P81" s="67" t="e">
        <f t="shared" si="15"/>
        <v>#REF!</v>
      </c>
      <c r="Q81" s="67" t="e">
        <f t="shared" si="15"/>
        <v>#REF!</v>
      </c>
      <c r="R81" s="28"/>
      <c r="S81" s="39" t="e">
        <f t="shared" ref="S81" si="16">SUM(G81:Q81)</f>
        <v>#REF!</v>
      </c>
      <c r="T81" s="40" t="str">
        <f>IF(ISERROR(Q81/G81-1),"",Q81/G81-1)</f>
        <v/>
      </c>
      <c r="U81" s="40" t="str">
        <f>IF(ISERROR(((Q81/G81)^(1/8))-1),"",((Q81/G81)^(1/8))-1)</f>
        <v/>
      </c>
    </row>
    <row r="82" spans="1:21" s="18" customFormat="1" x14ac:dyDescent="0.3">
      <c r="A82" s="106"/>
      <c r="B82" s="16"/>
      <c r="C82" s="29" t="s">
        <v>257</v>
      </c>
      <c r="D82" s="30" t="e">
        <f>+D145+SUM(D83:D85)</f>
        <v>#REF!</v>
      </c>
      <c r="E82" s="27" t="e">
        <f t="shared" si="14"/>
        <v>#REF!</v>
      </c>
      <c r="F82" s="28"/>
      <c r="G82" s="38" t="e">
        <f t="shared" ref="G82:P82" si="17">+SUM(G83:G85)+G145</f>
        <v>#REF!</v>
      </c>
      <c r="H82" s="38" t="e">
        <f t="shared" si="17"/>
        <v>#REF!</v>
      </c>
      <c r="I82" s="38" t="e">
        <f t="shared" si="17"/>
        <v>#REF!</v>
      </c>
      <c r="J82" s="38" t="e">
        <f t="shared" si="17"/>
        <v>#REF!</v>
      </c>
      <c r="K82" s="38" t="e">
        <f t="shared" si="17"/>
        <v>#REF!</v>
      </c>
      <c r="L82" s="38" t="e">
        <f t="shared" si="17"/>
        <v>#REF!</v>
      </c>
      <c r="M82" s="38" t="e">
        <f t="shared" si="17"/>
        <v>#REF!</v>
      </c>
      <c r="N82" s="38" t="e">
        <f t="shared" si="17"/>
        <v>#REF!</v>
      </c>
      <c r="O82" s="38" t="e">
        <f t="shared" si="17"/>
        <v>#REF!</v>
      </c>
      <c r="P82" s="38" t="e">
        <f t="shared" si="17"/>
        <v>#REF!</v>
      </c>
      <c r="Q82" s="38" t="e">
        <f>+SUM(Q83:Q85)+Q145</f>
        <v>#REF!</v>
      </c>
      <c r="R82" s="28"/>
      <c r="S82" s="39" t="e">
        <f t="shared" ref="S82:S97" si="18">SUM(G82:Q82)</f>
        <v>#REF!</v>
      </c>
      <c r="T82" s="40" t="str">
        <f t="shared" ref="T82:T97" si="19">IF(ISERROR(Q82/G82-1),"",Q82/G82-1)</f>
        <v/>
      </c>
      <c r="U82" s="40" t="str">
        <f t="shared" ref="U82:U97" si="20">IF(ISERROR(((Q82/G82)^(1/8))-1),"",((Q82/G82)^(1/8))-1)</f>
        <v/>
      </c>
    </row>
    <row r="83" spans="1:21" s="55" customFormat="1" x14ac:dyDescent="0.3">
      <c r="A83" s="108"/>
      <c r="B83" s="16"/>
      <c r="C83" s="51" t="s">
        <v>173</v>
      </c>
      <c r="D83" s="52" t="e">
        <f>+D103</f>
        <v>#REF!</v>
      </c>
      <c r="E83" s="27" t="e">
        <f t="shared" si="14"/>
        <v>#REF!</v>
      </c>
      <c r="F83" s="28"/>
      <c r="G83" s="67" t="e">
        <f>+G103</f>
        <v>#REF!</v>
      </c>
      <c r="H83" s="67" t="e">
        <f t="shared" ref="H83:Q83" si="21">+H103</f>
        <v>#REF!</v>
      </c>
      <c r="I83" s="67" t="e">
        <f t="shared" si="21"/>
        <v>#REF!</v>
      </c>
      <c r="J83" s="67" t="e">
        <f t="shared" si="21"/>
        <v>#REF!</v>
      </c>
      <c r="K83" s="67" t="e">
        <f t="shared" si="21"/>
        <v>#REF!</v>
      </c>
      <c r="L83" s="67" t="e">
        <f t="shared" si="21"/>
        <v>#REF!</v>
      </c>
      <c r="M83" s="67" t="e">
        <f t="shared" si="21"/>
        <v>#REF!</v>
      </c>
      <c r="N83" s="67" t="e">
        <f t="shared" si="21"/>
        <v>#REF!</v>
      </c>
      <c r="O83" s="67" t="e">
        <f t="shared" si="21"/>
        <v>#REF!</v>
      </c>
      <c r="P83" s="67" t="e">
        <f t="shared" si="21"/>
        <v>#REF!</v>
      </c>
      <c r="Q83" s="67" t="e">
        <f t="shared" si="21"/>
        <v>#REF!</v>
      </c>
      <c r="R83" s="28"/>
      <c r="S83" s="53" t="e">
        <f t="shared" si="18"/>
        <v>#REF!</v>
      </c>
      <c r="T83" s="54" t="str">
        <f t="shared" si="19"/>
        <v/>
      </c>
      <c r="U83" s="54" t="str">
        <f t="shared" si="20"/>
        <v/>
      </c>
    </row>
    <row r="84" spans="1:21" s="55" customFormat="1" x14ac:dyDescent="0.3">
      <c r="A84" s="108"/>
      <c r="B84" s="16"/>
      <c r="C84" s="51" t="s">
        <v>388</v>
      </c>
      <c r="D84" s="52" t="e">
        <f>+D112</f>
        <v>#REF!</v>
      </c>
      <c r="E84" s="27" t="e">
        <f t="shared" si="14"/>
        <v>#REF!</v>
      </c>
      <c r="F84" s="28"/>
      <c r="G84" s="67" t="e">
        <f>+G112</f>
        <v>#REF!</v>
      </c>
      <c r="H84" s="67" t="e">
        <f t="shared" ref="H84:Q84" si="22">+H112</f>
        <v>#REF!</v>
      </c>
      <c r="I84" s="67" t="e">
        <f t="shared" si="22"/>
        <v>#REF!</v>
      </c>
      <c r="J84" s="67" t="e">
        <f t="shared" si="22"/>
        <v>#REF!</v>
      </c>
      <c r="K84" s="67" t="e">
        <f t="shared" si="22"/>
        <v>#REF!</v>
      </c>
      <c r="L84" s="67" t="e">
        <f t="shared" si="22"/>
        <v>#REF!</v>
      </c>
      <c r="M84" s="67" t="e">
        <f t="shared" si="22"/>
        <v>#REF!</v>
      </c>
      <c r="N84" s="67" t="e">
        <f t="shared" si="22"/>
        <v>#REF!</v>
      </c>
      <c r="O84" s="67" t="e">
        <f t="shared" si="22"/>
        <v>#REF!</v>
      </c>
      <c r="P84" s="67" t="e">
        <f t="shared" si="22"/>
        <v>#REF!</v>
      </c>
      <c r="Q84" s="67" t="e">
        <f t="shared" si="22"/>
        <v>#REF!</v>
      </c>
      <c r="R84" s="28"/>
      <c r="S84" s="53" t="e">
        <f t="shared" si="18"/>
        <v>#REF!</v>
      </c>
      <c r="T84" s="54" t="str">
        <f t="shared" si="19"/>
        <v/>
      </c>
      <c r="U84" s="54" t="str">
        <f t="shared" si="20"/>
        <v/>
      </c>
    </row>
    <row r="85" spans="1:21" s="55" customFormat="1" x14ac:dyDescent="0.3">
      <c r="A85" s="108"/>
      <c r="B85" s="16"/>
      <c r="C85" s="51" t="s">
        <v>150</v>
      </c>
      <c r="D85" s="52" t="e">
        <f>+D120</f>
        <v>#REF!</v>
      </c>
      <c r="E85" s="27" t="e">
        <f t="shared" si="14"/>
        <v>#REF!</v>
      </c>
      <c r="F85" s="28"/>
      <c r="G85" s="67" t="e">
        <f>+G120</f>
        <v>#REF!</v>
      </c>
      <c r="H85" s="67" t="e">
        <f t="shared" ref="H85:Q85" si="23">+H120</f>
        <v>#REF!</v>
      </c>
      <c r="I85" s="67" t="e">
        <f t="shared" si="23"/>
        <v>#REF!</v>
      </c>
      <c r="J85" s="67" t="e">
        <f t="shared" si="23"/>
        <v>#REF!</v>
      </c>
      <c r="K85" s="67" t="e">
        <f t="shared" si="23"/>
        <v>#REF!</v>
      </c>
      <c r="L85" s="67" t="e">
        <f t="shared" si="23"/>
        <v>#REF!</v>
      </c>
      <c r="M85" s="67" t="e">
        <f t="shared" si="23"/>
        <v>#REF!</v>
      </c>
      <c r="N85" s="67" t="e">
        <f t="shared" si="23"/>
        <v>#REF!</v>
      </c>
      <c r="O85" s="67" t="e">
        <f t="shared" si="23"/>
        <v>#REF!</v>
      </c>
      <c r="P85" s="67" t="e">
        <f t="shared" si="23"/>
        <v>#REF!</v>
      </c>
      <c r="Q85" s="67" t="e">
        <f t="shared" si="23"/>
        <v>#REF!</v>
      </c>
      <c r="R85" s="28"/>
      <c r="S85" s="53" t="e">
        <f t="shared" si="18"/>
        <v>#REF!</v>
      </c>
      <c r="T85" s="54" t="str">
        <f t="shared" si="19"/>
        <v/>
      </c>
      <c r="U85" s="54" t="str">
        <f t="shared" si="20"/>
        <v/>
      </c>
    </row>
    <row r="86" spans="1:21" s="18" customFormat="1" x14ac:dyDescent="0.3">
      <c r="A86" s="106"/>
      <c r="B86" s="16"/>
      <c r="C86" s="29" t="s">
        <v>389</v>
      </c>
      <c r="D86" s="30" t="e">
        <f>+D189</f>
        <v>#REF!</v>
      </c>
      <c r="E86" s="27" t="e">
        <f t="shared" si="14"/>
        <v>#REF!</v>
      </c>
      <c r="F86" s="28"/>
      <c r="G86" s="38" t="e">
        <f>+G189</f>
        <v>#REF!</v>
      </c>
      <c r="H86" s="38" t="e">
        <f t="shared" ref="H86:Q86" si="24">+H189</f>
        <v>#REF!</v>
      </c>
      <c r="I86" s="38" t="e">
        <f t="shared" si="24"/>
        <v>#REF!</v>
      </c>
      <c r="J86" s="38" t="e">
        <f t="shared" si="24"/>
        <v>#REF!</v>
      </c>
      <c r="K86" s="38" t="e">
        <f t="shared" si="24"/>
        <v>#REF!</v>
      </c>
      <c r="L86" s="38" t="e">
        <f t="shared" si="24"/>
        <v>#REF!</v>
      </c>
      <c r="M86" s="38" t="e">
        <f t="shared" si="24"/>
        <v>#REF!</v>
      </c>
      <c r="N86" s="38" t="e">
        <f t="shared" si="24"/>
        <v>#REF!</v>
      </c>
      <c r="O86" s="38" t="e">
        <f t="shared" si="24"/>
        <v>#REF!</v>
      </c>
      <c r="P86" s="38" t="e">
        <f t="shared" si="24"/>
        <v>#REF!</v>
      </c>
      <c r="Q86" s="38" t="e">
        <f t="shared" si="24"/>
        <v>#REF!</v>
      </c>
      <c r="R86" s="28"/>
      <c r="S86" s="39" t="e">
        <f t="shared" si="18"/>
        <v>#REF!</v>
      </c>
      <c r="T86" s="40" t="str">
        <f t="shared" si="19"/>
        <v/>
      </c>
      <c r="U86" s="40" t="str">
        <f t="shared" si="20"/>
        <v/>
      </c>
    </row>
    <row r="87" spans="1:21" s="18" customFormat="1" x14ac:dyDescent="0.3">
      <c r="A87" s="106"/>
      <c r="B87" s="16"/>
      <c r="C87" s="29" t="s">
        <v>207</v>
      </c>
      <c r="D87" s="30" t="e">
        <f>+D197</f>
        <v>#REF!</v>
      </c>
      <c r="E87" s="27" t="e">
        <f t="shared" si="14"/>
        <v>#REF!</v>
      </c>
      <c r="F87" s="28"/>
      <c r="G87" s="38" t="e">
        <f>+G197</f>
        <v>#REF!</v>
      </c>
      <c r="H87" s="38" t="e">
        <f t="shared" ref="H87:Q87" si="25">+H197</f>
        <v>#REF!</v>
      </c>
      <c r="I87" s="38" t="e">
        <f t="shared" si="25"/>
        <v>#REF!</v>
      </c>
      <c r="J87" s="38" t="e">
        <f t="shared" si="25"/>
        <v>#REF!</v>
      </c>
      <c r="K87" s="38" t="e">
        <f t="shared" si="25"/>
        <v>#REF!</v>
      </c>
      <c r="L87" s="38" t="e">
        <f t="shared" si="25"/>
        <v>#REF!</v>
      </c>
      <c r="M87" s="38" t="e">
        <f t="shared" si="25"/>
        <v>#REF!</v>
      </c>
      <c r="N87" s="38" t="e">
        <f t="shared" si="25"/>
        <v>#REF!</v>
      </c>
      <c r="O87" s="38" t="e">
        <f t="shared" si="25"/>
        <v>#REF!</v>
      </c>
      <c r="P87" s="38" t="e">
        <f t="shared" si="25"/>
        <v>#REF!</v>
      </c>
      <c r="Q87" s="38" t="e">
        <f t="shared" si="25"/>
        <v>#REF!</v>
      </c>
      <c r="R87" s="28"/>
      <c r="S87" s="39" t="e">
        <f t="shared" si="18"/>
        <v>#REF!</v>
      </c>
      <c r="T87" s="40" t="str">
        <f t="shared" si="19"/>
        <v/>
      </c>
      <c r="U87" s="40" t="str">
        <f t="shared" si="20"/>
        <v/>
      </c>
    </row>
    <row r="88" spans="1:21" s="18" customFormat="1" x14ac:dyDescent="0.3">
      <c r="A88" s="106"/>
      <c r="B88" s="16"/>
      <c r="C88" s="29" t="s">
        <v>111</v>
      </c>
      <c r="D88" s="30" t="e">
        <f>+D193</f>
        <v>#REF!</v>
      </c>
      <c r="E88" s="27" t="e">
        <f t="shared" si="14"/>
        <v>#REF!</v>
      </c>
      <c r="F88" s="28"/>
      <c r="G88" s="38" t="e">
        <f>+G193</f>
        <v>#REF!</v>
      </c>
      <c r="H88" s="38" t="e">
        <f t="shared" ref="H88:Q88" si="26">+H193</f>
        <v>#REF!</v>
      </c>
      <c r="I88" s="38" t="e">
        <f t="shared" si="26"/>
        <v>#REF!</v>
      </c>
      <c r="J88" s="38" t="e">
        <f t="shared" si="26"/>
        <v>#REF!</v>
      </c>
      <c r="K88" s="38" t="e">
        <f t="shared" si="26"/>
        <v>#REF!</v>
      </c>
      <c r="L88" s="38" t="e">
        <f t="shared" si="26"/>
        <v>#REF!</v>
      </c>
      <c r="M88" s="38" t="e">
        <f t="shared" si="26"/>
        <v>#REF!</v>
      </c>
      <c r="N88" s="38" t="e">
        <f t="shared" si="26"/>
        <v>#REF!</v>
      </c>
      <c r="O88" s="38" t="e">
        <f t="shared" si="26"/>
        <v>#REF!</v>
      </c>
      <c r="P88" s="38" t="e">
        <f t="shared" si="26"/>
        <v>#REF!</v>
      </c>
      <c r="Q88" s="38" t="e">
        <f t="shared" si="26"/>
        <v>#REF!</v>
      </c>
      <c r="R88" s="28"/>
      <c r="S88" s="39" t="e">
        <f t="shared" si="18"/>
        <v>#REF!</v>
      </c>
      <c r="T88" s="40" t="str">
        <f t="shared" si="19"/>
        <v/>
      </c>
      <c r="U88" s="40" t="str">
        <f t="shared" si="20"/>
        <v/>
      </c>
    </row>
    <row r="89" spans="1:21" s="18" customFormat="1" x14ac:dyDescent="0.3">
      <c r="A89" s="106"/>
      <c r="B89" s="16"/>
      <c r="C89" s="29" t="s">
        <v>164</v>
      </c>
      <c r="D89" s="30" t="e">
        <f>+D154</f>
        <v>#REF!</v>
      </c>
      <c r="E89" s="27" t="e">
        <f t="shared" si="14"/>
        <v>#REF!</v>
      </c>
      <c r="F89" s="28"/>
      <c r="G89" s="38" t="e">
        <f t="shared" ref="G89:P89" si="27">+G154</f>
        <v>#REF!</v>
      </c>
      <c r="H89" s="38" t="e">
        <f t="shared" si="27"/>
        <v>#REF!</v>
      </c>
      <c r="I89" s="38" t="e">
        <f t="shared" si="27"/>
        <v>#REF!</v>
      </c>
      <c r="J89" s="38" t="e">
        <f t="shared" si="27"/>
        <v>#REF!</v>
      </c>
      <c r="K89" s="38" t="e">
        <f t="shared" si="27"/>
        <v>#REF!</v>
      </c>
      <c r="L89" s="38" t="e">
        <f t="shared" si="27"/>
        <v>#REF!</v>
      </c>
      <c r="M89" s="38" t="e">
        <f t="shared" si="27"/>
        <v>#REF!</v>
      </c>
      <c r="N89" s="38" t="e">
        <f t="shared" si="27"/>
        <v>#REF!</v>
      </c>
      <c r="O89" s="38" t="e">
        <f t="shared" si="27"/>
        <v>#REF!</v>
      </c>
      <c r="P89" s="38" t="e">
        <f t="shared" si="27"/>
        <v>#REF!</v>
      </c>
      <c r="Q89" s="38" t="e">
        <f>+Q154</f>
        <v>#REF!</v>
      </c>
      <c r="R89" s="28"/>
      <c r="S89" s="39" t="e">
        <f t="shared" si="18"/>
        <v>#REF!</v>
      </c>
      <c r="T89" s="40" t="str">
        <f t="shared" si="19"/>
        <v/>
      </c>
      <c r="U89" s="40" t="str">
        <f t="shared" si="20"/>
        <v/>
      </c>
    </row>
    <row r="90" spans="1:21" s="18" customFormat="1" x14ac:dyDescent="0.3">
      <c r="A90" s="106"/>
      <c r="B90" s="16"/>
      <c r="C90" s="29" t="s">
        <v>0</v>
      </c>
      <c r="D90" s="30" t="e">
        <f>+D162</f>
        <v>#REF!</v>
      </c>
      <c r="E90" s="27" t="e">
        <f t="shared" si="14"/>
        <v>#REF!</v>
      </c>
      <c r="F90" s="28"/>
      <c r="G90" s="38" t="e">
        <f t="shared" ref="G90:P90" si="28">+G162</f>
        <v>#REF!</v>
      </c>
      <c r="H90" s="38" t="e">
        <f t="shared" si="28"/>
        <v>#REF!</v>
      </c>
      <c r="I90" s="38" t="e">
        <f t="shared" si="28"/>
        <v>#REF!</v>
      </c>
      <c r="J90" s="38" t="e">
        <f t="shared" si="28"/>
        <v>#REF!</v>
      </c>
      <c r="K90" s="38" t="e">
        <f t="shared" si="28"/>
        <v>#REF!</v>
      </c>
      <c r="L90" s="38" t="e">
        <f t="shared" si="28"/>
        <v>#REF!</v>
      </c>
      <c r="M90" s="38" t="e">
        <f t="shared" si="28"/>
        <v>#REF!</v>
      </c>
      <c r="N90" s="38" t="e">
        <f t="shared" si="28"/>
        <v>#REF!</v>
      </c>
      <c r="O90" s="38" t="e">
        <f t="shared" si="28"/>
        <v>#REF!</v>
      </c>
      <c r="P90" s="38" t="e">
        <f t="shared" si="28"/>
        <v>#REF!</v>
      </c>
      <c r="Q90" s="38" t="e">
        <f>+Q162</f>
        <v>#REF!</v>
      </c>
      <c r="R90" s="28"/>
      <c r="S90" s="39" t="e">
        <f t="shared" si="18"/>
        <v>#REF!</v>
      </c>
      <c r="T90" s="40" t="str">
        <f t="shared" si="19"/>
        <v/>
      </c>
      <c r="U90" s="40" t="str">
        <f t="shared" si="20"/>
        <v/>
      </c>
    </row>
    <row r="91" spans="1:21" s="55" customFormat="1" x14ac:dyDescent="0.3">
      <c r="A91" s="108"/>
      <c r="B91" s="16"/>
      <c r="C91" s="51" t="s">
        <v>231</v>
      </c>
      <c r="D91" s="52" t="e">
        <f>+SUM(D165:D168,D181:D183)</f>
        <v>#REF!</v>
      </c>
      <c r="E91" s="27" t="e">
        <f t="shared" si="14"/>
        <v>#REF!</v>
      </c>
      <c r="F91" s="28"/>
      <c r="G91" s="67" t="e">
        <f t="shared" ref="G91:P91" si="29">+SUM(G165:G168,G181:G183)</f>
        <v>#REF!</v>
      </c>
      <c r="H91" s="67" t="e">
        <f t="shared" si="29"/>
        <v>#REF!</v>
      </c>
      <c r="I91" s="67" t="e">
        <f t="shared" si="29"/>
        <v>#REF!</v>
      </c>
      <c r="J91" s="67" t="e">
        <f t="shared" si="29"/>
        <v>#REF!</v>
      </c>
      <c r="K91" s="67" t="e">
        <f t="shared" si="29"/>
        <v>#REF!</v>
      </c>
      <c r="L91" s="67" t="e">
        <f t="shared" si="29"/>
        <v>#REF!</v>
      </c>
      <c r="M91" s="67" t="e">
        <f t="shared" si="29"/>
        <v>#REF!</v>
      </c>
      <c r="N91" s="67" t="e">
        <f t="shared" si="29"/>
        <v>#REF!</v>
      </c>
      <c r="O91" s="67" t="e">
        <f t="shared" si="29"/>
        <v>#REF!</v>
      </c>
      <c r="P91" s="67" t="e">
        <f t="shared" si="29"/>
        <v>#REF!</v>
      </c>
      <c r="Q91" s="67" t="e">
        <f>+SUM(Q165:Q168,Q181:Q183)</f>
        <v>#REF!</v>
      </c>
      <c r="R91" s="28"/>
      <c r="S91" s="53" t="e">
        <f t="shared" si="18"/>
        <v>#REF!</v>
      </c>
      <c r="T91" s="54" t="str">
        <f t="shared" si="19"/>
        <v/>
      </c>
      <c r="U91" s="54" t="str">
        <f t="shared" si="20"/>
        <v/>
      </c>
    </row>
    <row r="92" spans="1:21" s="55" customFormat="1" x14ac:dyDescent="0.3">
      <c r="A92" s="108"/>
      <c r="B92" s="16"/>
      <c r="C92" s="51" t="s">
        <v>390</v>
      </c>
      <c r="D92" s="52" t="e">
        <f>+D171</f>
        <v>#REF!</v>
      </c>
      <c r="E92" s="27" t="e">
        <f t="shared" si="14"/>
        <v>#REF!</v>
      </c>
      <c r="F92" s="28"/>
      <c r="G92" s="67" t="e">
        <f>+G171</f>
        <v>#REF!</v>
      </c>
      <c r="H92" s="67" t="e">
        <f t="shared" ref="H92:Q92" si="30">+H171</f>
        <v>#REF!</v>
      </c>
      <c r="I92" s="67" t="e">
        <f t="shared" si="30"/>
        <v>#REF!</v>
      </c>
      <c r="J92" s="67" t="e">
        <f t="shared" si="30"/>
        <v>#REF!</v>
      </c>
      <c r="K92" s="67" t="e">
        <f t="shared" si="30"/>
        <v>#REF!</v>
      </c>
      <c r="L92" s="67" t="e">
        <f t="shared" si="30"/>
        <v>#REF!</v>
      </c>
      <c r="M92" s="67" t="e">
        <f t="shared" si="30"/>
        <v>#REF!</v>
      </c>
      <c r="N92" s="67" t="e">
        <f t="shared" si="30"/>
        <v>#REF!</v>
      </c>
      <c r="O92" s="67" t="e">
        <f t="shared" si="30"/>
        <v>#REF!</v>
      </c>
      <c r="P92" s="67" t="e">
        <f t="shared" si="30"/>
        <v>#REF!</v>
      </c>
      <c r="Q92" s="67" t="e">
        <f t="shared" si="30"/>
        <v>#REF!</v>
      </c>
      <c r="R92" s="28"/>
      <c r="S92" s="53" t="e">
        <f t="shared" si="18"/>
        <v>#REF!</v>
      </c>
      <c r="T92" s="54" t="str">
        <f t="shared" si="19"/>
        <v/>
      </c>
      <c r="U92" s="54" t="str">
        <f t="shared" si="20"/>
        <v/>
      </c>
    </row>
    <row r="93" spans="1:21" s="55" customFormat="1" x14ac:dyDescent="0.3">
      <c r="A93" s="108"/>
      <c r="B93" s="50"/>
      <c r="C93" s="51" t="s">
        <v>371</v>
      </c>
      <c r="D93" s="52" t="e">
        <f>+SUM(D175,D187)</f>
        <v>#REF!</v>
      </c>
      <c r="E93" s="27" t="e">
        <f t="shared" si="14"/>
        <v>#REF!</v>
      </c>
      <c r="F93" s="28"/>
      <c r="G93" s="67" t="e">
        <f>+G175+G187</f>
        <v>#REF!</v>
      </c>
      <c r="H93" s="67" t="e">
        <f t="shared" ref="H93:Q93" si="31">+H175+H187</f>
        <v>#REF!</v>
      </c>
      <c r="I93" s="67" t="e">
        <f t="shared" si="31"/>
        <v>#REF!</v>
      </c>
      <c r="J93" s="67" t="e">
        <f t="shared" si="31"/>
        <v>#REF!</v>
      </c>
      <c r="K93" s="67" t="e">
        <f t="shared" si="31"/>
        <v>#REF!</v>
      </c>
      <c r="L93" s="67" t="e">
        <f t="shared" si="31"/>
        <v>#REF!</v>
      </c>
      <c r="M93" s="67" t="e">
        <f t="shared" si="31"/>
        <v>#REF!</v>
      </c>
      <c r="N93" s="67" t="e">
        <f t="shared" si="31"/>
        <v>#REF!</v>
      </c>
      <c r="O93" s="67" t="e">
        <f t="shared" si="31"/>
        <v>#REF!</v>
      </c>
      <c r="P93" s="67" t="e">
        <f t="shared" si="31"/>
        <v>#REF!</v>
      </c>
      <c r="Q93" s="67" t="e">
        <f t="shared" si="31"/>
        <v>#REF!</v>
      </c>
      <c r="R93" s="28"/>
      <c r="S93" s="53" t="e">
        <f t="shared" si="18"/>
        <v>#REF!</v>
      </c>
      <c r="T93" s="54" t="str">
        <f t="shared" si="19"/>
        <v/>
      </c>
      <c r="U93" s="54" t="str">
        <f t="shared" si="20"/>
        <v/>
      </c>
    </row>
    <row r="94" spans="1:21" s="55" customFormat="1" x14ac:dyDescent="0.3">
      <c r="A94" s="108"/>
      <c r="B94" s="50"/>
      <c r="C94" s="51" t="s">
        <v>391</v>
      </c>
      <c r="D94" s="52" t="e">
        <f>+D177+D178</f>
        <v>#REF!</v>
      </c>
      <c r="E94" s="27" t="e">
        <f t="shared" si="14"/>
        <v>#REF!</v>
      </c>
      <c r="F94" s="28"/>
      <c r="G94" s="67" t="e">
        <f>+G177+G178</f>
        <v>#REF!</v>
      </c>
      <c r="H94" s="67" t="e">
        <f t="shared" ref="H94:Q94" si="32">+H177+H178</f>
        <v>#REF!</v>
      </c>
      <c r="I94" s="67" t="e">
        <f t="shared" si="32"/>
        <v>#REF!</v>
      </c>
      <c r="J94" s="67" t="e">
        <f t="shared" si="32"/>
        <v>#REF!</v>
      </c>
      <c r="K94" s="67" t="e">
        <f t="shared" si="32"/>
        <v>#REF!</v>
      </c>
      <c r="L94" s="67" t="e">
        <f t="shared" si="32"/>
        <v>#REF!</v>
      </c>
      <c r="M94" s="67" t="e">
        <f t="shared" si="32"/>
        <v>#REF!</v>
      </c>
      <c r="N94" s="67" t="e">
        <f t="shared" si="32"/>
        <v>#REF!</v>
      </c>
      <c r="O94" s="67" t="e">
        <f t="shared" si="32"/>
        <v>#REF!</v>
      </c>
      <c r="P94" s="67" t="e">
        <f t="shared" si="32"/>
        <v>#REF!</v>
      </c>
      <c r="Q94" s="67" t="e">
        <f t="shared" si="32"/>
        <v>#REF!</v>
      </c>
      <c r="R94" s="28"/>
      <c r="S94" s="53" t="e">
        <f t="shared" si="18"/>
        <v>#REF!</v>
      </c>
      <c r="T94" s="54" t="str">
        <f t="shared" si="19"/>
        <v/>
      </c>
      <c r="U94" s="54" t="str">
        <f t="shared" si="20"/>
        <v/>
      </c>
    </row>
    <row r="95" spans="1:21" s="55" customFormat="1" x14ac:dyDescent="0.3">
      <c r="A95" s="108"/>
      <c r="B95" s="50"/>
      <c r="C95" s="51" t="s">
        <v>392</v>
      </c>
      <c r="D95" s="52" t="e">
        <f>D90-SUM(D91:D94)</f>
        <v>#REF!</v>
      </c>
      <c r="E95" s="27" t="e">
        <f t="shared" si="14"/>
        <v>#REF!</v>
      </c>
      <c r="F95" s="28"/>
      <c r="G95" s="67" t="e">
        <f>+G90-SUM(G91:G94)</f>
        <v>#REF!</v>
      </c>
      <c r="H95" s="67" t="e">
        <f t="shared" ref="H95:Q95" si="33">+H90-SUM(H91:H94)</f>
        <v>#REF!</v>
      </c>
      <c r="I95" s="67" t="e">
        <f t="shared" si="33"/>
        <v>#REF!</v>
      </c>
      <c r="J95" s="67" t="e">
        <f t="shared" si="33"/>
        <v>#REF!</v>
      </c>
      <c r="K95" s="67" t="e">
        <f t="shared" si="33"/>
        <v>#REF!</v>
      </c>
      <c r="L95" s="67" t="e">
        <f t="shared" si="33"/>
        <v>#REF!</v>
      </c>
      <c r="M95" s="67" t="e">
        <f t="shared" si="33"/>
        <v>#REF!</v>
      </c>
      <c r="N95" s="67" t="e">
        <f t="shared" si="33"/>
        <v>#REF!</v>
      </c>
      <c r="O95" s="67" t="e">
        <f t="shared" si="33"/>
        <v>#REF!</v>
      </c>
      <c r="P95" s="67" t="e">
        <f t="shared" si="33"/>
        <v>#REF!</v>
      </c>
      <c r="Q95" s="67" t="e">
        <f t="shared" si="33"/>
        <v>#REF!</v>
      </c>
      <c r="R95" s="28"/>
      <c r="S95" s="53" t="e">
        <f t="shared" si="18"/>
        <v>#REF!</v>
      </c>
      <c r="T95" s="54" t="str">
        <f t="shared" si="19"/>
        <v/>
      </c>
      <c r="U95" s="54" t="str">
        <f t="shared" si="20"/>
        <v/>
      </c>
    </row>
    <row r="96" spans="1:21" s="18" customFormat="1" x14ac:dyDescent="0.3">
      <c r="A96" s="106"/>
      <c r="B96" s="16"/>
      <c r="C96" s="29" t="s">
        <v>209</v>
      </c>
      <c r="D96" s="30" t="e">
        <f>+D199</f>
        <v>#REF!</v>
      </c>
      <c r="E96" s="27" t="e">
        <f t="shared" si="14"/>
        <v>#REF!</v>
      </c>
      <c r="F96" s="28"/>
      <c r="G96" s="38" t="e">
        <f t="shared" ref="G96:P96" si="34">+G199</f>
        <v>#REF!</v>
      </c>
      <c r="H96" s="38" t="e">
        <f t="shared" si="34"/>
        <v>#REF!</v>
      </c>
      <c r="I96" s="38" t="e">
        <f t="shared" si="34"/>
        <v>#REF!</v>
      </c>
      <c r="J96" s="38" t="e">
        <f t="shared" si="34"/>
        <v>#REF!</v>
      </c>
      <c r="K96" s="38" t="e">
        <f t="shared" si="34"/>
        <v>#REF!</v>
      </c>
      <c r="L96" s="38" t="e">
        <f t="shared" si="34"/>
        <v>#REF!</v>
      </c>
      <c r="M96" s="38" t="e">
        <f t="shared" si="34"/>
        <v>#REF!</v>
      </c>
      <c r="N96" s="38" t="e">
        <f t="shared" si="34"/>
        <v>#REF!</v>
      </c>
      <c r="O96" s="38" t="e">
        <f t="shared" si="34"/>
        <v>#REF!</v>
      </c>
      <c r="P96" s="38" t="e">
        <f t="shared" si="34"/>
        <v>#REF!</v>
      </c>
      <c r="Q96" s="38" t="e">
        <f>+Q199</f>
        <v>#REF!</v>
      </c>
      <c r="R96" s="28"/>
      <c r="S96" s="39" t="e">
        <f t="shared" si="18"/>
        <v>#REF!</v>
      </c>
      <c r="T96" s="40" t="str">
        <f t="shared" si="19"/>
        <v/>
      </c>
      <c r="U96" s="40" t="str">
        <f t="shared" si="20"/>
        <v/>
      </c>
    </row>
    <row r="97" spans="1:22" s="18" customFormat="1" x14ac:dyDescent="0.3">
      <c r="A97" s="106"/>
      <c r="B97" s="16"/>
      <c r="C97" s="26" t="s">
        <v>373</v>
      </c>
      <c r="D97" s="142" t="e">
        <f>+D81+D82+D86+D87+D88+D89+D90+D96</f>
        <v>#REF!</v>
      </c>
      <c r="E97" s="41" t="e">
        <f t="shared" si="14"/>
        <v>#REF!</v>
      </c>
      <c r="F97" s="42"/>
      <c r="G97" s="43" t="e">
        <f t="shared" ref="G97:P97" si="35">SUM(G86:G90,G81:G82,G96)</f>
        <v>#REF!</v>
      </c>
      <c r="H97" s="43" t="e">
        <f t="shared" si="35"/>
        <v>#REF!</v>
      </c>
      <c r="I97" s="43" t="e">
        <f t="shared" si="35"/>
        <v>#REF!</v>
      </c>
      <c r="J97" s="43" t="e">
        <f t="shared" si="35"/>
        <v>#REF!</v>
      </c>
      <c r="K97" s="43" t="e">
        <f t="shared" si="35"/>
        <v>#REF!</v>
      </c>
      <c r="L97" s="43" t="e">
        <f t="shared" si="35"/>
        <v>#REF!</v>
      </c>
      <c r="M97" s="43" t="e">
        <f t="shared" si="35"/>
        <v>#REF!</v>
      </c>
      <c r="N97" s="43" t="e">
        <f t="shared" si="35"/>
        <v>#REF!</v>
      </c>
      <c r="O97" s="43" t="e">
        <f t="shared" si="35"/>
        <v>#REF!</v>
      </c>
      <c r="P97" s="43" t="e">
        <f t="shared" si="35"/>
        <v>#REF!</v>
      </c>
      <c r="Q97" s="43" t="e">
        <f>SUM(Q86:Q90,Q81:Q82,Q96)</f>
        <v>#REF!</v>
      </c>
      <c r="R97" s="42"/>
      <c r="S97" s="44" t="e">
        <f t="shared" si="18"/>
        <v>#REF!</v>
      </c>
      <c r="T97" s="45" t="str">
        <f t="shared" si="19"/>
        <v/>
      </c>
      <c r="U97" s="45" t="str">
        <f t="shared" si="20"/>
        <v/>
      </c>
      <c r="V97" s="135"/>
    </row>
    <row r="98" spans="1:22" s="18" customFormat="1" x14ac:dyDescent="0.3">
      <c r="A98" s="106"/>
      <c r="B98" s="16"/>
      <c r="C98" s="69"/>
      <c r="D98" s="32"/>
      <c r="E98" s="70"/>
      <c r="F98" s="69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69"/>
      <c r="S98" s="72"/>
      <c r="T98" s="73"/>
      <c r="U98" s="73"/>
    </row>
    <row r="99" spans="1:22" s="18" customFormat="1" hidden="1" outlineLevel="1" x14ac:dyDescent="0.3">
      <c r="A99" s="106"/>
      <c r="B99" s="16"/>
      <c r="C99" s="69"/>
      <c r="D99" s="32"/>
      <c r="E99" s="70"/>
      <c r="F99" s="69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69"/>
      <c r="S99" s="72"/>
      <c r="T99" s="73"/>
      <c r="U99" s="73"/>
    </row>
    <row r="100" spans="1:22" s="18" customFormat="1" hidden="1" outlineLevel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96" customFormat="1" hidden="1" outlineLevel="1" x14ac:dyDescent="0.3">
      <c r="A101" s="109"/>
      <c r="B101" s="74" t="s">
        <v>101</v>
      </c>
      <c r="C101" s="89" t="s">
        <v>101</v>
      </c>
      <c r="D101" s="117" t="e">
        <f>COUNTIFS(#REF!,$C$1,#REF!,B101)</f>
        <v>#REF!</v>
      </c>
      <c r="E101" s="90" t="e">
        <f t="shared" ref="E101:E132" si="36">+D101/$D$202</f>
        <v>#REF!</v>
      </c>
      <c r="F101" s="95"/>
      <c r="G101" s="97" t="e">
        <f>SUMIFS(#REF!,#REF!,$C$1,#REF!,$B101,#REF!,$B$13)/10^9</f>
        <v>#REF!</v>
      </c>
      <c r="H101" s="97" t="e">
        <f>SUMIFS(#REF!,#REF!,$C$1,#REF!,$B101,#REF!,$B$13)/10^9</f>
        <v>#REF!</v>
      </c>
      <c r="I101" s="97" t="e">
        <f>SUMIFS(#REF!,#REF!,$C$1,#REF!,$B101,#REF!,$B$13)/10^9</f>
        <v>#REF!</v>
      </c>
      <c r="J101" s="97" t="e">
        <f>SUMIFS(#REF!,#REF!,$C$1,#REF!,$B101,#REF!,$B$13)/10^9</f>
        <v>#REF!</v>
      </c>
      <c r="K101" s="97" t="e">
        <f>SUMIFS(#REF!,#REF!,$C$1,#REF!,$B101,#REF!,$B$13)/10^9</f>
        <v>#REF!</v>
      </c>
      <c r="L101" s="97" t="e">
        <f>SUMIFS(#REF!,#REF!,$C$1,#REF!,$B101,#REF!,$B$13)/10^9</f>
        <v>#REF!</v>
      </c>
      <c r="M101" s="97" t="e">
        <f>SUMIFS(#REF!,#REF!,$C$1,#REF!,$B101,#REF!,$B$13)/10^9</f>
        <v>#REF!</v>
      </c>
      <c r="N101" s="97" t="e">
        <f>SUMIFS(#REF!,#REF!,$C$1,#REF!,$B101,#REF!,$B$13)/10^9</f>
        <v>#REF!</v>
      </c>
      <c r="O101" s="97" t="e">
        <f>SUMIFS(#REF!,#REF!,$C$1,#REF!,$B101,#REF!,$B$13)/10^9</f>
        <v>#REF!</v>
      </c>
      <c r="P101" s="97" t="e">
        <f>SUMIFS(#REF!,#REF!,$C$1,#REF!,$B101,#REF!,$B$13)/10^9</f>
        <v>#REF!</v>
      </c>
      <c r="Q101" s="138" t="e">
        <f>SUMIFS(#REF!,#REF!,$C$1,#REF!,$B101,#REF!,$B$13)/10^9</f>
        <v>#REF!</v>
      </c>
      <c r="R101" s="95"/>
      <c r="S101" s="93" t="e">
        <f t="shared" ref="S101" si="37">SUM(G101:Q101)</f>
        <v>#REF!</v>
      </c>
      <c r="T101" s="94" t="str">
        <f>IF(ISERROR(Q101/G101-1),"",Q101/G101-1)</f>
        <v/>
      </c>
      <c r="U101" s="94" t="str">
        <f>IF(ISERROR(((Q101/G101)^(1/8))-1),"",((Q101/G101)^(1/8))-1)</f>
        <v/>
      </c>
    </row>
    <row r="102" spans="1:22" s="87" customFormat="1" hidden="1" outlineLevel="1" x14ac:dyDescent="0.3">
      <c r="A102" s="110"/>
      <c r="B102" s="83"/>
      <c r="C102" s="84"/>
      <c r="D102" s="118"/>
      <c r="E102" s="76" t="e">
        <f t="shared" si="36"/>
        <v>#REF!</v>
      </c>
      <c r="F102" s="77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7"/>
      <c r="S102" s="85">
        <f t="shared" ref="S102:S193" si="38">SUM(G102:Q102)</f>
        <v>0</v>
      </c>
      <c r="T102" s="86"/>
      <c r="U102" s="86"/>
    </row>
    <row r="103" spans="1:22" s="96" customFormat="1" hidden="1" outlineLevel="1" x14ac:dyDescent="0.3">
      <c r="A103" s="109"/>
      <c r="B103" s="74"/>
      <c r="C103" s="89" t="s">
        <v>173</v>
      </c>
      <c r="D103" s="117" t="e">
        <f>+D104+D105+D108</f>
        <v>#REF!</v>
      </c>
      <c r="E103" s="90" t="e">
        <f t="shared" si="36"/>
        <v>#REF!</v>
      </c>
      <c r="F103" s="95"/>
      <c r="G103" s="92" t="e">
        <f>+G104+G105+G108</f>
        <v>#REF!</v>
      </c>
      <c r="H103" s="92" t="e">
        <f t="shared" ref="H103:P103" si="39">+H104+H105+H108</f>
        <v>#REF!</v>
      </c>
      <c r="I103" s="92" t="e">
        <f t="shared" si="39"/>
        <v>#REF!</v>
      </c>
      <c r="J103" s="92" t="e">
        <f t="shared" si="39"/>
        <v>#REF!</v>
      </c>
      <c r="K103" s="92" t="e">
        <f t="shared" si="39"/>
        <v>#REF!</v>
      </c>
      <c r="L103" s="92" t="e">
        <f t="shared" si="39"/>
        <v>#REF!</v>
      </c>
      <c r="M103" s="92" t="e">
        <f t="shared" si="39"/>
        <v>#REF!</v>
      </c>
      <c r="N103" s="92" t="e">
        <f t="shared" si="39"/>
        <v>#REF!</v>
      </c>
      <c r="O103" s="92" t="e">
        <f t="shared" si="39"/>
        <v>#REF!</v>
      </c>
      <c r="P103" s="92" t="e">
        <f t="shared" si="39"/>
        <v>#REF!</v>
      </c>
      <c r="Q103" s="92" t="e">
        <f>+Q104+Q105+Q108</f>
        <v>#REF!</v>
      </c>
      <c r="R103" s="95"/>
      <c r="S103" s="93" t="e">
        <f t="shared" ref="S103" si="40">SUM(G103:Q103)</f>
        <v>#REF!</v>
      </c>
      <c r="T103" s="94" t="str">
        <f t="shared" ref="T103" si="41">IF(ISERROR(Q103/G103-1),"",Q103/G103-1)</f>
        <v/>
      </c>
      <c r="U103" s="94" t="str">
        <f t="shared" ref="U103" si="42">IF(ISERROR(((Q103/G103)^(1/8))-1),"",((Q103/G103)^(1/8))-1)</f>
        <v/>
      </c>
    </row>
    <row r="104" spans="1:22" s="81" customFormat="1" hidden="1" outlineLevel="1" x14ac:dyDescent="0.3">
      <c r="A104" s="111"/>
      <c r="B104" s="74" t="s">
        <v>173</v>
      </c>
      <c r="C104" s="75" t="s">
        <v>173</v>
      </c>
      <c r="D104" s="117" t="e">
        <f>COUNTIFS(#REF!,$C$1,#REF!,B104)</f>
        <v>#REF!</v>
      </c>
      <c r="E104" s="90" t="e">
        <f t="shared" si="36"/>
        <v>#REF!</v>
      </c>
      <c r="F104" s="77"/>
      <c r="G104" s="82" t="e">
        <f>SUMIFS(#REF!,#REF!,$C$1,#REF!,$B104,#REF!,$B$13)/10^9</f>
        <v>#REF!</v>
      </c>
      <c r="H104" s="82" t="e">
        <f>SUMIFS(#REF!,#REF!,$C$1,#REF!,$B104,#REF!,$B$13)/10^9</f>
        <v>#REF!</v>
      </c>
      <c r="I104" s="82" t="e">
        <f>SUMIFS(#REF!,#REF!,$C$1,#REF!,$B104,#REF!,$B$13)/10^9</f>
        <v>#REF!</v>
      </c>
      <c r="J104" s="82" t="e">
        <f>SUMIFS(#REF!,#REF!,$C$1,#REF!,$B104,#REF!,$B$13)/10^9</f>
        <v>#REF!</v>
      </c>
      <c r="K104" s="82" t="e">
        <f>SUMIFS(#REF!,#REF!,$C$1,#REF!,$B104,#REF!,$B$13)/10^9</f>
        <v>#REF!</v>
      </c>
      <c r="L104" s="82" t="e">
        <f>SUMIFS(#REF!,#REF!,$C$1,#REF!,$B104,#REF!,$B$13)/10^9</f>
        <v>#REF!</v>
      </c>
      <c r="M104" s="82" t="e">
        <f>SUMIFS(#REF!,#REF!,$C$1,#REF!,$B104,#REF!,$B$13)/10^9</f>
        <v>#REF!</v>
      </c>
      <c r="N104" s="82" t="e">
        <f>SUMIFS(#REF!,#REF!,$C$1,#REF!,$B104,#REF!,$B$13)/10^9</f>
        <v>#REF!</v>
      </c>
      <c r="O104" s="82" t="e">
        <f>SUMIFS(#REF!,#REF!,$C$1,#REF!,$B104,#REF!,$B$13)/10^9</f>
        <v>#REF!</v>
      </c>
      <c r="P104" s="82" t="e">
        <f>SUMIFS(#REF!,#REF!,$C$1,#REF!,$B104,#REF!,$B$13)/10^9</f>
        <v>#REF!</v>
      </c>
      <c r="Q104" s="82" t="e">
        <f>SUMIFS(#REF!,#REF!,$C$1,#REF!,$B104,#REF!,$B$13)/10^9</f>
        <v>#REF!</v>
      </c>
      <c r="R104" s="77"/>
      <c r="S104" s="79" t="e">
        <f t="shared" ref="S104" si="43">SUM(G104:Q104)</f>
        <v>#REF!</v>
      </c>
      <c r="T104" s="80" t="str">
        <f t="shared" ref="T104" si="44">IF(ISERROR(Q104/G104-1),"",Q104/G104-1)</f>
        <v/>
      </c>
      <c r="U104" s="80" t="str">
        <f t="shared" ref="U104" si="45">IF(ISERROR(((Q104/G104)^(1/8))-1),"",((Q104/G104)^(1/8))-1)</f>
        <v/>
      </c>
    </row>
    <row r="105" spans="1:22" s="87" customFormat="1" hidden="1" outlineLevel="1" x14ac:dyDescent="0.3">
      <c r="A105" s="110"/>
      <c r="B105" s="83"/>
      <c r="C105" s="84" t="s">
        <v>393</v>
      </c>
      <c r="D105" s="120" t="e">
        <f>+SUM(D106:D107)</f>
        <v>#REF!</v>
      </c>
      <c r="E105" s="90" t="e">
        <f t="shared" si="36"/>
        <v>#REF!</v>
      </c>
      <c r="F105" s="77"/>
      <c r="G105" s="78" t="e">
        <f>+SUM(G106:G107)</f>
        <v>#REF!</v>
      </c>
      <c r="H105" s="78" t="e">
        <f t="shared" ref="H105" si="46">+SUM(H106:H107)</f>
        <v>#REF!</v>
      </c>
      <c r="I105" s="78" t="e">
        <f t="shared" ref="I105" si="47">+SUM(I106:I107)</f>
        <v>#REF!</v>
      </c>
      <c r="J105" s="78" t="e">
        <f t="shared" ref="J105" si="48">+SUM(J106:J107)</f>
        <v>#REF!</v>
      </c>
      <c r="K105" s="78" t="e">
        <f t="shared" ref="K105" si="49">+SUM(K106:K107)</f>
        <v>#REF!</v>
      </c>
      <c r="L105" s="78" t="e">
        <f t="shared" ref="L105" si="50">+SUM(L106:L107)</f>
        <v>#REF!</v>
      </c>
      <c r="M105" s="78" t="e">
        <f t="shared" ref="M105" si="51">+SUM(M106:M107)</f>
        <v>#REF!</v>
      </c>
      <c r="N105" s="78" t="e">
        <f t="shared" ref="N105" si="52">+SUM(N106:N107)</f>
        <v>#REF!</v>
      </c>
      <c r="O105" s="78" t="e">
        <f t="shared" ref="O105" si="53">+SUM(O106:O107)</f>
        <v>#REF!</v>
      </c>
      <c r="P105" s="78" t="e">
        <f t="shared" ref="P105" si="54">+SUM(P106:P107)</f>
        <v>#REF!</v>
      </c>
      <c r="Q105" s="78" t="e">
        <f t="shared" ref="Q105" si="55">+SUM(Q106:Q107)</f>
        <v>#REF!</v>
      </c>
      <c r="R105" s="77"/>
      <c r="S105" s="85"/>
      <c r="T105" s="86"/>
      <c r="U105" s="86"/>
    </row>
    <row r="106" spans="1:22" s="103" customFormat="1" hidden="1" outlineLevel="2" x14ac:dyDescent="0.3">
      <c r="A106" s="110" t="s">
        <v>111</v>
      </c>
      <c r="B106" s="98" t="s">
        <v>174</v>
      </c>
      <c r="C106" s="88" t="s">
        <v>174</v>
      </c>
      <c r="D106" s="118" t="e">
        <f>COUNTIFS(#REF!,$C$1,#REF!,$A106,#REF!,B106)</f>
        <v>#REF!</v>
      </c>
      <c r="E106" s="99" t="e">
        <f t="shared" si="36"/>
        <v>#REF!</v>
      </c>
      <c r="F106" s="100"/>
      <c r="G106" s="78" t="e">
        <f>SUMIFS(#REF!,#REF!,$C$1,#REF!,$A106,#REF!,$B106,#REF!,$B$13)/10^9</f>
        <v>#REF!</v>
      </c>
      <c r="H106" s="78" t="e">
        <f>SUMIFS(#REF!,#REF!,$C$1,#REF!,$A106,#REF!,$B106,#REF!,$B$13)/10^9</f>
        <v>#REF!</v>
      </c>
      <c r="I106" s="78" t="e">
        <f>SUMIFS(#REF!,#REF!,$C$1,#REF!,$A106,#REF!,$B106,#REF!,$B$13)/10^9</f>
        <v>#REF!</v>
      </c>
      <c r="J106" s="78" t="e">
        <f>SUMIFS(#REF!,#REF!,$C$1,#REF!,$A106,#REF!,$B106,#REF!,$B$13)/10^9</f>
        <v>#REF!</v>
      </c>
      <c r="K106" s="78" t="e">
        <f>SUMIFS(#REF!,#REF!,$C$1,#REF!,$A106,#REF!,$B106,#REF!,$B$13)/10^9</f>
        <v>#REF!</v>
      </c>
      <c r="L106" s="78" t="e">
        <f>SUMIFS(#REF!,#REF!,$C$1,#REF!,$A106,#REF!,$B106,#REF!,$B$13)/10^9</f>
        <v>#REF!</v>
      </c>
      <c r="M106" s="78" t="e">
        <f>SUMIFS(#REF!,#REF!,$C$1,#REF!,$A106,#REF!,$B106,#REF!,$B$13)/10^9</f>
        <v>#REF!</v>
      </c>
      <c r="N106" s="78" t="e">
        <f>SUMIFS(#REF!,#REF!,$C$1,#REF!,$A106,#REF!,$B106,#REF!,$B$13)/10^9</f>
        <v>#REF!</v>
      </c>
      <c r="O106" s="78" t="e">
        <f>SUMIFS(#REF!,#REF!,$C$1,#REF!,$A106,#REF!,$B106,#REF!,$B$13)/10^9</f>
        <v>#REF!</v>
      </c>
      <c r="P106" s="78" t="e">
        <f>SUMIFS(#REF!,#REF!,$C$1,#REF!,$A106,#REF!,$B106,#REF!,$B$13)/10^9</f>
        <v>#REF!</v>
      </c>
      <c r="Q106" s="78" t="e">
        <f>SUMIFS(#REF!,#REF!,$C$1,#REF!,$A106,#REF!,$B106,#REF!,$B$13)/10^9</f>
        <v>#REF!</v>
      </c>
      <c r="R106" s="100"/>
      <c r="S106" s="101" t="e">
        <f t="shared" ref="S106:S113" si="56">SUM(G106:Q106)</f>
        <v>#REF!</v>
      </c>
      <c r="T106" s="102" t="str">
        <f t="shared" ref="T106:T202" si="57">IF(ISERROR(Q106/G106-1),"",Q106/G106-1)</f>
        <v/>
      </c>
      <c r="U106" s="102" t="str">
        <f t="shared" ref="U106:U202" si="58">IF(ISERROR(((Q106/G106)^(1/8))-1),"",((Q106/G106)^(1/8))-1)</f>
        <v/>
      </c>
    </row>
    <row r="107" spans="1:22" s="103" customFormat="1" hidden="1" outlineLevel="2" x14ac:dyDescent="0.3">
      <c r="A107" s="110" t="s">
        <v>111</v>
      </c>
      <c r="B107" s="98" t="s">
        <v>186</v>
      </c>
      <c r="C107" s="88" t="s">
        <v>186</v>
      </c>
      <c r="D107" s="118" t="e">
        <f>COUNTIFS(#REF!,$C$1,#REF!,$A107,#REF!,B107)</f>
        <v>#REF!</v>
      </c>
      <c r="E107" s="99" t="e">
        <f t="shared" si="36"/>
        <v>#REF!</v>
      </c>
      <c r="F107" s="100"/>
      <c r="G107" s="78" t="e">
        <f>SUMIFS(#REF!,#REF!,$C$1,#REF!,$A107,#REF!,$B107,#REF!,$B$13)/10^9</f>
        <v>#REF!</v>
      </c>
      <c r="H107" s="78" t="e">
        <f>SUMIFS(#REF!,#REF!,$C$1,#REF!,$A107,#REF!,$B107,#REF!,$B$13)/10^9</f>
        <v>#REF!</v>
      </c>
      <c r="I107" s="78" t="e">
        <f>SUMIFS(#REF!,#REF!,$C$1,#REF!,$A107,#REF!,$B107,#REF!,$B$13)/10^9</f>
        <v>#REF!</v>
      </c>
      <c r="J107" s="78" t="e">
        <f>SUMIFS(#REF!,#REF!,$C$1,#REF!,$A107,#REF!,$B107,#REF!,$B$13)/10^9</f>
        <v>#REF!</v>
      </c>
      <c r="K107" s="78" t="e">
        <f>SUMIFS(#REF!,#REF!,$C$1,#REF!,$A107,#REF!,$B107,#REF!,$B$13)/10^9</f>
        <v>#REF!</v>
      </c>
      <c r="L107" s="78" t="e">
        <f>SUMIFS(#REF!,#REF!,$C$1,#REF!,$A107,#REF!,$B107,#REF!,$B$13)/10^9</f>
        <v>#REF!</v>
      </c>
      <c r="M107" s="78" t="e">
        <f>SUMIFS(#REF!,#REF!,$C$1,#REF!,$A107,#REF!,$B107,#REF!,$B$13)/10^9</f>
        <v>#REF!</v>
      </c>
      <c r="N107" s="78" t="e">
        <f>SUMIFS(#REF!,#REF!,$C$1,#REF!,$A107,#REF!,$B107,#REF!,$B$13)/10^9</f>
        <v>#REF!</v>
      </c>
      <c r="O107" s="78" t="e">
        <f>SUMIFS(#REF!,#REF!,$C$1,#REF!,$A107,#REF!,$B107,#REF!,$B$13)/10^9</f>
        <v>#REF!</v>
      </c>
      <c r="P107" s="78" t="e">
        <f>SUMIFS(#REF!,#REF!,$C$1,#REF!,$A107,#REF!,$B107,#REF!,$B$13)/10^9</f>
        <v>#REF!</v>
      </c>
      <c r="Q107" s="78" t="e">
        <f>SUMIFS(#REF!,#REF!,$C$1,#REF!,$A107,#REF!,$B107,#REF!,$B$13)/10^9</f>
        <v>#REF!</v>
      </c>
      <c r="R107" s="100"/>
      <c r="S107" s="101" t="e">
        <f t="shared" ref="S107" si="59">SUM(G107:Q107)</f>
        <v>#REF!</v>
      </c>
      <c r="T107" s="102" t="str">
        <f t="shared" ref="T107" si="60">IF(ISERROR(Q107/G107-1),"",Q107/G107-1)</f>
        <v/>
      </c>
      <c r="U107" s="102" t="str">
        <f t="shared" ref="U107" si="61">IF(ISERROR(((Q107/G107)^(1/8))-1),"",((Q107/G107)^(1/8))-1)</f>
        <v/>
      </c>
    </row>
    <row r="108" spans="1:22" s="87" customFormat="1" hidden="1" outlineLevel="1" x14ac:dyDescent="0.3">
      <c r="A108" s="110"/>
      <c r="B108" s="83"/>
      <c r="C108" s="84" t="s">
        <v>394</v>
      </c>
      <c r="D108" s="120" t="e">
        <f>+SUM(D109:D110)</f>
        <v>#REF!</v>
      </c>
      <c r="E108" s="90" t="e">
        <f t="shared" si="36"/>
        <v>#REF!</v>
      </c>
      <c r="F108" s="77"/>
      <c r="G108" s="78" t="e">
        <f>+SUM(G109:G111)</f>
        <v>#REF!</v>
      </c>
      <c r="H108" s="78" t="e">
        <f t="shared" ref="H108" si="62">+SUM(H109:H111)</f>
        <v>#REF!</v>
      </c>
      <c r="I108" s="78" t="e">
        <f t="shared" ref="I108" si="63">+SUM(I109:I111)</f>
        <v>#REF!</v>
      </c>
      <c r="J108" s="78" t="e">
        <f t="shared" ref="J108" si="64">+SUM(J109:J111)</f>
        <v>#REF!</v>
      </c>
      <c r="K108" s="78" t="e">
        <f t="shared" ref="K108" si="65">+SUM(K109:K111)</f>
        <v>#REF!</v>
      </c>
      <c r="L108" s="78" t="e">
        <f t="shared" ref="L108" si="66">+SUM(L109:L111)</f>
        <v>#REF!</v>
      </c>
      <c r="M108" s="78" t="e">
        <f t="shared" ref="M108" si="67">+SUM(M109:M111)</f>
        <v>#REF!</v>
      </c>
      <c r="N108" s="78" t="e">
        <f t="shared" ref="N108" si="68">+SUM(N109:N111)</f>
        <v>#REF!</v>
      </c>
      <c r="O108" s="78" t="e">
        <f t="shared" ref="O108" si="69">+SUM(O109:O111)</f>
        <v>#REF!</v>
      </c>
      <c r="P108" s="78" t="e">
        <f t="shared" ref="P108" si="70">+SUM(P109:P111)</f>
        <v>#REF!</v>
      </c>
      <c r="Q108" s="78" t="e">
        <f t="shared" ref="Q108" si="71">+SUM(Q109:Q111)</f>
        <v>#REF!</v>
      </c>
      <c r="R108" s="77"/>
      <c r="S108" s="85"/>
      <c r="T108" s="86"/>
      <c r="U108" s="86"/>
    </row>
    <row r="109" spans="1:22" s="87" customFormat="1" hidden="1" outlineLevel="2" x14ac:dyDescent="0.3">
      <c r="A109" s="110" t="s">
        <v>108</v>
      </c>
      <c r="B109" s="83" t="s">
        <v>174</v>
      </c>
      <c r="C109" s="88" t="s">
        <v>174</v>
      </c>
      <c r="D109" s="118" t="e">
        <f>COUNTIFS(#REF!,$C$1,#REF!,$A109,#REF!,B109)</f>
        <v>#REF!</v>
      </c>
      <c r="E109" s="76" t="e">
        <f t="shared" si="36"/>
        <v>#REF!</v>
      </c>
      <c r="F109" s="77"/>
      <c r="G109" s="78" t="e">
        <f>SUMIFS(#REF!,#REF!,$C$1,#REF!,$A109,#REF!,$B109,#REF!,$B$13)/10^9</f>
        <v>#REF!</v>
      </c>
      <c r="H109" s="78" t="e">
        <f>SUMIFS(#REF!,#REF!,$C$1,#REF!,$A109,#REF!,$B109,#REF!,$B$13)/10^9</f>
        <v>#REF!</v>
      </c>
      <c r="I109" s="78" t="e">
        <f>SUMIFS(#REF!,#REF!,$C$1,#REF!,$A109,#REF!,$B109,#REF!,$B$13)/10^9</f>
        <v>#REF!</v>
      </c>
      <c r="J109" s="78" t="e">
        <f>SUMIFS(#REF!,#REF!,$C$1,#REF!,$A109,#REF!,$B109,#REF!,$B$13)/10^9</f>
        <v>#REF!</v>
      </c>
      <c r="K109" s="78" t="e">
        <f>SUMIFS(#REF!,#REF!,$C$1,#REF!,$A109,#REF!,$B109,#REF!,$B$13)/10^9</f>
        <v>#REF!</v>
      </c>
      <c r="L109" s="78" t="e">
        <f>SUMIFS(#REF!,#REF!,$C$1,#REF!,$A109,#REF!,$B109,#REF!,$B$13)/10^9</f>
        <v>#REF!</v>
      </c>
      <c r="M109" s="78" t="e">
        <f>SUMIFS(#REF!,#REF!,$C$1,#REF!,$A109,#REF!,$B109,#REF!,$B$13)/10^9</f>
        <v>#REF!</v>
      </c>
      <c r="N109" s="78" t="e">
        <f>SUMIFS(#REF!,#REF!,$C$1,#REF!,$A109,#REF!,$B109,#REF!,$B$13)/10^9</f>
        <v>#REF!</v>
      </c>
      <c r="O109" s="78" t="e">
        <f>SUMIFS(#REF!,#REF!,$C$1,#REF!,$A109,#REF!,$B109,#REF!,$B$13)/10^9</f>
        <v>#REF!</v>
      </c>
      <c r="P109" s="78" t="e">
        <f>SUMIFS(#REF!,#REF!,$C$1,#REF!,$A109,#REF!,$B109,#REF!,$B$13)/10^9</f>
        <v>#REF!</v>
      </c>
      <c r="Q109" s="78" t="e">
        <f>SUMIFS(#REF!,#REF!,$C$1,#REF!,$A109,#REF!,$B109,#REF!,$B$13)/10^9</f>
        <v>#REF!</v>
      </c>
      <c r="R109" s="77"/>
      <c r="S109" s="85" t="e">
        <f>SUM(G109:Q109)</f>
        <v>#REF!</v>
      </c>
      <c r="T109" s="86" t="str">
        <f>IF(ISERROR(Q109/G109-1),"",Q109/G109-1)</f>
        <v/>
      </c>
      <c r="U109" s="86" t="str">
        <f>IF(ISERROR(((Q109/G109)^(1/8))-1),"",((Q109/G109)^(1/8))-1)</f>
        <v/>
      </c>
    </row>
    <row r="110" spans="1:22" s="87" customFormat="1" hidden="1" outlineLevel="2" x14ac:dyDescent="0.3">
      <c r="A110" s="110" t="s">
        <v>108</v>
      </c>
      <c r="B110" s="83" t="s">
        <v>186</v>
      </c>
      <c r="C110" s="88" t="s">
        <v>186</v>
      </c>
      <c r="D110" s="118" t="e">
        <f>COUNTIFS(#REF!,$C$1,#REF!,$A110,#REF!,B110)</f>
        <v>#REF!</v>
      </c>
      <c r="E110" s="76" t="e">
        <f t="shared" si="36"/>
        <v>#REF!</v>
      </c>
      <c r="F110" s="77"/>
      <c r="G110" s="78" t="e">
        <f>SUMIFS(#REF!,#REF!,$C$1,#REF!,$A110,#REF!,$B110,#REF!,$B$13)/10^9</f>
        <v>#REF!</v>
      </c>
      <c r="H110" s="78" t="e">
        <f>SUMIFS(#REF!,#REF!,$C$1,#REF!,$A110,#REF!,$B110,#REF!,$B$13)/10^9</f>
        <v>#REF!</v>
      </c>
      <c r="I110" s="78" t="e">
        <f>SUMIFS(#REF!,#REF!,$C$1,#REF!,$A110,#REF!,$B110,#REF!,$B$13)/10^9</f>
        <v>#REF!</v>
      </c>
      <c r="J110" s="78" t="e">
        <f>SUMIFS(#REF!,#REF!,$C$1,#REF!,$A110,#REF!,$B110,#REF!,$B$13)/10^9</f>
        <v>#REF!</v>
      </c>
      <c r="K110" s="78" t="e">
        <f>SUMIFS(#REF!,#REF!,$C$1,#REF!,$A110,#REF!,$B110,#REF!,$B$13)/10^9</f>
        <v>#REF!</v>
      </c>
      <c r="L110" s="78" t="e">
        <f>SUMIFS(#REF!,#REF!,$C$1,#REF!,$A110,#REF!,$B110,#REF!,$B$13)/10^9</f>
        <v>#REF!</v>
      </c>
      <c r="M110" s="78" t="e">
        <f>SUMIFS(#REF!,#REF!,$C$1,#REF!,$A110,#REF!,$B110,#REF!,$B$13)/10^9</f>
        <v>#REF!</v>
      </c>
      <c r="N110" s="78" t="e">
        <f>SUMIFS(#REF!,#REF!,$C$1,#REF!,$A110,#REF!,$B110,#REF!,$B$13)/10^9</f>
        <v>#REF!</v>
      </c>
      <c r="O110" s="78" t="e">
        <f>SUMIFS(#REF!,#REF!,$C$1,#REF!,$A110,#REF!,$B110,#REF!,$B$13)/10^9</f>
        <v>#REF!</v>
      </c>
      <c r="P110" s="78" t="e">
        <f>SUMIFS(#REF!,#REF!,$C$1,#REF!,$A110,#REF!,$B110,#REF!,$B$13)/10^9</f>
        <v>#REF!</v>
      </c>
      <c r="Q110" s="78" t="e">
        <f>SUMIFS(#REF!,#REF!,$C$1,#REF!,$A110,#REF!,$B110,#REF!,$B$13)/10^9</f>
        <v>#REF!</v>
      </c>
      <c r="R110" s="77"/>
      <c r="S110" s="85" t="e">
        <f>SUM(G110:Q110)</f>
        <v>#REF!</v>
      </c>
      <c r="T110" s="86" t="str">
        <f>IF(ISERROR(Q110/G110-1),"",Q110/G110-1)</f>
        <v/>
      </c>
      <c r="U110" s="86" t="str">
        <f>IF(ISERROR(((Q110/G110)^(1/8))-1),"",((Q110/G110)^(1/8))-1)</f>
        <v/>
      </c>
    </row>
    <row r="111" spans="1:22" s="87" customFormat="1" hidden="1" outlineLevel="1" x14ac:dyDescent="0.3">
      <c r="A111" s="110"/>
      <c r="B111" s="83"/>
      <c r="C111" s="84"/>
      <c r="D111" s="118"/>
      <c r="E111" s="76" t="e">
        <f t="shared" si="36"/>
        <v>#REF!</v>
      </c>
      <c r="F111" s="77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7"/>
      <c r="S111" s="85">
        <f t="shared" si="56"/>
        <v>0</v>
      </c>
      <c r="T111" s="86"/>
      <c r="U111" s="86"/>
    </row>
    <row r="112" spans="1:22" s="96" customFormat="1" hidden="1" outlineLevel="1" x14ac:dyDescent="0.3">
      <c r="A112" s="109"/>
      <c r="B112" s="74"/>
      <c r="C112" s="89" t="s">
        <v>146</v>
      </c>
      <c r="D112" s="117" t="e">
        <f>+D113+D114</f>
        <v>#REF!</v>
      </c>
      <c r="E112" s="90" t="e">
        <f t="shared" si="36"/>
        <v>#REF!</v>
      </c>
      <c r="F112" s="95"/>
      <c r="G112" s="92" t="e">
        <f>+G117+G114+G113</f>
        <v>#REF!</v>
      </c>
      <c r="H112" s="92" t="e">
        <f t="shared" ref="H112:Q112" si="72">+H117+H114+H113</f>
        <v>#REF!</v>
      </c>
      <c r="I112" s="92" t="e">
        <f t="shared" si="72"/>
        <v>#REF!</v>
      </c>
      <c r="J112" s="92" t="e">
        <f t="shared" si="72"/>
        <v>#REF!</v>
      </c>
      <c r="K112" s="92" t="e">
        <f t="shared" si="72"/>
        <v>#REF!</v>
      </c>
      <c r="L112" s="92" t="e">
        <f t="shared" si="72"/>
        <v>#REF!</v>
      </c>
      <c r="M112" s="92" t="e">
        <f t="shared" si="72"/>
        <v>#REF!</v>
      </c>
      <c r="N112" s="92" t="e">
        <f t="shared" si="72"/>
        <v>#REF!</v>
      </c>
      <c r="O112" s="92" t="e">
        <f t="shared" si="72"/>
        <v>#REF!</v>
      </c>
      <c r="P112" s="92" t="e">
        <f t="shared" si="72"/>
        <v>#REF!</v>
      </c>
      <c r="Q112" s="92" t="e">
        <f t="shared" si="72"/>
        <v>#REF!</v>
      </c>
      <c r="R112" s="95"/>
      <c r="S112" s="93" t="e">
        <f t="shared" si="56"/>
        <v>#REF!</v>
      </c>
      <c r="T112" s="94" t="str">
        <f t="shared" ref="T112:T114" si="73">IF(ISERROR(Q112/G112-1),"",Q112/G112-1)</f>
        <v/>
      </c>
      <c r="U112" s="94" t="str">
        <f t="shared" ref="U112:U114" si="74">IF(ISERROR(((Q112/G112)^(1/8))-1),"",((Q112/G112)^(1/8))-1)</f>
        <v/>
      </c>
    </row>
    <row r="113" spans="1:21" s="81" customFormat="1" hidden="1" outlineLevel="1" x14ac:dyDescent="0.3">
      <c r="A113" s="111"/>
      <c r="B113" s="74" t="s">
        <v>146</v>
      </c>
      <c r="C113" s="75" t="s">
        <v>146</v>
      </c>
      <c r="D113" s="119" t="e">
        <f>COUNTIFS(#REF!,$C$1,#REF!,B113)</f>
        <v>#REF!</v>
      </c>
      <c r="E113" s="76" t="e">
        <f t="shared" si="36"/>
        <v>#REF!</v>
      </c>
      <c r="F113" s="77"/>
      <c r="G113" s="82" t="e">
        <f>SUMIFS(#REF!,#REF!,$C$1,#REF!,$B113,#REF!,$B$13)/10^9</f>
        <v>#REF!</v>
      </c>
      <c r="H113" s="82" t="e">
        <f>SUMIFS(#REF!,#REF!,$C$1,#REF!,$B113,#REF!,$B$13)/10^9</f>
        <v>#REF!</v>
      </c>
      <c r="I113" s="82" t="e">
        <f>SUMIFS(#REF!,#REF!,$C$1,#REF!,$B113,#REF!,$B$13)/10^9</f>
        <v>#REF!</v>
      </c>
      <c r="J113" s="82" t="e">
        <f>SUMIFS(#REF!,#REF!,$C$1,#REF!,$B113,#REF!,$B$13)/10^9</f>
        <v>#REF!</v>
      </c>
      <c r="K113" s="82" t="e">
        <f>SUMIFS(#REF!,#REF!,$C$1,#REF!,$B113,#REF!,$B$13)/10^9</f>
        <v>#REF!</v>
      </c>
      <c r="L113" s="82" t="e">
        <f>SUMIFS(#REF!,#REF!,$C$1,#REF!,$B113,#REF!,$B$13)/10^9</f>
        <v>#REF!</v>
      </c>
      <c r="M113" s="82" t="e">
        <f>SUMIFS(#REF!,#REF!,$C$1,#REF!,$B113,#REF!,$B$13)/10^9</f>
        <v>#REF!</v>
      </c>
      <c r="N113" s="82" t="e">
        <f>SUMIFS(#REF!,#REF!,$C$1,#REF!,$B113,#REF!,$B$13)/10^9</f>
        <v>#REF!</v>
      </c>
      <c r="O113" s="82" t="e">
        <f>SUMIFS(#REF!,#REF!,$C$1,#REF!,$B113,#REF!,$B$13)/10^9</f>
        <v>#REF!</v>
      </c>
      <c r="P113" s="82" t="e">
        <f>SUMIFS(#REF!,#REF!,$C$1,#REF!,$B113,#REF!,$B$13)/10^9</f>
        <v>#REF!</v>
      </c>
      <c r="Q113" s="140" t="e">
        <f>SUMIFS(#REF!,#REF!,$C$1,#REF!,$B113,#REF!,$B$13)/10^9</f>
        <v>#REF!</v>
      </c>
      <c r="R113" s="77"/>
      <c r="S113" s="79" t="e">
        <f t="shared" si="56"/>
        <v>#REF!</v>
      </c>
      <c r="T113" s="80" t="str">
        <f t="shared" si="73"/>
        <v/>
      </c>
      <c r="U113" s="80" t="str">
        <f t="shared" si="74"/>
        <v/>
      </c>
    </row>
    <row r="114" spans="1:21" s="87" customFormat="1" hidden="1" outlineLevel="1" x14ac:dyDescent="0.3">
      <c r="A114" s="110"/>
      <c r="B114" s="83"/>
      <c r="C114" s="84" t="s">
        <v>395</v>
      </c>
      <c r="D114" s="120" t="e">
        <f>+SUM(D115:D116)</f>
        <v>#REF!</v>
      </c>
      <c r="E114" s="90" t="e">
        <f t="shared" si="36"/>
        <v>#REF!</v>
      </c>
      <c r="F114" s="77"/>
      <c r="G114" s="78" t="e">
        <f>+SUM(G115:G116)</f>
        <v>#REF!</v>
      </c>
      <c r="H114" s="78" t="e">
        <f t="shared" ref="H114:Q114" si="75">+SUM(H115:H116)</f>
        <v>#REF!</v>
      </c>
      <c r="I114" s="78" t="e">
        <f t="shared" si="75"/>
        <v>#REF!</v>
      </c>
      <c r="J114" s="78" t="e">
        <f t="shared" si="75"/>
        <v>#REF!</v>
      </c>
      <c r="K114" s="78" t="e">
        <f t="shared" si="75"/>
        <v>#REF!</v>
      </c>
      <c r="L114" s="78" t="e">
        <f t="shared" si="75"/>
        <v>#REF!</v>
      </c>
      <c r="M114" s="78" t="e">
        <f t="shared" si="75"/>
        <v>#REF!</v>
      </c>
      <c r="N114" s="78" t="e">
        <f t="shared" si="75"/>
        <v>#REF!</v>
      </c>
      <c r="O114" s="78" t="e">
        <f t="shared" si="75"/>
        <v>#REF!</v>
      </c>
      <c r="P114" s="78" t="e">
        <f t="shared" si="75"/>
        <v>#REF!</v>
      </c>
      <c r="Q114" s="78" t="e">
        <f t="shared" si="75"/>
        <v>#REF!</v>
      </c>
      <c r="R114" s="77"/>
      <c r="S114" s="85" t="e">
        <f t="shared" ref="S114" si="76">SUM(G114:Q114)</f>
        <v>#REF!</v>
      </c>
      <c r="T114" s="86" t="str">
        <f t="shared" si="73"/>
        <v/>
      </c>
      <c r="U114" s="86" t="str">
        <f t="shared" si="74"/>
        <v/>
      </c>
    </row>
    <row r="115" spans="1:21" s="103" customFormat="1" hidden="1" outlineLevel="2" x14ac:dyDescent="0.3">
      <c r="A115" s="110" t="s">
        <v>111</v>
      </c>
      <c r="B115" s="98" t="s">
        <v>135</v>
      </c>
      <c r="C115" s="88" t="s">
        <v>396</v>
      </c>
      <c r="D115" s="118" t="e">
        <f>COUNTIFS(#REF!,$C$1,#REF!,$A115,#REF!,B115)</f>
        <v>#REF!</v>
      </c>
      <c r="E115" s="99" t="e">
        <f t="shared" si="36"/>
        <v>#REF!</v>
      </c>
      <c r="F115" s="100"/>
      <c r="G115" s="78" t="e">
        <f>SUMIFS(#REF!,#REF!,$C$1,#REF!,$A115,#REF!,$B115,#REF!,$B$13)/10^9</f>
        <v>#REF!</v>
      </c>
      <c r="H115" s="78" t="e">
        <f>SUMIFS(#REF!,#REF!,$C$1,#REF!,$A115,#REF!,$B115,#REF!,$B$13)/10^9</f>
        <v>#REF!</v>
      </c>
      <c r="I115" s="78" t="e">
        <f>SUMIFS(#REF!,#REF!,$C$1,#REF!,$A115,#REF!,$B115,#REF!,$B$13)/10^9</f>
        <v>#REF!</v>
      </c>
      <c r="J115" s="78" t="e">
        <f>SUMIFS(#REF!,#REF!,$C$1,#REF!,$A115,#REF!,$B115,#REF!,$B$13)/10^9</f>
        <v>#REF!</v>
      </c>
      <c r="K115" s="78" t="e">
        <f>SUMIFS(#REF!,#REF!,$C$1,#REF!,$A115,#REF!,$B115,#REF!,$B$13)/10^9</f>
        <v>#REF!</v>
      </c>
      <c r="L115" s="78" t="e">
        <f>SUMIFS(#REF!,#REF!,$C$1,#REF!,$A115,#REF!,$B115,#REF!,$B$13)/10^9</f>
        <v>#REF!</v>
      </c>
      <c r="M115" s="78" t="e">
        <f>SUMIFS(#REF!,#REF!,$C$1,#REF!,$A115,#REF!,$B115,#REF!,$B$13)/10^9</f>
        <v>#REF!</v>
      </c>
      <c r="N115" s="78" t="e">
        <f>SUMIFS(#REF!,#REF!,$C$1,#REF!,$A115,#REF!,$B115,#REF!,$B$13)/10^9</f>
        <v>#REF!</v>
      </c>
      <c r="O115" s="78" t="e">
        <f>SUMIFS(#REF!,#REF!,$C$1,#REF!,$A115,#REF!,$B115,#REF!,$B$13)/10^9</f>
        <v>#REF!</v>
      </c>
      <c r="P115" s="78" t="e">
        <f>SUMIFS(#REF!,#REF!,$C$1,#REF!,$A115,#REF!,$B115,#REF!,$B$13)/10^9</f>
        <v>#REF!</v>
      </c>
      <c r="Q115" s="139" t="e">
        <f>SUMIFS(#REF!,#REF!,$C$1,#REF!,$A115,#REF!,$B115,#REF!,$B$13)/10^9</f>
        <v>#REF!</v>
      </c>
      <c r="R115" s="100"/>
      <c r="S115" s="101" t="e">
        <f t="shared" ref="S115" si="77">SUM(G115:Q115)</f>
        <v>#REF!</v>
      </c>
      <c r="T115" s="102" t="str">
        <f t="shared" ref="T115" si="78">IF(ISERROR(Q115/G115-1),"",Q115/G115-1)</f>
        <v/>
      </c>
      <c r="U115" s="102" t="str">
        <f t="shared" ref="U115" si="79">IF(ISERROR(((Q115/G115)^(1/8))-1),"",((Q115/G115)^(1/8))-1)</f>
        <v/>
      </c>
    </row>
    <row r="116" spans="1:21" s="103" customFormat="1" hidden="1" outlineLevel="2" x14ac:dyDescent="0.3">
      <c r="A116" s="110" t="s">
        <v>111</v>
      </c>
      <c r="B116" s="98" t="s">
        <v>224</v>
      </c>
      <c r="C116" s="88" t="s">
        <v>397</v>
      </c>
      <c r="D116" s="118" t="e">
        <f>COUNTIFS(#REF!,$C$1,#REF!,$A116,#REF!,B116)</f>
        <v>#REF!</v>
      </c>
      <c r="E116" s="99" t="e">
        <f t="shared" si="36"/>
        <v>#REF!</v>
      </c>
      <c r="F116" s="100"/>
      <c r="G116" s="78" t="e">
        <f>SUMIFS(#REF!,#REF!,$C$1,#REF!,$A116,#REF!,$B116,#REF!,$B$13)/10^9</f>
        <v>#REF!</v>
      </c>
      <c r="H116" s="78" t="e">
        <f>SUMIFS(#REF!,#REF!,$C$1,#REF!,$A116,#REF!,$B116,#REF!,$B$13)/10^9</f>
        <v>#REF!</v>
      </c>
      <c r="I116" s="78" t="e">
        <f>SUMIFS(#REF!,#REF!,$C$1,#REF!,$A116,#REF!,$B116,#REF!,$B$13)/10^9</f>
        <v>#REF!</v>
      </c>
      <c r="J116" s="78" t="e">
        <f>SUMIFS(#REF!,#REF!,$C$1,#REF!,$A116,#REF!,$B116,#REF!,$B$13)/10^9</f>
        <v>#REF!</v>
      </c>
      <c r="K116" s="78" t="e">
        <f>SUMIFS(#REF!,#REF!,$C$1,#REF!,$A116,#REF!,$B116,#REF!,$B$13)/10^9</f>
        <v>#REF!</v>
      </c>
      <c r="L116" s="78" t="e">
        <f>SUMIFS(#REF!,#REF!,$C$1,#REF!,$A116,#REF!,$B116,#REF!,$B$13)/10^9</f>
        <v>#REF!</v>
      </c>
      <c r="M116" s="78" t="e">
        <f>SUMIFS(#REF!,#REF!,$C$1,#REF!,$A116,#REF!,$B116,#REF!,$B$13)/10^9</f>
        <v>#REF!</v>
      </c>
      <c r="N116" s="78" t="e">
        <f>SUMIFS(#REF!,#REF!,$C$1,#REF!,$A116,#REF!,$B116,#REF!,$B$13)/10^9</f>
        <v>#REF!</v>
      </c>
      <c r="O116" s="78" t="e">
        <f>SUMIFS(#REF!,#REF!,$C$1,#REF!,$A116,#REF!,$B116,#REF!,$B$13)/10^9</f>
        <v>#REF!</v>
      </c>
      <c r="P116" s="78" t="e">
        <f>SUMIFS(#REF!,#REF!,$C$1,#REF!,$A116,#REF!,$B116,#REF!,$B$13)/10^9</f>
        <v>#REF!</v>
      </c>
      <c r="Q116" s="78" t="e">
        <f>SUMIFS(#REF!,#REF!,$C$1,#REF!,$A116,#REF!,$B116,#REF!,$B$13)/10^9</f>
        <v>#REF!</v>
      </c>
      <c r="R116" s="100"/>
      <c r="S116" s="101" t="e">
        <f t="shared" ref="S116:S117" si="80">SUM(G116:Q116)</f>
        <v>#REF!</v>
      </c>
      <c r="T116" s="102" t="str">
        <f t="shared" ref="T116:T117" si="81">IF(ISERROR(Q116/G116-1),"",Q116/G116-1)</f>
        <v/>
      </c>
      <c r="U116" s="102" t="str">
        <f t="shared" ref="U116:U117" si="82">IF(ISERROR(((Q116/G116)^(1/8))-1),"",((Q116/G116)^(1/8))-1)</f>
        <v/>
      </c>
    </row>
    <row r="117" spans="1:21" s="87" customFormat="1" hidden="1" outlineLevel="1" x14ac:dyDescent="0.3">
      <c r="A117" s="110"/>
      <c r="B117" s="83"/>
      <c r="C117" s="84" t="s">
        <v>398</v>
      </c>
      <c r="D117" s="120" t="e">
        <f>+D118</f>
        <v>#REF!</v>
      </c>
      <c r="E117" s="90" t="e">
        <f t="shared" si="36"/>
        <v>#REF!</v>
      </c>
      <c r="F117" s="77"/>
      <c r="G117" s="78" t="e">
        <f>+SUM(G118:G119)</f>
        <v>#REF!</v>
      </c>
      <c r="H117" s="78" t="e">
        <f t="shared" ref="H117:Q117" si="83">+SUM(H118:H119)</f>
        <v>#REF!</v>
      </c>
      <c r="I117" s="78" t="e">
        <f t="shared" si="83"/>
        <v>#REF!</v>
      </c>
      <c r="J117" s="78" t="e">
        <f t="shared" si="83"/>
        <v>#REF!</v>
      </c>
      <c r="K117" s="78" t="e">
        <f t="shared" si="83"/>
        <v>#REF!</v>
      </c>
      <c r="L117" s="78" t="e">
        <f t="shared" si="83"/>
        <v>#REF!</v>
      </c>
      <c r="M117" s="78" t="e">
        <f t="shared" si="83"/>
        <v>#REF!</v>
      </c>
      <c r="N117" s="78" t="e">
        <f t="shared" si="83"/>
        <v>#REF!</v>
      </c>
      <c r="O117" s="78" t="e">
        <f t="shared" si="83"/>
        <v>#REF!</v>
      </c>
      <c r="P117" s="78" t="e">
        <f t="shared" si="83"/>
        <v>#REF!</v>
      </c>
      <c r="Q117" s="78" t="e">
        <f t="shared" si="83"/>
        <v>#REF!</v>
      </c>
      <c r="R117" s="77"/>
      <c r="S117" s="85" t="e">
        <f t="shared" si="80"/>
        <v>#REF!</v>
      </c>
      <c r="T117" s="86" t="str">
        <f t="shared" si="81"/>
        <v/>
      </c>
      <c r="U117" s="86" t="str">
        <f t="shared" si="82"/>
        <v/>
      </c>
    </row>
    <row r="118" spans="1:21" s="87" customFormat="1" hidden="1" outlineLevel="2" x14ac:dyDescent="0.3">
      <c r="A118" s="110" t="s">
        <v>108</v>
      </c>
      <c r="B118" s="83" t="s">
        <v>135</v>
      </c>
      <c r="C118" s="88" t="s">
        <v>399</v>
      </c>
      <c r="D118" s="118" t="e">
        <f>COUNTIFS(#REF!,$C$1,#REF!,$A118,#REF!,B118)</f>
        <v>#REF!</v>
      </c>
      <c r="E118" s="76" t="e">
        <f t="shared" si="36"/>
        <v>#REF!</v>
      </c>
      <c r="F118" s="77"/>
      <c r="G118" s="78" t="e">
        <f>SUMIFS(#REF!,#REF!,$C$1,#REF!,$A118,#REF!,$B118,#REF!,$B$13)/10^9</f>
        <v>#REF!</v>
      </c>
      <c r="H118" s="78" t="e">
        <f>SUMIFS(#REF!,#REF!,$C$1,#REF!,$A118,#REF!,$B118,#REF!,$B$13)/10^9</f>
        <v>#REF!</v>
      </c>
      <c r="I118" s="78" t="e">
        <f>SUMIFS(#REF!,#REF!,$C$1,#REF!,$A118,#REF!,$B118,#REF!,$B$13)/10^9</f>
        <v>#REF!</v>
      </c>
      <c r="J118" s="78" t="e">
        <f>SUMIFS(#REF!,#REF!,$C$1,#REF!,$A118,#REF!,$B118,#REF!,$B$13)/10^9</f>
        <v>#REF!</v>
      </c>
      <c r="K118" s="78" t="e">
        <f>SUMIFS(#REF!,#REF!,$C$1,#REF!,$A118,#REF!,$B118,#REF!,$B$13)/10^9</f>
        <v>#REF!</v>
      </c>
      <c r="L118" s="78" t="e">
        <f>SUMIFS(#REF!,#REF!,$C$1,#REF!,$A118,#REF!,$B118,#REF!,$B$13)/10^9</f>
        <v>#REF!</v>
      </c>
      <c r="M118" s="78" t="e">
        <f>SUMIFS(#REF!,#REF!,$C$1,#REF!,$A118,#REF!,$B118,#REF!,$B$13)/10^9</f>
        <v>#REF!</v>
      </c>
      <c r="N118" s="78" t="e">
        <f>SUMIFS(#REF!,#REF!,$C$1,#REF!,$A118,#REF!,$B118,#REF!,$B$13)/10^9</f>
        <v>#REF!</v>
      </c>
      <c r="O118" s="78" t="e">
        <f>SUMIFS(#REF!,#REF!,$C$1,#REF!,$A118,#REF!,$B118,#REF!,$B$13)/10^9</f>
        <v>#REF!</v>
      </c>
      <c r="P118" s="78" t="e">
        <f>SUMIFS(#REF!,#REF!,$C$1,#REF!,$A118,#REF!,$B118,#REF!,$B$13)/10^9</f>
        <v>#REF!</v>
      </c>
      <c r="Q118" s="78" t="e">
        <f>SUMIFS(#REF!,#REF!,$C$1,#REF!,$A118,#REF!,$B118,#REF!,$B$13)/10^9</f>
        <v>#REF!</v>
      </c>
      <c r="R118" s="77"/>
      <c r="S118" s="85" t="e">
        <f>SUM(G118:Q118)</f>
        <v>#REF!</v>
      </c>
      <c r="T118" s="86" t="str">
        <f>IF(ISERROR(Q118/G118-1),"",Q118/G118-1)</f>
        <v/>
      </c>
      <c r="U118" s="86" t="str">
        <f>IF(ISERROR(((Q118/G118)^(1/8))-1),"",((Q118/G118)^(1/8))-1)</f>
        <v/>
      </c>
    </row>
    <row r="119" spans="1:21" s="87" customFormat="1" hidden="1" outlineLevel="1" x14ac:dyDescent="0.3">
      <c r="A119" s="110"/>
      <c r="B119" s="83"/>
      <c r="C119" s="84"/>
      <c r="D119" s="118"/>
      <c r="E119" s="76" t="e">
        <f t="shared" si="36"/>
        <v>#REF!</v>
      </c>
      <c r="F119" s="77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7"/>
      <c r="S119" s="85"/>
      <c r="T119" s="86"/>
      <c r="U119" s="86"/>
    </row>
    <row r="120" spans="1:21" s="96" customFormat="1" hidden="1" outlineLevel="1" x14ac:dyDescent="0.3">
      <c r="A120" s="109"/>
      <c r="B120" s="74" t="s">
        <v>150</v>
      </c>
      <c r="C120" s="89" t="s">
        <v>150</v>
      </c>
      <c r="D120" s="117" t="e">
        <f>+D121+D135+D140</f>
        <v>#REF!</v>
      </c>
      <c r="E120" s="90" t="e">
        <f t="shared" si="36"/>
        <v>#REF!</v>
      </c>
      <c r="F120" s="95"/>
      <c r="G120" s="92" t="e">
        <f>+G121+G135+G140</f>
        <v>#REF!</v>
      </c>
      <c r="H120" s="92" t="e">
        <f t="shared" ref="H120:Q120" si="84">+H121+H135+H140</f>
        <v>#REF!</v>
      </c>
      <c r="I120" s="92" t="e">
        <f t="shared" si="84"/>
        <v>#REF!</v>
      </c>
      <c r="J120" s="92" t="e">
        <f t="shared" si="84"/>
        <v>#REF!</v>
      </c>
      <c r="K120" s="92" t="e">
        <f t="shared" si="84"/>
        <v>#REF!</v>
      </c>
      <c r="L120" s="92" t="e">
        <f t="shared" si="84"/>
        <v>#REF!</v>
      </c>
      <c r="M120" s="92" t="e">
        <f t="shared" si="84"/>
        <v>#REF!</v>
      </c>
      <c r="N120" s="92" t="e">
        <f t="shared" si="84"/>
        <v>#REF!</v>
      </c>
      <c r="O120" s="92" t="e">
        <f t="shared" si="84"/>
        <v>#REF!</v>
      </c>
      <c r="P120" s="92" t="e">
        <f t="shared" si="84"/>
        <v>#REF!</v>
      </c>
      <c r="Q120" s="92" t="e">
        <f t="shared" si="84"/>
        <v>#REF!</v>
      </c>
      <c r="R120" s="95"/>
      <c r="S120" s="93" t="e">
        <f t="shared" ref="S120:S122" si="85">SUM(G120:Q120)</f>
        <v>#REF!</v>
      </c>
      <c r="T120" s="94" t="str">
        <f t="shared" ref="T120:T122" si="86">IF(ISERROR(Q120/G120-1),"",Q120/G120-1)</f>
        <v/>
      </c>
      <c r="U120" s="94" t="str">
        <f t="shared" ref="U120:U122" si="87">IF(ISERROR(((Q120/G120)^(1/8))-1),"",((Q120/G120)^(1/8))-1)</f>
        <v/>
      </c>
    </row>
    <row r="121" spans="1:21" s="87" customFormat="1" hidden="1" outlineLevel="1" x14ac:dyDescent="0.3">
      <c r="A121" s="110"/>
      <c r="B121" s="83" t="s">
        <v>150</v>
      </c>
      <c r="C121" s="84" t="s">
        <v>150</v>
      </c>
      <c r="D121" s="120" t="e">
        <f>+D122+D123+D124</f>
        <v>#REF!</v>
      </c>
      <c r="E121" s="90" t="e">
        <f t="shared" si="36"/>
        <v>#REF!</v>
      </c>
      <c r="F121" s="77"/>
      <c r="G121" s="78" t="e">
        <f>+SUM(G122:G124)</f>
        <v>#REF!</v>
      </c>
      <c r="H121" s="78" t="e">
        <f t="shared" ref="H121:Q121" si="88">+SUM(H122:H124)</f>
        <v>#REF!</v>
      </c>
      <c r="I121" s="78" t="e">
        <f t="shared" si="88"/>
        <v>#REF!</v>
      </c>
      <c r="J121" s="78" t="e">
        <f t="shared" si="88"/>
        <v>#REF!</v>
      </c>
      <c r="K121" s="78" t="e">
        <f t="shared" si="88"/>
        <v>#REF!</v>
      </c>
      <c r="L121" s="78" t="e">
        <f t="shared" si="88"/>
        <v>#REF!</v>
      </c>
      <c r="M121" s="78" t="e">
        <f t="shared" si="88"/>
        <v>#REF!</v>
      </c>
      <c r="N121" s="78" t="e">
        <f t="shared" si="88"/>
        <v>#REF!</v>
      </c>
      <c r="O121" s="78" t="e">
        <f t="shared" si="88"/>
        <v>#REF!</v>
      </c>
      <c r="P121" s="78" t="e">
        <f t="shared" si="88"/>
        <v>#REF!</v>
      </c>
      <c r="Q121" s="78" t="e">
        <f t="shared" si="88"/>
        <v>#REF!</v>
      </c>
      <c r="R121" s="77"/>
      <c r="S121" s="85" t="e">
        <f t="shared" si="85"/>
        <v>#REF!</v>
      </c>
      <c r="T121" s="86" t="str">
        <f t="shared" si="86"/>
        <v/>
      </c>
      <c r="U121" s="86" t="str">
        <f t="shared" si="87"/>
        <v/>
      </c>
    </row>
    <row r="122" spans="1:21" s="87" customFormat="1" hidden="1" outlineLevel="2" x14ac:dyDescent="0.3">
      <c r="A122" s="110" t="s">
        <v>150</v>
      </c>
      <c r="B122" s="83" t="s">
        <v>193</v>
      </c>
      <c r="C122" s="88" t="s">
        <v>400</v>
      </c>
      <c r="D122" s="118" t="e">
        <f>COUNTIFS(#REF!,$C$1,#REF!,$A122,#REF!,B122)</f>
        <v>#REF!</v>
      </c>
      <c r="E122" s="76" t="e">
        <f t="shared" si="36"/>
        <v>#REF!</v>
      </c>
      <c r="F122" s="77"/>
      <c r="G122" s="78" t="e">
        <f>SUMIFS(#REF!,#REF!,$C$1,#REF!,$A122,#REF!,$B122,#REF!,$B$13)/10^9</f>
        <v>#REF!</v>
      </c>
      <c r="H122" s="78" t="e">
        <f>SUMIFS(#REF!,#REF!,$C$1,#REF!,$A122,#REF!,$B122,#REF!,$B$13)/10^9</f>
        <v>#REF!</v>
      </c>
      <c r="I122" s="78" t="e">
        <f>SUMIFS(#REF!,#REF!,$C$1,#REF!,$A122,#REF!,$B122,#REF!,$B$13)/10^9</f>
        <v>#REF!</v>
      </c>
      <c r="J122" s="78" t="e">
        <f>SUMIFS(#REF!,#REF!,$C$1,#REF!,$A122,#REF!,$B122,#REF!,$B$13)/10^9</f>
        <v>#REF!</v>
      </c>
      <c r="K122" s="78" t="e">
        <f>SUMIFS(#REF!,#REF!,$C$1,#REF!,$A122,#REF!,$B122,#REF!,$B$13)/10^9</f>
        <v>#REF!</v>
      </c>
      <c r="L122" s="78" t="e">
        <f>SUMIFS(#REF!,#REF!,$C$1,#REF!,$A122,#REF!,$B122,#REF!,$B$13)/10^9</f>
        <v>#REF!</v>
      </c>
      <c r="M122" s="78" t="e">
        <f>SUMIFS(#REF!,#REF!,$C$1,#REF!,$A122,#REF!,$B122,#REF!,$B$13)/10^9</f>
        <v>#REF!</v>
      </c>
      <c r="N122" s="78" t="e">
        <f>SUMIFS(#REF!,#REF!,$C$1,#REF!,$A122,#REF!,$B122,#REF!,$B$13)/10^9</f>
        <v>#REF!</v>
      </c>
      <c r="O122" s="78" t="e">
        <f>SUMIFS(#REF!,#REF!,$C$1,#REF!,$A122,#REF!,$B122,#REF!,$B$13)/10^9</f>
        <v>#REF!</v>
      </c>
      <c r="P122" s="78" t="e">
        <f>SUMIFS(#REF!,#REF!,$C$1,#REF!,$A122,#REF!,$B122,#REF!,$B$13)/10^9</f>
        <v>#REF!</v>
      </c>
      <c r="Q122" s="139" t="e">
        <f>SUMIFS(#REF!,#REF!,$C$1,#REF!,$A122,#REF!,$B122,#REF!,$B$13)/10^9</f>
        <v>#REF!</v>
      </c>
      <c r="R122" s="77"/>
      <c r="S122" s="85" t="e">
        <f t="shared" si="85"/>
        <v>#REF!</v>
      </c>
      <c r="T122" s="86" t="str">
        <f t="shared" si="86"/>
        <v/>
      </c>
      <c r="U122" s="86" t="str">
        <f t="shared" si="87"/>
        <v/>
      </c>
    </row>
    <row r="123" spans="1:21" s="87" customFormat="1" hidden="1" outlineLevel="2" x14ac:dyDescent="0.3">
      <c r="A123" s="110" t="s">
        <v>150</v>
      </c>
      <c r="B123" s="83" t="s">
        <v>178</v>
      </c>
      <c r="C123" s="88" t="s">
        <v>401</v>
      </c>
      <c r="D123" s="118" t="e">
        <f>COUNTIFS(#REF!,$C$1,#REF!,$A123,#REF!,B123)</f>
        <v>#REF!</v>
      </c>
      <c r="E123" s="76" t="e">
        <f t="shared" si="36"/>
        <v>#REF!</v>
      </c>
      <c r="F123" s="77"/>
      <c r="G123" s="78" t="e">
        <f>SUMIFS(#REF!,#REF!,$C$1,#REF!,$A123,#REF!,$B123,#REF!,$B$13)/10^9</f>
        <v>#REF!</v>
      </c>
      <c r="H123" s="78" t="e">
        <f>SUMIFS(#REF!,#REF!,$C$1,#REF!,$A123,#REF!,$B123,#REF!,$B$13)/10^9</f>
        <v>#REF!</v>
      </c>
      <c r="I123" s="78" t="e">
        <f>SUMIFS(#REF!,#REF!,$C$1,#REF!,$A123,#REF!,$B123,#REF!,$B$13)/10^9</f>
        <v>#REF!</v>
      </c>
      <c r="J123" s="78" t="e">
        <f>SUMIFS(#REF!,#REF!,$C$1,#REF!,$A123,#REF!,$B123,#REF!,$B$13)/10^9</f>
        <v>#REF!</v>
      </c>
      <c r="K123" s="78" t="e">
        <f>SUMIFS(#REF!,#REF!,$C$1,#REF!,$A123,#REF!,$B123,#REF!,$B$13)/10^9</f>
        <v>#REF!</v>
      </c>
      <c r="L123" s="78" t="e">
        <f>SUMIFS(#REF!,#REF!,$C$1,#REF!,$A123,#REF!,$B123,#REF!,$B$13)/10^9</f>
        <v>#REF!</v>
      </c>
      <c r="M123" s="78" t="e">
        <f>SUMIFS(#REF!,#REF!,$C$1,#REF!,$A123,#REF!,$B123,#REF!,$B$13)/10^9</f>
        <v>#REF!</v>
      </c>
      <c r="N123" s="78" t="e">
        <f>SUMIFS(#REF!,#REF!,$C$1,#REF!,$A123,#REF!,$B123,#REF!,$B$13)/10^9</f>
        <v>#REF!</v>
      </c>
      <c r="O123" s="78" t="e">
        <f>SUMIFS(#REF!,#REF!,$C$1,#REF!,$A123,#REF!,$B123,#REF!,$B$13)/10^9</f>
        <v>#REF!</v>
      </c>
      <c r="P123" s="78" t="e">
        <f>SUMIFS(#REF!,#REF!,$C$1,#REF!,$A123,#REF!,$B123,#REF!,$B$13)/10^9</f>
        <v>#REF!</v>
      </c>
      <c r="Q123" s="136" t="e">
        <f>SUMIFS(#REF!,#REF!,$C$1,#REF!,$A123,#REF!,$B123,#REF!,$B$13)/10^9</f>
        <v>#REF!</v>
      </c>
      <c r="R123" s="77"/>
      <c r="S123" s="85" t="e">
        <f t="shared" ref="S123:S134" si="89">SUM(G123:Q123)</f>
        <v>#REF!</v>
      </c>
      <c r="T123" s="86" t="str">
        <f t="shared" ref="T123:T134" si="90">IF(ISERROR(Q123/G123-1),"",Q123/G123-1)</f>
        <v/>
      </c>
      <c r="U123" s="86" t="str">
        <f t="shared" ref="U123:U134" si="91">IF(ISERROR(((Q123/G123)^(1/8))-1),"",((Q123/G123)^(1/8))-1)</f>
        <v/>
      </c>
    </row>
    <row r="124" spans="1:21" s="87" customFormat="1" hidden="1" outlineLevel="1" x14ac:dyDescent="0.3">
      <c r="A124" s="110"/>
      <c r="B124" s="83"/>
      <c r="C124" s="88" t="s">
        <v>402</v>
      </c>
      <c r="D124" s="120" t="e">
        <f>+SUM(D125:D134)</f>
        <v>#REF!</v>
      </c>
      <c r="E124" s="90" t="e">
        <f t="shared" si="36"/>
        <v>#REF!</v>
      </c>
      <c r="F124" s="77"/>
      <c r="G124" s="78" t="e">
        <f>+SUM(G125:G134)</f>
        <v>#REF!</v>
      </c>
      <c r="H124" s="78" t="e">
        <f t="shared" ref="H124:Q124" si="92">+SUM(H125:H134)</f>
        <v>#REF!</v>
      </c>
      <c r="I124" s="78" t="e">
        <f t="shared" si="92"/>
        <v>#REF!</v>
      </c>
      <c r="J124" s="78" t="e">
        <f t="shared" si="92"/>
        <v>#REF!</v>
      </c>
      <c r="K124" s="78" t="e">
        <f t="shared" si="92"/>
        <v>#REF!</v>
      </c>
      <c r="L124" s="78" t="e">
        <f t="shared" si="92"/>
        <v>#REF!</v>
      </c>
      <c r="M124" s="78" t="e">
        <f t="shared" si="92"/>
        <v>#REF!</v>
      </c>
      <c r="N124" s="78" t="e">
        <f t="shared" si="92"/>
        <v>#REF!</v>
      </c>
      <c r="O124" s="78" t="e">
        <f t="shared" si="92"/>
        <v>#REF!</v>
      </c>
      <c r="P124" s="78" t="e">
        <f t="shared" si="92"/>
        <v>#REF!</v>
      </c>
      <c r="Q124" s="78" t="e">
        <f t="shared" si="92"/>
        <v>#REF!</v>
      </c>
      <c r="R124" s="77"/>
      <c r="S124" s="85" t="e">
        <f t="shared" ref="S124" si="93">SUM(G124:Q124)</f>
        <v>#REF!</v>
      </c>
      <c r="T124" s="86" t="str">
        <f t="shared" ref="T124" si="94">IF(ISERROR(Q124/G124-1),"",Q124/G124-1)</f>
        <v/>
      </c>
      <c r="U124" s="86" t="str">
        <f t="shared" ref="U124" si="95">IF(ISERROR(((Q124/G124)^(1/8))-1),"",((Q124/G124)^(1/8))-1)</f>
        <v/>
      </c>
    </row>
    <row r="125" spans="1:21" s="87" customFormat="1" hidden="1" outlineLevel="2" x14ac:dyDescent="0.3">
      <c r="A125" s="110" t="s">
        <v>150</v>
      </c>
      <c r="B125" s="83" t="s">
        <v>157</v>
      </c>
      <c r="C125" s="104" t="s">
        <v>402</v>
      </c>
      <c r="D125" s="118" t="e">
        <f>COUNTIFS(#REF!,$C$1,#REF!,$A125,#REF!,B125)</f>
        <v>#REF!</v>
      </c>
      <c r="E125" s="76" t="e">
        <f t="shared" si="36"/>
        <v>#REF!</v>
      </c>
      <c r="F125" s="77"/>
      <c r="G125" s="78" t="e">
        <f>SUMIFS(#REF!,#REF!,$C$1,#REF!,$A125,#REF!,$B125,#REF!,$B$13)/10^9</f>
        <v>#REF!</v>
      </c>
      <c r="H125" s="78" t="e">
        <f>SUMIFS(#REF!,#REF!,$C$1,#REF!,$A125,#REF!,$B125,#REF!,$B$13)/10^9</f>
        <v>#REF!</v>
      </c>
      <c r="I125" s="78" t="e">
        <f>SUMIFS(#REF!,#REF!,$C$1,#REF!,$A125,#REF!,$B125,#REF!,$B$13)/10^9</f>
        <v>#REF!</v>
      </c>
      <c r="J125" s="78" t="e">
        <f>SUMIFS(#REF!,#REF!,$C$1,#REF!,$A125,#REF!,$B125,#REF!,$B$13)/10^9</f>
        <v>#REF!</v>
      </c>
      <c r="K125" s="78" t="e">
        <f>SUMIFS(#REF!,#REF!,$C$1,#REF!,$A125,#REF!,$B125,#REF!,$B$13)/10^9</f>
        <v>#REF!</v>
      </c>
      <c r="L125" s="78" t="e">
        <f>SUMIFS(#REF!,#REF!,$C$1,#REF!,$A125,#REF!,$B125,#REF!,$B$13)/10^9</f>
        <v>#REF!</v>
      </c>
      <c r="M125" s="78" t="e">
        <f>SUMIFS(#REF!,#REF!,$C$1,#REF!,$A125,#REF!,$B125,#REF!,$B$13)/10^9</f>
        <v>#REF!</v>
      </c>
      <c r="N125" s="78" t="e">
        <f>SUMIFS(#REF!,#REF!,$C$1,#REF!,$A125,#REF!,$B125,#REF!,$B$13)/10^9</f>
        <v>#REF!</v>
      </c>
      <c r="O125" s="78" t="e">
        <f>SUMIFS(#REF!,#REF!,$C$1,#REF!,$A125,#REF!,$B125,#REF!,$B$13)/10^9</f>
        <v>#REF!</v>
      </c>
      <c r="P125" s="78" t="e">
        <f>SUMIFS(#REF!,#REF!,$C$1,#REF!,$A125,#REF!,$B125,#REF!,$B$13)/10^9</f>
        <v>#REF!</v>
      </c>
      <c r="Q125" s="136" t="e">
        <f>SUMIFS(#REF!,#REF!,$C$1,#REF!,$A125,#REF!,$B125,#REF!,$B$13)/10^9</f>
        <v>#REF!</v>
      </c>
      <c r="R125" s="77"/>
      <c r="S125" s="85" t="e">
        <f t="shared" si="89"/>
        <v>#REF!</v>
      </c>
      <c r="T125" s="86" t="str">
        <f t="shared" si="90"/>
        <v/>
      </c>
      <c r="U125" s="86" t="str">
        <f t="shared" si="91"/>
        <v/>
      </c>
    </row>
    <row r="126" spans="1:21" s="87" customFormat="1" hidden="1" outlineLevel="2" x14ac:dyDescent="0.3">
      <c r="A126" s="110" t="s">
        <v>150</v>
      </c>
      <c r="B126" s="83" t="s">
        <v>201</v>
      </c>
      <c r="C126" s="104" t="s">
        <v>403</v>
      </c>
      <c r="D126" s="118" t="e">
        <f>COUNTIFS(#REF!,$C$1,#REF!,$A126,#REF!,B126)</f>
        <v>#REF!</v>
      </c>
      <c r="E126" s="76" t="e">
        <f t="shared" si="36"/>
        <v>#REF!</v>
      </c>
      <c r="F126" s="77"/>
      <c r="G126" s="78" t="e">
        <f>SUMIFS(#REF!,#REF!,$C$1,#REF!,$A126,#REF!,$B126,#REF!,$B$13)/10^9</f>
        <v>#REF!</v>
      </c>
      <c r="H126" s="78" t="e">
        <f>SUMIFS(#REF!,#REF!,$C$1,#REF!,$A126,#REF!,$B126,#REF!,$B$13)/10^9</f>
        <v>#REF!</v>
      </c>
      <c r="I126" s="78" t="e">
        <f>SUMIFS(#REF!,#REF!,$C$1,#REF!,$A126,#REF!,$B126,#REF!,$B$13)/10^9</f>
        <v>#REF!</v>
      </c>
      <c r="J126" s="78" t="e">
        <f>SUMIFS(#REF!,#REF!,$C$1,#REF!,$A126,#REF!,$B126,#REF!,$B$13)/10^9</f>
        <v>#REF!</v>
      </c>
      <c r="K126" s="78" t="e">
        <f>SUMIFS(#REF!,#REF!,$C$1,#REF!,$A126,#REF!,$B126,#REF!,$B$13)/10^9</f>
        <v>#REF!</v>
      </c>
      <c r="L126" s="78" t="e">
        <f>SUMIFS(#REF!,#REF!,$C$1,#REF!,$A126,#REF!,$B126,#REF!,$B$13)/10^9</f>
        <v>#REF!</v>
      </c>
      <c r="M126" s="78" t="e">
        <f>SUMIFS(#REF!,#REF!,$C$1,#REF!,$A126,#REF!,$B126,#REF!,$B$13)/10^9</f>
        <v>#REF!</v>
      </c>
      <c r="N126" s="78" t="e">
        <f>SUMIFS(#REF!,#REF!,$C$1,#REF!,$A126,#REF!,$B126,#REF!,$B$13)/10^9</f>
        <v>#REF!</v>
      </c>
      <c r="O126" s="78" t="e">
        <f>SUMIFS(#REF!,#REF!,$C$1,#REF!,$A126,#REF!,$B126,#REF!,$B$13)/10^9</f>
        <v>#REF!</v>
      </c>
      <c r="P126" s="78" t="e">
        <f>SUMIFS(#REF!,#REF!,$C$1,#REF!,$A126,#REF!,$B126,#REF!,$B$13)/10^9</f>
        <v>#REF!</v>
      </c>
      <c r="Q126" s="78" t="e">
        <f>SUMIFS(#REF!,#REF!,$C$1,#REF!,$A126,#REF!,$B126,#REF!,$B$13)/10^9</f>
        <v>#REF!</v>
      </c>
      <c r="R126" s="77"/>
      <c r="S126" s="85" t="e">
        <f t="shared" si="89"/>
        <v>#REF!</v>
      </c>
      <c r="T126" s="86" t="str">
        <f t="shared" si="90"/>
        <v/>
      </c>
      <c r="U126" s="86" t="str">
        <f t="shared" si="91"/>
        <v/>
      </c>
    </row>
    <row r="127" spans="1:21" s="87" customFormat="1" hidden="1" outlineLevel="2" x14ac:dyDescent="0.3">
      <c r="A127" s="110" t="s">
        <v>150</v>
      </c>
      <c r="B127" s="83" t="s">
        <v>200</v>
      </c>
      <c r="C127" s="104" t="s">
        <v>250</v>
      </c>
      <c r="D127" s="118" t="e">
        <f>COUNTIFS(#REF!,$C$1,#REF!,$A127,#REF!,B127)</f>
        <v>#REF!</v>
      </c>
      <c r="E127" s="76" t="e">
        <f t="shared" si="36"/>
        <v>#REF!</v>
      </c>
      <c r="F127" s="77"/>
      <c r="G127" s="78" t="e">
        <f>SUMIFS(#REF!,#REF!,$C$1,#REF!,$A127,#REF!,$B127,#REF!,$B$13)/10^9</f>
        <v>#REF!</v>
      </c>
      <c r="H127" s="78" t="e">
        <f>SUMIFS(#REF!,#REF!,$C$1,#REF!,$A127,#REF!,$B127,#REF!,$B$13)/10^9</f>
        <v>#REF!</v>
      </c>
      <c r="I127" s="78" t="e">
        <f>SUMIFS(#REF!,#REF!,$C$1,#REF!,$A127,#REF!,$B127,#REF!,$B$13)/10^9</f>
        <v>#REF!</v>
      </c>
      <c r="J127" s="78" t="e">
        <f>SUMIFS(#REF!,#REF!,$C$1,#REF!,$A127,#REF!,$B127,#REF!,$B$13)/10^9</f>
        <v>#REF!</v>
      </c>
      <c r="K127" s="78" t="e">
        <f>SUMIFS(#REF!,#REF!,$C$1,#REF!,$A127,#REF!,$B127,#REF!,$B$13)/10^9</f>
        <v>#REF!</v>
      </c>
      <c r="L127" s="78" t="e">
        <f>SUMIFS(#REF!,#REF!,$C$1,#REF!,$A127,#REF!,$B127,#REF!,$B$13)/10^9</f>
        <v>#REF!</v>
      </c>
      <c r="M127" s="78" t="e">
        <f>SUMIFS(#REF!,#REF!,$C$1,#REF!,$A127,#REF!,$B127,#REF!,$B$13)/10^9</f>
        <v>#REF!</v>
      </c>
      <c r="N127" s="78" t="e">
        <f>SUMIFS(#REF!,#REF!,$C$1,#REF!,$A127,#REF!,$B127,#REF!,$B$13)/10^9</f>
        <v>#REF!</v>
      </c>
      <c r="O127" s="78" t="e">
        <f>SUMIFS(#REF!,#REF!,$C$1,#REF!,$A127,#REF!,$B127,#REF!,$B$13)/10^9</f>
        <v>#REF!</v>
      </c>
      <c r="P127" s="78" t="e">
        <f>SUMIFS(#REF!,#REF!,$C$1,#REF!,$A127,#REF!,$B127,#REF!,$B$13)/10^9</f>
        <v>#REF!</v>
      </c>
      <c r="Q127" s="78" t="e">
        <f>SUMIFS(#REF!,#REF!,$C$1,#REF!,$A127,#REF!,$B127,#REF!,$B$13)/10^9</f>
        <v>#REF!</v>
      </c>
      <c r="R127" s="77"/>
      <c r="S127" s="85" t="e">
        <f t="shared" si="89"/>
        <v>#REF!</v>
      </c>
      <c r="T127" s="86" t="str">
        <f t="shared" si="90"/>
        <v/>
      </c>
      <c r="U127" s="86" t="str">
        <f t="shared" si="91"/>
        <v/>
      </c>
    </row>
    <row r="128" spans="1:21" s="87" customFormat="1" hidden="1" outlineLevel="2" x14ac:dyDescent="0.3">
      <c r="A128" s="110" t="s">
        <v>150</v>
      </c>
      <c r="B128" s="83" t="s">
        <v>217</v>
      </c>
      <c r="C128" s="104" t="s">
        <v>404</v>
      </c>
      <c r="D128" s="118" t="e">
        <f>COUNTIFS(#REF!,$C$1,#REF!,$A128,#REF!,B128)</f>
        <v>#REF!</v>
      </c>
      <c r="E128" s="76" t="e">
        <f t="shared" si="36"/>
        <v>#REF!</v>
      </c>
      <c r="F128" s="77"/>
      <c r="G128" s="78" t="e">
        <f>SUMIFS(#REF!,#REF!,$C$1,#REF!,$A128,#REF!,$B128,#REF!,$B$13)/10^9</f>
        <v>#REF!</v>
      </c>
      <c r="H128" s="78" t="e">
        <f>SUMIFS(#REF!,#REF!,$C$1,#REF!,$A128,#REF!,$B128,#REF!,$B$13)/10^9</f>
        <v>#REF!</v>
      </c>
      <c r="I128" s="78" t="e">
        <f>SUMIFS(#REF!,#REF!,$C$1,#REF!,$A128,#REF!,$B128,#REF!,$B$13)/10^9</f>
        <v>#REF!</v>
      </c>
      <c r="J128" s="78" t="e">
        <f>SUMIFS(#REF!,#REF!,$C$1,#REF!,$A128,#REF!,$B128,#REF!,$B$13)/10^9</f>
        <v>#REF!</v>
      </c>
      <c r="K128" s="78" t="e">
        <f>SUMIFS(#REF!,#REF!,$C$1,#REF!,$A128,#REF!,$B128,#REF!,$B$13)/10^9</f>
        <v>#REF!</v>
      </c>
      <c r="L128" s="78" t="e">
        <f>SUMIFS(#REF!,#REF!,$C$1,#REF!,$A128,#REF!,$B128,#REF!,$B$13)/10^9</f>
        <v>#REF!</v>
      </c>
      <c r="M128" s="78" t="e">
        <f>SUMIFS(#REF!,#REF!,$C$1,#REF!,$A128,#REF!,$B128,#REF!,$B$13)/10^9</f>
        <v>#REF!</v>
      </c>
      <c r="N128" s="78" t="e">
        <f>SUMIFS(#REF!,#REF!,$C$1,#REF!,$A128,#REF!,$B128,#REF!,$B$13)/10^9</f>
        <v>#REF!</v>
      </c>
      <c r="O128" s="78" t="e">
        <f>SUMIFS(#REF!,#REF!,$C$1,#REF!,$A128,#REF!,$B128,#REF!,$B$13)/10^9</f>
        <v>#REF!</v>
      </c>
      <c r="P128" s="78" t="e">
        <f>SUMIFS(#REF!,#REF!,$C$1,#REF!,$A128,#REF!,$B128,#REF!,$B$13)/10^9</f>
        <v>#REF!</v>
      </c>
      <c r="Q128" s="78" t="e">
        <f>SUMIFS(#REF!,#REF!,$C$1,#REF!,$A128,#REF!,$B128,#REF!,$B$13)/10^9</f>
        <v>#REF!</v>
      </c>
      <c r="R128" s="77"/>
      <c r="S128" s="85" t="e">
        <f t="shared" si="89"/>
        <v>#REF!</v>
      </c>
      <c r="T128" s="86" t="str">
        <f t="shared" si="90"/>
        <v/>
      </c>
      <c r="U128" s="86" t="str">
        <f t="shared" si="91"/>
        <v/>
      </c>
    </row>
    <row r="129" spans="1:21" s="87" customFormat="1" hidden="1" outlineLevel="2" x14ac:dyDescent="0.3">
      <c r="A129" s="110" t="s">
        <v>150</v>
      </c>
      <c r="B129" s="83" t="s">
        <v>151</v>
      </c>
      <c r="C129" s="104" t="s">
        <v>405</v>
      </c>
      <c r="D129" s="118" t="e">
        <f>COUNTIFS(#REF!,$C$1,#REF!,$A129,#REF!,B129)</f>
        <v>#REF!</v>
      </c>
      <c r="E129" s="76" t="e">
        <f t="shared" si="36"/>
        <v>#REF!</v>
      </c>
      <c r="F129" s="77"/>
      <c r="G129" s="78" t="e">
        <f>SUMIFS(#REF!,#REF!,$C$1,#REF!,$A129,#REF!,$B129,#REF!,$B$13)/10^9</f>
        <v>#REF!</v>
      </c>
      <c r="H129" s="78" t="e">
        <f>SUMIFS(#REF!,#REF!,$C$1,#REF!,$A129,#REF!,$B129,#REF!,$B$13)/10^9</f>
        <v>#REF!</v>
      </c>
      <c r="I129" s="78" t="e">
        <f>SUMIFS(#REF!,#REF!,$C$1,#REF!,$A129,#REF!,$B129,#REF!,$B$13)/10^9</f>
        <v>#REF!</v>
      </c>
      <c r="J129" s="78" t="e">
        <f>SUMIFS(#REF!,#REF!,$C$1,#REF!,$A129,#REF!,$B129,#REF!,$B$13)/10^9</f>
        <v>#REF!</v>
      </c>
      <c r="K129" s="78" t="e">
        <f>SUMIFS(#REF!,#REF!,$C$1,#REF!,$A129,#REF!,$B129,#REF!,$B$13)/10^9</f>
        <v>#REF!</v>
      </c>
      <c r="L129" s="78" t="e">
        <f>SUMIFS(#REF!,#REF!,$C$1,#REF!,$A129,#REF!,$B129,#REF!,$B$13)/10^9</f>
        <v>#REF!</v>
      </c>
      <c r="M129" s="78" t="e">
        <f>SUMIFS(#REF!,#REF!,$C$1,#REF!,$A129,#REF!,$B129,#REF!,$B$13)/10^9</f>
        <v>#REF!</v>
      </c>
      <c r="N129" s="78" t="e">
        <f>SUMIFS(#REF!,#REF!,$C$1,#REF!,$A129,#REF!,$B129,#REF!,$B$13)/10^9</f>
        <v>#REF!</v>
      </c>
      <c r="O129" s="78" t="e">
        <f>SUMIFS(#REF!,#REF!,$C$1,#REF!,$A129,#REF!,$B129,#REF!,$B$13)/10^9</f>
        <v>#REF!</v>
      </c>
      <c r="P129" s="78" t="e">
        <f>SUMIFS(#REF!,#REF!,$C$1,#REF!,$A129,#REF!,$B129,#REF!,$B$13)/10^9</f>
        <v>#REF!</v>
      </c>
      <c r="Q129" s="136" t="e">
        <f>SUMIFS(#REF!,#REF!,$C$1,#REF!,$A129,#REF!,$B129,#REF!,$B$13)/10^9</f>
        <v>#REF!</v>
      </c>
      <c r="R129" s="77"/>
      <c r="S129" s="85" t="e">
        <f t="shared" si="89"/>
        <v>#REF!</v>
      </c>
      <c r="T129" s="86" t="str">
        <f t="shared" si="90"/>
        <v/>
      </c>
      <c r="U129" s="86" t="str">
        <f t="shared" si="91"/>
        <v/>
      </c>
    </row>
    <row r="130" spans="1:21" s="87" customFormat="1" hidden="1" outlineLevel="2" x14ac:dyDescent="0.3">
      <c r="A130" s="110" t="s">
        <v>150</v>
      </c>
      <c r="B130" s="83" t="s">
        <v>218</v>
      </c>
      <c r="C130" s="104" t="s">
        <v>406</v>
      </c>
      <c r="D130" s="118" t="e">
        <f>COUNTIFS(#REF!,$C$1,#REF!,$A130,#REF!,B130)</f>
        <v>#REF!</v>
      </c>
      <c r="E130" s="76" t="e">
        <f t="shared" si="36"/>
        <v>#REF!</v>
      </c>
      <c r="F130" s="77"/>
      <c r="G130" s="78" t="e">
        <f>SUMIFS(#REF!,#REF!,$C$1,#REF!,$A130,#REF!,$B130,#REF!,$B$13)/10^9</f>
        <v>#REF!</v>
      </c>
      <c r="H130" s="78" t="e">
        <f>SUMIFS(#REF!,#REF!,$C$1,#REF!,$A130,#REF!,$B130,#REF!,$B$13)/10^9</f>
        <v>#REF!</v>
      </c>
      <c r="I130" s="78" t="e">
        <f>SUMIFS(#REF!,#REF!,$C$1,#REF!,$A130,#REF!,$B130,#REF!,$B$13)/10^9</f>
        <v>#REF!</v>
      </c>
      <c r="J130" s="78" t="e">
        <f>SUMIFS(#REF!,#REF!,$C$1,#REF!,$A130,#REF!,$B130,#REF!,$B$13)/10^9</f>
        <v>#REF!</v>
      </c>
      <c r="K130" s="78" t="e">
        <f>SUMIFS(#REF!,#REF!,$C$1,#REF!,$A130,#REF!,$B130,#REF!,$B$13)/10^9</f>
        <v>#REF!</v>
      </c>
      <c r="L130" s="78" t="e">
        <f>SUMIFS(#REF!,#REF!,$C$1,#REF!,$A130,#REF!,$B130,#REF!,$B$13)/10^9</f>
        <v>#REF!</v>
      </c>
      <c r="M130" s="78" t="e">
        <f>SUMIFS(#REF!,#REF!,$C$1,#REF!,$A130,#REF!,$B130,#REF!,$B$13)/10^9</f>
        <v>#REF!</v>
      </c>
      <c r="N130" s="78" t="e">
        <f>SUMIFS(#REF!,#REF!,$C$1,#REF!,$A130,#REF!,$B130,#REF!,$B$13)/10^9</f>
        <v>#REF!</v>
      </c>
      <c r="O130" s="78" t="e">
        <f>SUMIFS(#REF!,#REF!,$C$1,#REF!,$A130,#REF!,$B130,#REF!,$B$13)/10^9</f>
        <v>#REF!</v>
      </c>
      <c r="P130" s="78" t="e">
        <f>SUMIFS(#REF!,#REF!,$C$1,#REF!,$A130,#REF!,$B130,#REF!,$B$13)/10^9</f>
        <v>#REF!</v>
      </c>
      <c r="Q130" s="78" t="e">
        <f>SUMIFS(#REF!,#REF!,$C$1,#REF!,$A130,#REF!,$B130,#REF!,$B$13)/10^9</f>
        <v>#REF!</v>
      </c>
      <c r="R130" s="77"/>
      <c r="S130" s="85" t="e">
        <f t="shared" si="89"/>
        <v>#REF!</v>
      </c>
      <c r="T130" s="86" t="str">
        <f t="shared" si="90"/>
        <v/>
      </c>
      <c r="U130" s="86" t="str">
        <f t="shared" si="91"/>
        <v/>
      </c>
    </row>
    <row r="131" spans="1:21" s="87" customFormat="1" hidden="1" outlineLevel="2" x14ac:dyDescent="0.3">
      <c r="A131" s="110" t="s">
        <v>150</v>
      </c>
      <c r="B131" s="83" t="s">
        <v>169</v>
      </c>
      <c r="C131" s="104" t="s">
        <v>407</v>
      </c>
      <c r="D131" s="118" t="e">
        <f>COUNTIFS(#REF!,$C$1,#REF!,$A131,#REF!,B131)</f>
        <v>#REF!</v>
      </c>
      <c r="E131" s="76" t="e">
        <f t="shared" si="36"/>
        <v>#REF!</v>
      </c>
      <c r="F131" s="77"/>
      <c r="G131" s="78" t="e">
        <f>SUMIFS(#REF!,#REF!,$C$1,#REF!,$A131,#REF!,$B131,#REF!,$B$13)/10^9</f>
        <v>#REF!</v>
      </c>
      <c r="H131" s="78" t="e">
        <f>SUMIFS(#REF!,#REF!,$C$1,#REF!,$A131,#REF!,$B131,#REF!,$B$13)/10^9</f>
        <v>#REF!</v>
      </c>
      <c r="I131" s="78" t="e">
        <f>SUMIFS(#REF!,#REF!,$C$1,#REF!,$A131,#REF!,$B131,#REF!,$B$13)/10^9</f>
        <v>#REF!</v>
      </c>
      <c r="J131" s="78" t="e">
        <f>SUMIFS(#REF!,#REF!,$C$1,#REF!,$A131,#REF!,$B131,#REF!,$B$13)/10^9</f>
        <v>#REF!</v>
      </c>
      <c r="K131" s="78" t="e">
        <f>SUMIFS(#REF!,#REF!,$C$1,#REF!,$A131,#REF!,$B131,#REF!,$B$13)/10^9</f>
        <v>#REF!</v>
      </c>
      <c r="L131" s="78" t="e">
        <f>SUMIFS(#REF!,#REF!,$C$1,#REF!,$A131,#REF!,$B131,#REF!,$B$13)/10^9</f>
        <v>#REF!</v>
      </c>
      <c r="M131" s="78" t="e">
        <f>SUMIFS(#REF!,#REF!,$C$1,#REF!,$A131,#REF!,$B131,#REF!,$B$13)/10^9</f>
        <v>#REF!</v>
      </c>
      <c r="N131" s="78" t="e">
        <f>SUMIFS(#REF!,#REF!,$C$1,#REF!,$A131,#REF!,$B131,#REF!,$B$13)/10^9</f>
        <v>#REF!</v>
      </c>
      <c r="O131" s="78" t="e">
        <f>SUMIFS(#REF!,#REF!,$C$1,#REF!,$A131,#REF!,$B131,#REF!,$B$13)/10^9</f>
        <v>#REF!</v>
      </c>
      <c r="P131" s="78" t="e">
        <f>SUMIFS(#REF!,#REF!,$C$1,#REF!,$A131,#REF!,$B131,#REF!,$B$13)/10^9</f>
        <v>#REF!</v>
      </c>
      <c r="Q131" s="78" t="e">
        <f>SUMIFS(#REF!,#REF!,$C$1,#REF!,$A131,#REF!,$B131,#REF!,$B$13)/10^9</f>
        <v>#REF!</v>
      </c>
      <c r="R131" s="77"/>
      <c r="S131" s="85" t="e">
        <f t="shared" si="89"/>
        <v>#REF!</v>
      </c>
      <c r="T131" s="86" t="str">
        <f t="shared" si="90"/>
        <v/>
      </c>
      <c r="U131" s="86" t="str">
        <f t="shared" si="91"/>
        <v/>
      </c>
    </row>
    <row r="132" spans="1:21" s="87" customFormat="1" hidden="1" outlineLevel="2" x14ac:dyDescent="0.3">
      <c r="A132" s="110" t="s">
        <v>150</v>
      </c>
      <c r="B132" s="83" t="s">
        <v>171</v>
      </c>
      <c r="C132" s="104" t="s">
        <v>408</v>
      </c>
      <c r="D132" s="118" t="e">
        <f>COUNTIFS(#REF!,$C$1,#REF!,$A132,#REF!,B132)</f>
        <v>#REF!</v>
      </c>
      <c r="E132" s="76" t="e">
        <f t="shared" si="36"/>
        <v>#REF!</v>
      </c>
      <c r="F132" s="77"/>
      <c r="G132" s="78" t="e">
        <f>SUMIFS(#REF!,#REF!,$C$1,#REF!,$A132,#REF!,$B132,#REF!,$B$13)/10^9</f>
        <v>#REF!</v>
      </c>
      <c r="H132" s="78" t="e">
        <f>SUMIFS(#REF!,#REF!,$C$1,#REF!,$A132,#REF!,$B132,#REF!,$B$13)/10^9</f>
        <v>#REF!</v>
      </c>
      <c r="I132" s="78" t="e">
        <f>SUMIFS(#REF!,#REF!,$C$1,#REF!,$A132,#REF!,$B132,#REF!,$B$13)/10^9</f>
        <v>#REF!</v>
      </c>
      <c r="J132" s="78" t="e">
        <f>SUMIFS(#REF!,#REF!,$C$1,#REF!,$A132,#REF!,$B132,#REF!,$B$13)/10^9</f>
        <v>#REF!</v>
      </c>
      <c r="K132" s="78" t="e">
        <f>SUMIFS(#REF!,#REF!,$C$1,#REF!,$A132,#REF!,$B132,#REF!,$B$13)/10^9</f>
        <v>#REF!</v>
      </c>
      <c r="L132" s="78" t="e">
        <f>SUMIFS(#REF!,#REF!,$C$1,#REF!,$A132,#REF!,$B132,#REF!,$B$13)/10^9</f>
        <v>#REF!</v>
      </c>
      <c r="M132" s="78" t="e">
        <f>SUMIFS(#REF!,#REF!,$C$1,#REF!,$A132,#REF!,$B132,#REF!,$B$13)/10^9</f>
        <v>#REF!</v>
      </c>
      <c r="N132" s="78" t="e">
        <f>SUMIFS(#REF!,#REF!,$C$1,#REF!,$A132,#REF!,$B132,#REF!,$B$13)/10^9</f>
        <v>#REF!</v>
      </c>
      <c r="O132" s="78" t="e">
        <f>SUMIFS(#REF!,#REF!,$C$1,#REF!,$A132,#REF!,$B132,#REF!,$B$13)/10^9</f>
        <v>#REF!</v>
      </c>
      <c r="P132" s="78" t="e">
        <f>SUMIFS(#REF!,#REF!,$C$1,#REF!,$A132,#REF!,$B132,#REF!,$B$13)/10^9</f>
        <v>#REF!</v>
      </c>
      <c r="Q132" s="136" t="e">
        <f>SUMIFS(#REF!,#REF!,$C$1,#REF!,$A132,#REF!,$B132,#REF!,$B$13)/10^9</f>
        <v>#REF!</v>
      </c>
      <c r="R132" s="77"/>
      <c r="S132" s="85" t="e">
        <f t="shared" si="89"/>
        <v>#REF!</v>
      </c>
      <c r="T132" s="86" t="str">
        <f t="shared" si="90"/>
        <v/>
      </c>
      <c r="U132" s="86" t="str">
        <f t="shared" si="91"/>
        <v/>
      </c>
    </row>
    <row r="133" spans="1:21" s="87" customFormat="1" hidden="1" outlineLevel="2" x14ac:dyDescent="0.3">
      <c r="A133" s="110" t="s">
        <v>150</v>
      </c>
      <c r="B133" s="83" t="s">
        <v>170</v>
      </c>
      <c r="C133" s="104" t="s">
        <v>409</v>
      </c>
      <c r="D133" s="118" t="e">
        <f>COUNTIFS(#REF!,$C$1,#REF!,$A133,#REF!,B133)</f>
        <v>#REF!</v>
      </c>
      <c r="E133" s="76" t="e">
        <f t="shared" ref="E133:E164" si="96">+D133/$D$202</f>
        <v>#REF!</v>
      </c>
      <c r="F133" s="77"/>
      <c r="G133" s="78" t="e">
        <f>SUMIFS(#REF!,#REF!,$C$1,#REF!,$A133,#REF!,$B133,#REF!,$B$13)/10^9</f>
        <v>#REF!</v>
      </c>
      <c r="H133" s="78" t="e">
        <f>SUMIFS(#REF!,#REF!,$C$1,#REF!,$A133,#REF!,$B133,#REF!,$B$13)/10^9</f>
        <v>#REF!</v>
      </c>
      <c r="I133" s="78" t="e">
        <f>SUMIFS(#REF!,#REF!,$C$1,#REF!,$A133,#REF!,$B133,#REF!,$B$13)/10^9</f>
        <v>#REF!</v>
      </c>
      <c r="J133" s="78" t="e">
        <f>SUMIFS(#REF!,#REF!,$C$1,#REF!,$A133,#REF!,$B133,#REF!,$B$13)/10^9</f>
        <v>#REF!</v>
      </c>
      <c r="K133" s="78" t="e">
        <f>SUMIFS(#REF!,#REF!,$C$1,#REF!,$A133,#REF!,$B133,#REF!,$B$13)/10^9</f>
        <v>#REF!</v>
      </c>
      <c r="L133" s="78" t="e">
        <f>SUMIFS(#REF!,#REF!,$C$1,#REF!,$A133,#REF!,$B133,#REF!,$B$13)/10^9</f>
        <v>#REF!</v>
      </c>
      <c r="M133" s="78" t="e">
        <f>SUMIFS(#REF!,#REF!,$C$1,#REF!,$A133,#REF!,$B133,#REF!,$B$13)/10^9</f>
        <v>#REF!</v>
      </c>
      <c r="N133" s="78" t="e">
        <f>SUMIFS(#REF!,#REF!,$C$1,#REF!,$A133,#REF!,$B133,#REF!,$B$13)/10^9</f>
        <v>#REF!</v>
      </c>
      <c r="O133" s="78" t="e">
        <f>SUMIFS(#REF!,#REF!,$C$1,#REF!,$A133,#REF!,$B133,#REF!,$B$13)/10^9</f>
        <v>#REF!</v>
      </c>
      <c r="P133" s="78" t="e">
        <f>SUMIFS(#REF!,#REF!,$C$1,#REF!,$A133,#REF!,$B133,#REF!,$B$13)/10^9</f>
        <v>#REF!</v>
      </c>
      <c r="Q133" s="78" t="e">
        <f>SUMIFS(#REF!,#REF!,$C$1,#REF!,$A133,#REF!,$B133,#REF!,$B$13)/10^9</f>
        <v>#REF!</v>
      </c>
      <c r="R133" s="77"/>
      <c r="S133" s="85" t="e">
        <f t="shared" ref="S133" si="97">SUM(G133:Q133)</f>
        <v>#REF!</v>
      </c>
      <c r="T133" s="86" t="str">
        <f t="shared" ref="T133" si="98">IF(ISERROR(Q133/G133-1),"",Q133/G133-1)</f>
        <v/>
      </c>
      <c r="U133" s="86" t="str">
        <f t="shared" ref="U133" si="99">IF(ISERROR(((Q133/G133)^(1/8))-1),"",((Q133/G133)^(1/8))-1)</f>
        <v/>
      </c>
    </row>
    <row r="134" spans="1:21" s="87" customFormat="1" hidden="1" outlineLevel="2" x14ac:dyDescent="0.3">
      <c r="A134" s="110" t="s">
        <v>150</v>
      </c>
      <c r="B134" s="83" t="s">
        <v>216</v>
      </c>
      <c r="C134" s="104" t="s">
        <v>410</v>
      </c>
      <c r="D134" s="118" t="e">
        <f>COUNTIFS(#REF!,$C$1,#REF!,$A134,#REF!,B134)</f>
        <v>#REF!</v>
      </c>
      <c r="E134" s="76" t="e">
        <f t="shared" si="96"/>
        <v>#REF!</v>
      </c>
      <c r="F134" s="77"/>
      <c r="G134" s="78" t="e">
        <f>SUMIFS(#REF!,#REF!,$C$1,#REF!,$A134,#REF!,$B134,#REF!,$B$13)/10^9</f>
        <v>#REF!</v>
      </c>
      <c r="H134" s="78" t="e">
        <f>SUMIFS(#REF!,#REF!,$C$1,#REF!,$A134,#REF!,$B134,#REF!,$B$13)/10^9</f>
        <v>#REF!</v>
      </c>
      <c r="I134" s="78" t="e">
        <f>SUMIFS(#REF!,#REF!,$C$1,#REF!,$A134,#REF!,$B134,#REF!,$B$13)/10^9</f>
        <v>#REF!</v>
      </c>
      <c r="J134" s="78" t="e">
        <f>SUMIFS(#REF!,#REF!,$C$1,#REF!,$A134,#REF!,$B134,#REF!,$B$13)/10^9</f>
        <v>#REF!</v>
      </c>
      <c r="K134" s="78" t="e">
        <f>SUMIFS(#REF!,#REF!,$C$1,#REF!,$A134,#REF!,$B134,#REF!,$B$13)/10^9</f>
        <v>#REF!</v>
      </c>
      <c r="L134" s="78" t="e">
        <f>SUMIFS(#REF!,#REF!,$C$1,#REF!,$A134,#REF!,$B134,#REF!,$B$13)/10^9</f>
        <v>#REF!</v>
      </c>
      <c r="M134" s="78" t="e">
        <f>SUMIFS(#REF!,#REF!,$C$1,#REF!,$A134,#REF!,$B134,#REF!,$B$13)/10^9</f>
        <v>#REF!</v>
      </c>
      <c r="N134" s="78" t="e">
        <f>SUMIFS(#REF!,#REF!,$C$1,#REF!,$A134,#REF!,$B134,#REF!,$B$13)/10^9</f>
        <v>#REF!</v>
      </c>
      <c r="O134" s="78" t="e">
        <f>SUMIFS(#REF!,#REF!,$C$1,#REF!,$A134,#REF!,$B134,#REF!,$B$13)/10^9</f>
        <v>#REF!</v>
      </c>
      <c r="P134" s="78" t="e">
        <f>SUMIFS(#REF!,#REF!,$C$1,#REF!,$A134,#REF!,$B134,#REF!,$B$13)/10^9</f>
        <v>#REF!</v>
      </c>
      <c r="Q134" s="78" t="e">
        <f>SUMIFS(#REF!,#REF!,$C$1,#REF!,$A134,#REF!,$B134,#REF!,$B$13)/10^9</f>
        <v>#REF!</v>
      </c>
      <c r="R134" s="77"/>
      <c r="S134" s="85" t="e">
        <f t="shared" si="89"/>
        <v>#REF!</v>
      </c>
      <c r="T134" s="86" t="str">
        <f t="shared" si="90"/>
        <v/>
      </c>
      <c r="U134" s="86" t="str">
        <f t="shared" si="91"/>
        <v/>
      </c>
    </row>
    <row r="135" spans="1:21" s="87" customFormat="1" hidden="1" outlineLevel="1" x14ac:dyDescent="0.3">
      <c r="A135" s="110"/>
      <c r="B135" s="83"/>
      <c r="C135" s="84" t="s">
        <v>411</v>
      </c>
      <c r="D135" s="120" t="e">
        <f>+SUM(D136:D139)</f>
        <v>#REF!</v>
      </c>
      <c r="E135" s="90" t="e">
        <f t="shared" si="96"/>
        <v>#REF!</v>
      </c>
      <c r="F135" s="77"/>
      <c r="G135" s="78" t="e">
        <f t="shared" ref="G135:Q135" si="100">+SUM(G136:G139)</f>
        <v>#REF!</v>
      </c>
      <c r="H135" s="78" t="e">
        <f t="shared" si="100"/>
        <v>#REF!</v>
      </c>
      <c r="I135" s="78" t="e">
        <f t="shared" si="100"/>
        <v>#REF!</v>
      </c>
      <c r="J135" s="78" t="e">
        <f t="shared" si="100"/>
        <v>#REF!</v>
      </c>
      <c r="K135" s="78" t="e">
        <f t="shared" si="100"/>
        <v>#REF!</v>
      </c>
      <c r="L135" s="78" t="e">
        <f t="shared" si="100"/>
        <v>#REF!</v>
      </c>
      <c r="M135" s="78" t="e">
        <f t="shared" si="100"/>
        <v>#REF!</v>
      </c>
      <c r="N135" s="78" t="e">
        <f t="shared" si="100"/>
        <v>#REF!</v>
      </c>
      <c r="O135" s="78" t="e">
        <f t="shared" si="100"/>
        <v>#REF!</v>
      </c>
      <c r="P135" s="78" t="e">
        <f t="shared" si="100"/>
        <v>#REF!</v>
      </c>
      <c r="Q135" s="136" t="e">
        <f t="shared" si="100"/>
        <v>#REF!</v>
      </c>
      <c r="R135" s="77"/>
      <c r="S135" s="85"/>
      <c r="T135" s="86"/>
      <c r="U135" s="86"/>
    </row>
    <row r="136" spans="1:21" s="87" customFormat="1" hidden="1" outlineLevel="2" x14ac:dyDescent="0.3">
      <c r="A136" s="110" t="s">
        <v>111</v>
      </c>
      <c r="B136" s="83" t="s">
        <v>193</v>
      </c>
      <c r="C136" s="88" t="s">
        <v>412</v>
      </c>
      <c r="D136" s="118" t="e">
        <f>COUNTIFS(#REF!,$C$1,#REF!,$A136,#REF!,B136)</f>
        <v>#REF!</v>
      </c>
      <c r="E136" s="76" t="e">
        <f t="shared" si="96"/>
        <v>#REF!</v>
      </c>
      <c r="F136" s="77"/>
      <c r="G136" s="78" t="e">
        <f>SUMIFS(#REF!,#REF!,$C$1,#REF!,$A136,#REF!,$B136,#REF!,$B$13)/10^9</f>
        <v>#REF!</v>
      </c>
      <c r="H136" s="78" t="e">
        <f>SUMIFS(#REF!,#REF!,$C$1,#REF!,$A136,#REF!,$B136,#REF!,$B$13)/10^9</f>
        <v>#REF!</v>
      </c>
      <c r="I136" s="78" t="e">
        <f>SUMIFS(#REF!,#REF!,$C$1,#REF!,$A136,#REF!,$B136,#REF!,$B$13)/10^9</f>
        <v>#REF!</v>
      </c>
      <c r="J136" s="78" t="e">
        <f>SUMIFS(#REF!,#REF!,$C$1,#REF!,$A136,#REF!,$B136,#REF!,$B$13)/10^9</f>
        <v>#REF!</v>
      </c>
      <c r="K136" s="78" t="e">
        <f>SUMIFS(#REF!,#REF!,$C$1,#REF!,$A136,#REF!,$B136,#REF!,$B$13)/10^9</f>
        <v>#REF!</v>
      </c>
      <c r="L136" s="78" t="e">
        <f>SUMIFS(#REF!,#REF!,$C$1,#REF!,$A136,#REF!,$B136,#REF!,$B$13)/10^9</f>
        <v>#REF!</v>
      </c>
      <c r="M136" s="78" t="e">
        <f>SUMIFS(#REF!,#REF!,$C$1,#REF!,$A136,#REF!,$B136,#REF!,$B$13)/10^9</f>
        <v>#REF!</v>
      </c>
      <c r="N136" s="78" t="e">
        <f>SUMIFS(#REF!,#REF!,$C$1,#REF!,$A136,#REF!,$B136,#REF!,$B$13)/10^9</f>
        <v>#REF!</v>
      </c>
      <c r="O136" s="78" t="e">
        <f>SUMIFS(#REF!,#REF!,$C$1,#REF!,$A136,#REF!,$B136,#REF!,$B$13)/10^9</f>
        <v>#REF!</v>
      </c>
      <c r="P136" s="78" t="e">
        <f>SUMIFS(#REF!,#REF!,$C$1,#REF!,$A136,#REF!,$B136,#REF!,$B$13)/10^9</f>
        <v>#REF!</v>
      </c>
      <c r="Q136" s="78" t="e">
        <f>SUMIFS(#REF!,#REF!,$C$1,#REF!,$A136,#REF!,$B136,#REF!,$B$13)/10^9</f>
        <v>#REF!</v>
      </c>
      <c r="R136" s="77"/>
      <c r="S136" s="85" t="e">
        <f t="shared" ref="S136:S187" si="101">SUM(G136:Q136)</f>
        <v>#REF!</v>
      </c>
      <c r="T136" s="86" t="str">
        <f t="shared" ref="T136:T137" si="102">IF(ISERROR(Q136/G136-1),"",Q136/G136-1)</f>
        <v/>
      </c>
      <c r="U136" s="86" t="str">
        <f t="shared" ref="U136:U137" si="103">IF(ISERROR(((Q136/G136)^(1/8))-1),"",((Q136/G136)^(1/8))-1)</f>
        <v/>
      </c>
    </row>
    <row r="137" spans="1:21" s="87" customFormat="1" hidden="1" outlineLevel="2" x14ac:dyDescent="0.3">
      <c r="A137" s="110" t="s">
        <v>111</v>
      </c>
      <c r="B137" s="83" t="s">
        <v>157</v>
      </c>
      <c r="C137" s="88" t="s">
        <v>413</v>
      </c>
      <c r="D137" s="118" t="e">
        <f>COUNTIFS(#REF!,$C$1,#REF!,$A137,#REF!,B137)</f>
        <v>#REF!</v>
      </c>
      <c r="E137" s="76" t="e">
        <f t="shared" si="96"/>
        <v>#REF!</v>
      </c>
      <c r="F137" s="77"/>
      <c r="G137" s="78" t="e">
        <f>SUMIFS(#REF!,#REF!,$C$1,#REF!,$A137,#REF!,$B137,#REF!,$B$13)/10^9</f>
        <v>#REF!</v>
      </c>
      <c r="H137" s="78" t="e">
        <f>SUMIFS(#REF!,#REF!,$C$1,#REF!,$A137,#REF!,$B137,#REF!,$B$13)/10^9</f>
        <v>#REF!</v>
      </c>
      <c r="I137" s="78" t="e">
        <f>SUMIFS(#REF!,#REF!,$C$1,#REF!,$A137,#REF!,$B137,#REF!,$B$13)/10^9</f>
        <v>#REF!</v>
      </c>
      <c r="J137" s="78" t="e">
        <f>SUMIFS(#REF!,#REF!,$C$1,#REF!,$A137,#REF!,$B137,#REF!,$B$13)/10^9</f>
        <v>#REF!</v>
      </c>
      <c r="K137" s="78" t="e">
        <f>SUMIFS(#REF!,#REF!,$C$1,#REF!,$A137,#REF!,$B137,#REF!,$B$13)/10^9</f>
        <v>#REF!</v>
      </c>
      <c r="L137" s="78" t="e">
        <f>SUMIFS(#REF!,#REF!,$C$1,#REF!,$A137,#REF!,$B137,#REF!,$B$13)/10^9</f>
        <v>#REF!</v>
      </c>
      <c r="M137" s="78" t="e">
        <f>SUMIFS(#REF!,#REF!,$C$1,#REF!,$A137,#REF!,$B137,#REF!,$B$13)/10^9</f>
        <v>#REF!</v>
      </c>
      <c r="N137" s="78" t="e">
        <f>SUMIFS(#REF!,#REF!,$C$1,#REF!,$A137,#REF!,$B137,#REF!,$B$13)/10^9</f>
        <v>#REF!</v>
      </c>
      <c r="O137" s="78" t="e">
        <f>SUMIFS(#REF!,#REF!,$C$1,#REF!,$A137,#REF!,$B137,#REF!,$B$13)/10^9</f>
        <v>#REF!</v>
      </c>
      <c r="P137" s="78" t="e">
        <f>SUMIFS(#REF!,#REF!,$C$1,#REF!,$A137,#REF!,$B137,#REF!,$B$13)/10^9</f>
        <v>#REF!</v>
      </c>
      <c r="Q137" s="136" t="e">
        <f>SUMIFS(#REF!,#REF!,$C$1,#REF!,$A137,#REF!,$B137,#REF!,$B$13)/10^9</f>
        <v>#REF!</v>
      </c>
      <c r="R137" s="77"/>
      <c r="S137" s="85" t="e">
        <f t="shared" si="101"/>
        <v>#REF!</v>
      </c>
      <c r="T137" s="86" t="str">
        <f t="shared" si="102"/>
        <v/>
      </c>
      <c r="U137" s="86" t="str">
        <f t="shared" si="103"/>
        <v/>
      </c>
    </row>
    <row r="138" spans="1:21" s="87" customFormat="1" hidden="1" outlineLevel="2" x14ac:dyDescent="0.3">
      <c r="A138" s="110" t="s">
        <v>111</v>
      </c>
      <c r="B138" s="83" t="s">
        <v>151</v>
      </c>
      <c r="C138" s="88" t="s">
        <v>413</v>
      </c>
      <c r="D138" s="118" t="e">
        <f>COUNTIFS(#REF!,$C$1,#REF!,$A138,#REF!,B138)</f>
        <v>#REF!</v>
      </c>
      <c r="E138" s="76" t="e">
        <f t="shared" si="96"/>
        <v>#REF!</v>
      </c>
      <c r="F138" s="77"/>
      <c r="G138" s="78" t="e">
        <f>SUMIFS(#REF!,#REF!,$C$1,#REF!,$A138,#REF!,$B138,#REF!,$B$13)/10^9</f>
        <v>#REF!</v>
      </c>
      <c r="H138" s="78" t="e">
        <f>SUMIFS(#REF!,#REF!,$C$1,#REF!,$A138,#REF!,$B138,#REF!,$B$13)/10^9</f>
        <v>#REF!</v>
      </c>
      <c r="I138" s="78" t="e">
        <f>SUMIFS(#REF!,#REF!,$C$1,#REF!,$A138,#REF!,$B138,#REF!,$B$13)/10^9</f>
        <v>#REF!</v>
      </c>
      <c r="J138" s="78" t="e">
        <f>SUMIFS(#REF!,#REF!,$C$1,#REF!,$A138,#REF!,$B138,#REF!,$B$13)/10^9</f>
        <v>#REF!</v>
      </c>
      <c r="K138" s="78" t="e">
        <f>SUMIFS(#REF!,#REF!,$C$1,#REF!,$A138,#REF!,$B138,#REF!,$B$13)/10^9</f>
        <v>#REF!</v>
      </c>
      <c r="L138" s="78" t="e">
        <f>SUMIFS(#REF!,#REF!,$C$1,#REF!,$A138,#REF!,$B138,#REF!,$B$13)/10^9</f>
        <v>#REF!</v>
      </c>
      <c r="M138" s="78" t="e">
        <f>SUMIFS(#REF!,#REF!,$C$1,#REF!,$A138,#REF!,$B138,#REF!,$B$13)/10^9</f>
        <v>#REF!</v>
      </c>
      <c r="N138" s="78" t="e">
        <f>SUMIFS(#REF!,#REF!,$C$1,#REF!,$A138,#REF!,$B138,#REF!,$B$13)/10^9</f>
        <v>#REF!</v>
      </c>
      <c r="O138" s="78" t="e">
        <f>SUMIFS(#REF!,#REF!,$C$1,#REF!,$A138,#REF!,$B138,#REF!,$B$13)/10^9</f>
        <v>#REF!</v>
      </c>
      <c r="P138" s="78" t="e">
        <f>SUMIFS(#REF!,#REF!,$C$1,#REF!,$A138,#REF!,$B138,#REF!,$B$13)/10^9</f>
        <v>#REF!</v>
      </c>
      <c r="Q138" s="136" t="e">
        <f>SUMIFS(#REF!,#REF!,$C$1,#REF!,$A138,#REF!,$B138,#REF!,$B$13)/10^9</f>
        <v>#REF!</v>
      </c>
      <c r="R138" s="77"/>
      <c r="S138" s="85" t="e">
        <f t="shared" ref="S138" si="104">SUM(G138:Q138)</f>
        <v>#REF!</v>
      </c>
      <c r="T138" s="86" t="str">
        <f t="shared" ref="T138" si="105">IF(ISERROR(Q138/G138-1),"",Q138/G138-1)</f>
        <v/>
      </c>
      <c r="U138" s="86" t="str">
        <f t="shared" ref="U138" si="106">IF(ISERROR(((Q138/G138)^(1/8))-1),"",((Q138/G138)^(1/8))-1)</f>
        <v/>
      </c>
    </row>
    <row r="139" spans="1:21" s="87" customFormat="1" hidden="1" outlineLevel="2" x14ac:dyDescent="0.3">
      <c r="A139" s="110" t="s">
        <v>111</v>
      </c>
      <c r="B139" s="83" t="s">
        <v>170</v>
      </c>
      <c r="C139" s="88" t="s">
        <v>414</v>
      </c>
      <c r="D139" s="118" t="e">
        <f>COUNTIFS(#REF!,$C$1,#REF!,$A139,#REF!,B139)</f>
        <v>#REF!</v>
      </c>
      <c r="E139" s="76" t="e">
        <f t="shared" si="96"/>
        <v>#REF!</v>
      </c>
      <c r="F139" s="77"/>
      <c r="G139" s="78" t="e">
        <f>SUMIFS(#REF!,#REF!,$C$1,#REF!,$A139,#REF!,$B139,#REF!,$B$13)/10^9</f>
        <v>#REF!</v>
      </c>
      <c r="H139" s="78" t="e">
        <f>SUMIFS(#REF!,#REF!,$C$1,#REF!,$A139,#REF!,$B139,#REF!,$B$13)/10^9</f>
        <v>#REF!</v>
      </c>
      <c r="I139" s="78" t="e">
        <f>SUMIFS(#REF!,#REF!,$C$1,#REF!,$A139,#REF!,$B139,#REF!,$B$13)/10^9</f>
        <v>#REF!</v>
      </c>
      <c r="J139" s="78" t="e">
        <f>SUMIFS(#REF!,#REF!,$C$1,#REF!,$A139,#REF!,$B139,#REF!,$B$13)/10^9</f>
        <v>#REF!</v>
      </c>
      <c r="K139" s="78" t="e">
        <f>SUMIFS(#REF!,#REF!,$C$1,#REF!,$A139,#REF!,$B139,#REF!,$B$13)/10^9</f>
        <v>#REF!</v>
      </c>
      <c r="L139" s="78" t="e">
        <f>SUMIFS(#REF!,#REF!,$C$1,#REF!,$A139,#REF!,$B139,#REF!,$B$13)/10^9</f>
        <v>#REF!</v>
      </c>
      <c r="M139" s="78" t="e">
        <f>SUMIFS(#REF!,#REF!,$C$1,#REF!,$A139,#REF!,$B139,#REF!,$B$13)/10^9</f>
        <v>#REF!</v>
      </c>
      <c r="N139" s="78" t="e">
        <f>SUMIFS(#REF!,#REF!,$C$1,#REF!,$A139,#REF!,$B139,#REF!,$B$13)/10^9</f>
        <v>#REF!</v>
      </c>
      <c r="O139" s="78" t="e">
        <f>SUMIFS(#REF!,#REF!,$C$1,#REF!,$A139,#REF!,$B139,#REF!,$B$13)/10^9</f>
        <v>#REF!</v>
      </c>
      <c r="P139" s="78" t="e">
        <f>SUMIFS(#REF!,#REF!,$C$1,#REF!,$A139,#REF!,$B139,#REF!,$B$13)/10^9</f>
        <v>#REF!</v>
      </c>
      <c r="Q139" s="78" t="e">
        <f>SUMIFS(#REF!,#REF!,$C$1,#REF!,$A139,#REF!,$B139,#REF!,$B$13)/10^9</f>
        <v>#REF!</v>
      </c>
      <c r="R139" s="77"/>
      <c r="S139" s="85" t="e">
        <f t="shared" ref="S139" si="107">SUM(G139:Q139)</f>
        <v>#REF!</v>
      </c>
      <c r="T139" s="86" t="str">
        <f t="shared" ref="T139" si="108">IF(ISERROR(Q139/G139-1),"",Q139/G139-1)</f>
        <v/>
      </c>
      <c r="U139" s="86" t="str">
        <f t="shared" ref="U139" si="109">IF(ISERROR(((Q139/G139)^(1/8))-1),"",((Q139/G139)^(1/8))-1)</f>
        <v/>
      </c>
    </row>
    <row r="140" spans="1:21" s="87" customFormat="1" hidden="1" outlineLevel="1" x14ac:dyDescent="0.3">
      <c r="A140" s="110"/>
      <c r="B140" s="83"/>
      <c r="C140" s="84" t="s">
        <v>415</v>
      </c>
      <c r="D140" s="120" t="e">
        <f>+SUM(D141:D143)</f>
        <v>#REF!</v>
      </c>
      <c r="E140" s="90" t="e">
        <f t="shared" si="96"/>
        <v>#REF!</v>
      </c>
      <c r="F140" s="77"/>
      <c r="G140" s="78" t="e">
        <f t="shared" ref="G140:Q140" si="110">+SUM(G141:G143)</f>
        <v>#REF!</v>
      </c>
      <c r="H140" s="78" t="e">
        <f t="shared" si="110"/>
        <v>#REF!</v>
      </c>
      <c r="I140" s="78" t="e">
        <f t="shared" si="110"/>
        <v>#REF!</v>
      </c>
      <c r="J140" s="78" t="e">
        <f t="shared" si="110"/>
        <v>#REF!</v>
      </c>
      <c r="K140" s="78" t="e">
        <f t="shared" si="110"/>
        <v>#REF!</v>
      </c>
      <c r="L140" s="78" t="e">
        <f t="shared" si="110"/>
        <v>#REF!</v>
      </c>
      <c r="M140" s="78" t="e">
        <f t="shared" si="110"/>
        <v>#REF!</v>
      </c>
      <c r="N140" s="78" t="e">
        <f t="shared" si="110"/>
        <v>#REF!</v>
      </c>
      <c r="O140" s="78" t="e">
        <f t="shared" si="110"/>
        <v>#REF!</v>
      </c>
      <c r="P140" s="78" t="e">
        <f t="shared" si="110"/>
        <v>#REF!</v>
      </c>
      <c r="Q140" s="78" t="e">
        <f t="shared" si="110"/>
        <v>#REF!</v>
      </c>
      <c r="R140" s="77"/>
      <c r="S140" s="85"/>
      <c r="T140" s="86"/>
      <c r="U140" s="86"/>
    </row>
    <row r="141" spans="1:21" s="87" customFormat="1" hidden="1" outlineLevel="2" x14ac:dyDescent="0.3">
      <c r="A141" s="110" t="s">
        <v>108</v>
      </c>
      <c r="B141" s="83" t="s">
        <v>157</v>
      </c>
      <c r="C141" s="88" t="s">
        <v>157</v>
      </c>
      <c r="D141" s="118" t="e">
        <f>COUNTIFS(#REF!,$C$1,#REF!,$A141,#REF!,B141)</f>
        <v>#REF!</v>
      </c>
      <c r="E141" s="76" t="e">
        <f t="shared" si="96"/>
        <v>#REF!</v>
      </c>
      <c r="F141" s="77"/>
      <c r="G141" s="78" t="e">
        <f>SUMIFS(#REF!,#REF!,$C$1,#REF!,$A141,#REF!,$B141,#REF!,$B$13)/10^9</f>
        <v>#REF!</v>
      </c>
      <c r="H141" s="78" t="e">
        <f>SUMIFS(#REF!,#REF!,$C$1,#REF!,$A141,#REF!,$B141,#REF!,$B$13)/10^9</f>
        <v>#REF!</v>
      </c>
      <c r="I141" s="78" t="e">
        <f>SUMIFS(#REF!,#REF!,$C$1,#REF!,$A141,#REF!,$B141,#REF!,$B$13)/10^9</f>
        <v>#REF!</v>
      </c>
      <c r="J141" s="78" t="e">
        <f>SUMIFS(#REF!,#REF!,$C$1,#REF!,$A141,#REF!,$B141,#REF!,$B$13)/10^9</f>
        <v>#REF!</v>
      </c>
      <c r="K141" s="78" t="e">
        <f>SUMIFS(#REF!,#REF!,$C$1,#REF!,$A141,#REF!,$B141,#REF!,$B$13)/10^9</f>
        <v>#REF!</v>
      </c>
      <c r="L141" s="78" t="e">
        <f>SUMIFS(#REF!,#REF!,$C$1,#REF!,$A141,#REF!,$B141,#REF!,$B$13)/10^9</f>
        <v>#REF!</v>
      </c>
      <c r="M141" s="78" t="e">
        <f>SUMIFS(#REF!,#REF!,$C$1,#REF!,$A141,#REF!,$B141,#REF!,$B$13)/10^9</f>
        <v>#REF!</v>
      </c>
      <c r="N141" s="78" t="e">
        <f>SUMIFS(#REF!,#REF!,$C$1,#REF!,$A141,#REF!,$B141,#REF!,$B$13)/10^9</f>
        <v>#REF!</v>
      </c>
      <c r="O141" s="78" t="e">
        <f>SUMIFS(#REF!,#REF!,$C$1,#REF!,$A141,#REF!,$B141,#REF!,$B$13)/10^9</f>
        <v>#REF!</v>
      </c>
      <c r="P141" s="78" t="e">
        <f>SUMIFS(#REF!,#REF!,$C$1,#REF!,$A141,#REF!,$B141,#REF!,$B$13)/10^9</f>
        <v>#REF!</v>
      </c>
      <c r="Q141" s="78" t="e">
        <f>SUMIFS(#REF!,#REF!,$C$1,#REF!,$A141,#REF!,$B141,#REF!,$B$13)/10^9</f>
        <v>#REF!</v>
      </c>
      <c r="R141" s="77"/>
      <c r="S141" s="85" t="e">
        <f t="shared" ref="S141:S146" si="111">SUM(G141:Q141)</f>
        <v>#REF!</v>
      </c>
      <c r="T141" s="86" t="str">
        <f>IF(ISERROR(Q141/G141-1),"",Q141/G141-1)</f>
        <v/>
      </c>
      <c r="U141" s="86" t="str">
        <f>IF(ISERROR(((Q141/G141)^(1/8))-1),"",((Q141/G141)^(1/8))-1)</f>
        <v/>
      </c>
    </row>
    <row r="142" spans="1:21" s="87" customFormat="1" hidden="1" outlineLevel="2" x14ac:dyDescent="0.3">
      <c r="A142" s="110" t="s">
        <v>108</v>
      </c>
      <c r="B142" s="83" t="s">
        <v>151</v>
      </c>
      <c r="C142" s="88" t="s">
        <v>151</v>
      </c>
      <c r="D142" s="118" t="e">
        <f>COUNTIFS(#REF!,$C$1,#REF!,$A142,#REF!,B142)</f>
        <v>#REF!</v>
      </c>
      <c r="E142" s="76" t="e">
        <f t="shared" si="96"/>
        <v>#REF!</v>
      </c>
      <c r="F142" s="77"/>
      <c r="G142" s="78" t="e">
        <f>SUMIFS(#REF!,#REF!,$C$1,#REF!,$A142,#REF!,$B142,#REF!,$B$13)/10^9</f>
        <v>#REF!</v>
      </c>
      <c r="H142" s="78" t="e">
        <f>SUMIFS(#REF!,#REF!,$C$1,#REF!,$A142,#REF!,$B142,#REF!,$B$13)/10^9</f>
        <v>#REF!</v>
      </c>
      <c r="I142" s="78" t="e">
        <f>SUMIFS(#REF!,#REF!,$C$1,#REF!,$A142,#REF!,$B142,#REF!,$B$13)/10^9</f>
        <v>#REF!</v>
      </c>
      <c r="J142" s="78" t="e">
        <f>SUMIFS(#REF!,#REF!,$C$1,#REF!,$A142,#REF!,$B142,#REF!,$B$13)/10^9</f>
        <v>#REF!</v>
      </c>
      <c r="K142" s="78" t="e">
        <f>SUMIFS(#REF!,#REF!,$C$1,#REF!,$A142,#REF!,$B142,#REF!,$B$13)/10^9</f>
        <v>#REF!</v>
      </c>
      <c r="L142" s="78" t="e">
        <f>SUMIFS(#REF!,#REF!,$C$1,#REF!,$A142,#REF!,$B142,#REF!,$B$13)/10^9</f>
        <v>#REF!</v>
      </c>
      <c r="M142" s="78" t="e">
        <f>SUMIFS(#REF!,#REF!,$C$1,#REF!,$A142,#REF!,$B142,#REF!,$B$13)/10^9</f>
        <v>#REF!</v>
      </c>
      <c r="N142" s="78" t="e">
        <f>SUMIFS(#REF!,#REF!,$C$1,#REF!,$A142,#REF!,$B142,#REF!,$B$13)/10^9</f>
        <v>#REF!</v>
      </c>
      <c r="O142" s="78" t="e">
        <f>SUMIFS(#REF!,#REF!,$C$1,#REF!,$A142,#REF!,$B142,#REF!,$B$13)/10^9</f>
        <v>#REF!</v>
      </c>
      <c r="P142" s="78" t="e">
        <f>SUMIFS(#REF!,#REF!,$C$1,#REF!,$A142,#REF!,$B142,#REF!,$B$13)/10^9</f>
        <v>#REF!</v>
      </c>
      <c r="Q142" s="78" t="e">
        <f>SUMIFS(#REF!,#REF!,$C$1,#REF!,$A142,#REF!,$B142,#REF!,$B$13)/10^9</f>
        <v>#REF!</v>
      </c>
      <c r="R142" s="77"/>
      <c r="S142" s="85" t="e">
        <f t="shared" si="111"/>
        <v>#REF!</v>
      </c>
      <c r="T142" s="86" t="str">
        <f>IF(ISERROR(Q142/G142-1),"",Q142/G142-1)</f>
        <v/>
      </c>
      <c r="U142" s="86" t="str">
        <f>IF(ISERROR(((Q142/G142)^(1/8))-1),"",((Q142/G142)^(1/8))-1)</f>
        <v/>
      </c>
    </row>
    <row r="143" spans="1:21" s="87" customFormat="1" hidden="1" outlineLevel="2" x14ac:dyDescent="0.3">
      <c r="A143" s="110" t="s">
        <v>108</v>
      </c>
      <c r="B143" s="83" t="s">
        <v>169</v>
      </c>
      <c r="C143" s="88" t="s">
        <v>169</v>
      </c>
      <c r="D143" s="118" t="e">
        <f>COUNTIFS(#REF!,$C$1,#REF!,$A143,#REF!,B143)</f>
        <v>#REF!</v>
      </c>
      <c r="E143" s="76" t="e">
        <f t="shared" si="96"/>
        <v>#REF!</v>
      </c>
      <c r="F143" s="77"/>
      <c r="G143" s="78" t="e">
        <f>SUMIFS(#REF!,#REF!,$C$1,#REF!,$A143,#REF!,$B143,#REF!,$B$13)/10^9</f>
        <v>#REF!</v>
      </c>
      <c r="H143" s="78" t="e">
        <f>SUMIFS(#REF!,#REF!,$C$1,#REF!,$A143,#REF!,$B143,#REF!,$B$13)/10^9</f>
        <v>#REF!</v>
      </c>
      <c r="I143" s="78" t="e">
        <f>SUMIFS(#REF!,#REF!,$C$1,#REF!,$A143,#REF!,$B143,#REF!,$B$13)/10^9</f>
        <v>#REF!</v>
      </c>
      <c r="J143" s="78" t="e">
        <f>SUMIFS(#REF!,#REF!,$C$1,#REF!,$A143,#REF!,$B143,#REF!,$B$13)/10^9</f>
        <v>#REF!</v>
      </c>
      <c r="K143" s="78" t="e">
        <f>SUMIFS(#REF!,#REF!,$C$1,#REF!,$A143,#REF!,$B143,#REF!,$B$13)/10^9</f>
        <v>#REF!</v>
      </c>
      <c r="L143" s="78" t="e">
        <f>SUMIFS(#REF!,#REF!,$C$1,#REF!,$A143,#REF!,$B143,#REF!,$B$13)/10^9</f>
        <v>#REF!</v>
      </c>
      <c r="M143" s="78" t="e">
        <f>SUMIFS(#REF!,#REF!,$C$1,#REF!,$A143,#REF!,$B143,#REF!,$B$13)/10^9</f>
        <v>#REF!</v>
      </c>
      <c r="N143" s="78" t="e">
        <f>SUMIFS(#REF!,#REF!,$C$1,#REF!,$A143,#REF!,$B143,#REF!,$B$13)/10^9</f>
        <v>#REF!</v>
      </c>
      <c r="O143" s="78" t="e">
        <f>SUMIFS(#REF!,#REF!,$C$1,#REF!,$A143,#REF!,$B143,#REF!,$B$13)/10^9</f>
        <v>#REF!</v>
      </c>
      <c r="P143" s="78" t="e">
        <f>SUMIFS(#REF!,#REF!,$C$1,#REF!,$A143,#REF!,$B143,#REF!,$B$13)/10^9</f>
        <v>#REF!</v>
      </c>
      <c r="Q143" s="78" t="e">
        <f>SUMIFS(#REF!,#REF!,$C$1,#REF!,$A143,#REF!,$B143,#REF!,$B$13)/10^9</f>
        <v>#REF!</v>
      </c>
      <c r="R143" s="77"/>
      <c r="S143" s="85" t="e">
        <f t="shared" si="111"/>
        <v>#REF!</v>
      </c>
      <c r="T143" s="86" t="str">
        <f>IF(ISERROR(Q143/G143-1),"",Q143/G143-1)</f>
        <v/>
      </c>
      <c r="U143" s="86" t="str">
        <f>IF(ISERROR(((Q143/G143)^(1/8))-1),"",((Q143/G143)^(1/8))-1)</f>
        <v/>
      </c>
    </row>
    <row r="144" spans="1:21" s="87" customFormat="1" hidden="1" outlineLevel="1" x14ac:dyDescent="0.3">
      <c r="A144" s="110"/>
      <c r="B144" s="83"/>
      <c r="C144" s="84"/>
      <c r="D144" s="118"/>
      <c r="E144" s="76" t="e">
        <f t="shared" si="96"/>
        <v>#REF!</v>
      </c>
      <c r="F144" s="77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7"/>
      <c r="S144" s="85">
        <f t="shared" si="111"/>
        <v>0</v>
      </c>
      <c r="T144" s="86"/>
      <c r="U144" s="86"/>
    </row>
    <row r="145" spans="1:21" s="96" customFormat="1" hidden="1" outlineLevel="1" x14ac:dyDescent="0.3">
      <c r="A145" s="109"/>
      <c r="B145" s="74" t="s">
        <v>257</v>
      </c>
      <c r="C145" s="89" t="s">
        <v>416</v>
      </c>
      <c r="D145" s="117" t="e">
        <f>+D146+D147+D150</f>
        <v>#REF!</v>
      </c>
      <c r="E145" s="90" t="e">
        <f t="shared" si="96"/>
        <v>#REF!</v>
      </c>
      <c r="F145" s="95"/>
      <c r="G145" s="92" t="e">
        <f>+G146+G147+G150</f>
        <v>#REF!</v>
      </c>
      <c r="H145" s="92" t="e">
        <f t="shared" ref="H145:Q145" si="112">+H146+H147+H150</f>
        <v>#REF!</v>
      </c>
      <c r="I145" s="92" t="e">
        <f t="shared" si="112"/>
        <v>#REF!</v>
      </c>
      <c r="J145" s="92" t="e">
        <f t="shared" si="112"/>
        <v>#REF!</v>
      </c>
      <c r="K145" s="92" t="e">
        <f t="shared" si="112"/>
        <v>#REF!</v>
      </c>
      <c r="L145" s="92" t="e">
        <f t="shared" si="112"/>
        <v>#REF!</v>
      </c>
      <c r="M145" s="92" t="e">
        <f t="shared" si="112"/>
        <v>#REF!</v>
      </c>
      <c r="N145" s="92" t="e">
        <f t="shared" si="112"/>
        <v>#REF!</v>
      </c>
      <c r="O145" s="92" t="e">
        <f t="shared" si="112"/>
        <v>#REF!</v>
      </c>
      <c r="P145" s="92" t="e">
        <f t="shared" si="112"/>
        <v>#REF!</v>
      </c>
      <c r="Q145" s="92" t="e">
        <f t="shared" si="112"/>
        <v>#REF!</v>
      </c>
      <c r="R145" s="95"/>
      <c r="S145" s="93" t="e">
        <f t="shared" si="111"/>
        <v>#REF!</v>
      </c>
      <c r="T145" s="94" t="str">
        <f>IF(ISERROR(Q145/G145-1),"",Q145/G145-1)</f>
        <v/>
      </c>
      <c r="U145" s="94" t="str">
        <f>IF(ISERROR(((Q145/G145)^(1/8))-1),"",((Q145/G145)^(1/8))-1)</f>
        <v/>
      </c>
    </row>
    <row r="146" spans="1:21" s="87" customFormat="1" hidden="1" outlineLevel="2" x14ac:dyDescent="0.3">
      <c r="A146" s="110"/>
      <c r="B146" s="83" t="s">
        <v>208</v>
      </c>
      <c r="C146" s="84" t="s">
        <v>208</v>
      </c>
      <c r="D146" s="118" t="e">
        <f>COUNTIFS(#REF!,$C$1,#REF!,B146)</f>
        <v>#REF!</v>
      </c>
      <c r="E146" s="76" t="e">
        <f t="shared" si="96"/>
        <v>#REF!</v>
      </c>
      <c r="F146" s="77"/>
      <c r="G146" s="78" t="e">
        <f>SUMIFS(#REF!,#REF!,$C$1,#REF!,$B146,#REF!,$B$13)/10^9</f>
        <v>#REF!</v>
      </c>
      <c r="H146" s="78" t="e">
        <f>SUMIFS(#REF!,#REF!,$C$1,#REF!,$B146,#REF!,$B$13)/10^9</f>
        <v>#REF!</v>
      </c>
      <c r="I146" s="78" t="e">
        <f>SUMIFS(#REF!,#REF!,$C$1,#REF!,$B146,#REF!,$B$13)/10^9</f>
        <v>#REF!</v>
      </c>
      <c r="J146" s="78" t="e">
        <f>SUMIFS(#REF!,#REF!,$C$1,#REF!,$B146,#REF!,$B$13)/10^9</f>
        <v>#REF!</v>
      </c>
      <c r="K146" s="78" t="e">
        <f>SUMIFS(#REF!,#REF!,$C$1,#REF!,$B146,#REF!,$B$13)/10^9</f>
        <v>#REF!</v>
      </c>
      <c r="L146" s="78" t="e">
        <f>SUMIFS(#REF!,#REF!,$C$1,#REF!,$B146,#REF!,$B$13)/10^9</f>
        <v>#REF!</v>
      </c>
      <c r="M146" s="78" t="e">
        <f>SUMIFS(#REF!,#REF!,$C$1,#REF!,$B146,#REF!,$B$13)/10^9</f>
        <v>#REF!</v>
      </c>
      <c r="N146" s="78" t="e">
        <f>SUMIFS(#REF!,#REF!,$C$1,#REF!,$B146,#REF!,$B$13)/10^9</f>
        <v>#REF!</v>
      </c>
      <c r="O146" s="78" t="e">
        <f>SUMIFS(#REF!,#REF!,$C$1,#REF!,$B146,#REF!,$B$13)/10^9</f>
        <v>#REF!</v>
      </c>
      <c r="P146" s="78" t="e">
        <f>SUMIFS(#REF!,#REF!,$C$1,#REF!,$B146,#REF!,$B$13)/10^9</f>
        <v>#REF!</v>
      </c>
      <c r="Q146" s="136" t="e">
        <f>SUMIFS(#REF!,#REF!,$C$1,#REF!,$B146,#REF!,$B$13)/10^9</f>
        <v>#REF!</v>
      </c>
      <c r="R146" s="77"/>
      <c r="S146" s="85" t="e">
        <f t="shared" si="111"/>
        <v>#REF!</v>
      </c>
      <c r="T146" s="86" t="str">
        <f>IF(ISERROR(Q146/G146-1),"",Q146/G146-1)</f>
        <v/>
      </c>
      <c r="U146" s="86" t="str">
        <f>IF(ISERROR(((Q146/G146)^(1/8))-1),"",((Q146/G146)^(1/8))-1)</f>
        <v/>
      </c>
    </row>
    <row r="147" spans="1:21" s="87" customFormat="1" hidden="1" outlineLevel="1" x14ac:dyDescent="0.3">
      <c r="A147" s="110"/>
      <c r="B147" s="83"/>
      <c r="C147" s="84" t="s">
        <v>417</v>
      </c>
      <c r="D147" s="120" t="e">
        <f>+SUM(D148:D149)</f>
        <v>#REF!</v>
      </c>
      <c r="E147" s="90" t="e">
        <f t="shared" si="96"/>
        <v>#REF!</v>
      </c>
      <c r="F147" s="77"/>
      <c r="G147" s="78" t="e">
        <f t="shared" ref="G147:P147" si="113">+SUM(G148:G149)</f>
        <v>#REF!</v>
      </c>
      <c r="H147" s="78" t="e">
        <f t="shared" si="113"/>
        <v>#REF!</v>
      </c>
      <c r="I147" s="78" t="e">
        <f t="shared" si="113"/>
        <v>#REF!</v>
      </c>
      <c r="J147" s="78" t="e">
        <f t="shared" si="113"/>
        <v>#REF!</v>
      </c>
      <c r="K147" s="78" t="e">
        <f t="shared" si="113"/>
        <v>#REF!</v>
      </c>
      <c r="L147" s="78" t="e">
        <f t="shared" si="113"/>
        <v>#REF!</v>
      </c>
      <c r="M147" s="78" t="e">
        <f t="shared" si="113"/>
        <v>#REF!</v>
      </c>
      <c r="N147" s="78" t="e">
        <f t="shared" si="113"/>
        <v>#REF!</v>
      </c>
      <c r="O147" s="78" t="e">
        <f t="shared" si="113"/>
        <v>#REF!</v>
      </c>
      <c r="P147" s="78" t="e">
        <f t="shared" si="113"/>
        <v>#REF!</v>
      </c>
      <c r="Q147" s="136" t="e">
        <f>+SUM(Q148:Q149)</f>
        <v>#REF!</v>
      </c>
      <c r="R147" s="77"/>
      <c r="S147" s="85"/>
      <c r="T147" s="86"/>
      <c r="U147" s="86"/>
    </row>
    <row r="148" spans="1:21" s="103" customFormat="1" hidden="1" outlineLevel="2" x14ac:dyDescent="0.3">
      <c r="A148" s="110" t="s">
        <v>111</v>
      </c>
      <c r="B148" s="98" t="s">
        <v>138</v>
      </c>
      <c r="C148" s="88" t="s">
        <v>418</v>
      </c>
      <c r="D148" s="118" t="e">
        <f>COUNTIFS(#REF!,$C$1,#REF!,$A148,#REF!,B148)</f>
        <v>#REF!</v>
      </c>
      <c r="E148" s="99" t="e">
        <f t="shared" si="96"/>
        <v>#REF!</v>
      </c>
      <c r="F148" s="100"/>
      <c r="G148" s="78" t="e">
        <f>SUMIFS(#REF!,#REF!,$C$1,#REF!,$A148,#REF!,$B148,#REF!,$B$13)/10^9</f>
        <v>#REF!</v>
      </c>
      <c r="H148" s="78" t="e">
        <f>SUMIFS(#REF!,#REF!,$C$1,#REF!,$A148,#REF!,$B148,#REF!,$B$13)/10^9</f>
        <v>#REF!</v>
      </c>
      <c r="I148" s="78" t="e">
        <f>SUMIFS(#REF!,#REF!,$C$1,#REF!,$A148,#REF!,$B148,#REF!,$B$13)/10^9</f>
        <v>#REF!</v>
      </c>
      <c r="J148" s="78" t="e">
        <f>SUMIFS(#REF!,#REF!,$C$1,#REF!,$A148,#REF!,$B148,#REF!,$B$13)/10^9</f>
        <v>#REF!</v>
      </c>
      <c r="K148" s="78" t="e">
        <f>SUMIFS(#REF!,#REF!,$C$1,#REF!,$A148,#REF!,$B148,#REF!,$B$13)/10^9</f>
        <v>#REF!</v>
      </c>
      <c r="L148" s="78" t="e">
        <f>SUMIFS(#REF!,#REF!,$C$1,#REF!,$A148,#REF!,$B148,#REF!,$B$13)/10^9</f>
        <v>#REF!</v>
      </c>
      <c r="M148" s="78" t="e">
        <f>SUMIFS(#REF!,#REF!,$C$1,#REF!,$A148,#REF!,$B148,#REF!,$B$13)/10^9</f>
        <v>#REF!</v>
      </c>
      <c r="N148" s="78" t="e">
        <f>SUMIFS(#REF!,#REF!,$C$1,#REF!,$A148,#REF!,$B148,#REF!,$B$13)/10^9</f>
        <v>#REF!</v>
      </c>
      <c r="O148" s="78" t="e">
        <f>SUMIFS(#REF!,#REF!,$C$1,#REF!,$A148,#REF!,$B148,#REF!,$B$13)/10^9</f>
        <v>#REF!</v>
      </c>
      <c r="P148" s="78" t="e">
        <f>SUMIFS(#REF!,#REF!,$C$1,#REF!,$A148,#REF!,$B148,#REF!,$B$13)/10^9</f>
        <v>#REF!</v>
      </c>
      <c r="Q148" s="78" t="e">
        <f>SUMIFS(#REF!,#REF!,$C$1,#REF!,$A148,#REF!,$B148,#REF!,$B$13)/10^9</f>
        <v>#REF!</v>
      </c>
      <c r="R148" s="100"/>
      <c r="S148" s="101" t="e">
        <f>SUM(G148:Q148)</f>
        <v>#REF!</v>
      </c>
      <c r="T148" s="102" t="str">
        <f>IF(ISERROR(Q148/G148-1),"",Q148/G148-1)</f>
        <v/>
      </c>
      <c r="U148" s="102" t="str">
        <f>IF(ISERROR(((Q148/G148)^(1/8))-1),"",((Q148/G148)^(1/8))-1)</f>
        <v/>
      </c>
    </row>
    <row r="149" spans="1:21" s="103" customFormat="1" hidden="1" outlineLevel="2" x14ac:dyDescent="0.3">
      <c r="A149" s="110" t="s">
        <v>111</v>
      </c>
      <c r="B149" s="98" t="s">
        <v>132</v>
      </c>
      <c r="C149" s="88" t="s">
        <v>419</v>
      </c>
      <c r="D149" s="118" t="e">
        <f>COUNTIFS(#REF!,$C$1,#REF!,$A149,#REF!,B149)</f>
        <v>#REF!</v>
      </c>
      <c r="E149" s="99" t="e">
        <f t="shared" si="96"/>
        <v>#REF!</v>
      </c>
      <c r="F149" s="100"/>
      <c r="G149" s="78" t="e">
        <f>SUMIFS(#REF!,#REF!,$C$1,#REF!,$A149,#REF!,$B149,#REF!,$B$13)/10^9</f>
        <v>#REF!</v>
      </c>
      <c r="H149" s="78" t="e">
        <f>SUMIFS(#REF!,#REF!,$C$1,#REF!,$A149,#REF!,$B149,#REF!,$B$13)/10^9</f>
        <v>#REF!</v>
      </c>
      <c r="I149" s="78" t="e">
        <f>SUMIFS(#REF!,#REF!,$C$1,#REF!,$A149,#REF!,$B149,#REF!,$B$13)/10^9</f>
        <v>#REF!</v>
      </c>
      <c r="J149" s="78" t="e">
        <f>SUMIFS(#REF!,#REF!,$C$1,#REF!,$A149,#REF!,$B149,#REF!,$B$13)/10^9</f>
        <v>#REF!</v>
      </c>
      <c r="K149" s="78" t="e">
        <f>SUMIFS(#REF!,#REF!,$C$1,#REF!,$A149,#REF!,$B149,#REF!,$B$13)/10^9</f>
        <v>#REF!</v>
      </c>
      <c r="L149" s="78" t="e">
        <f>SUMIFS(#REF!,#REF!,$C$1,#REF!,$A149,#REF!,$B149,#REF!,$B$13)/10^9</f>
        <v>#REF!</v>
      </c>
      <c r="M149" s="78" t="e">
        <f>SUMIFS(#REF!,#REF!,$C$1,#REF!,$A149,#REF!,$B149,#REF!,$B$13)/10^9</f>
        <v>#REF!</v>
      </c>
      <c r="N149" s="78" t="e">
        <f>SUMIFS(#REF!,#REF!,$C$1,#REF!,$A149,#REF!,$B149,#REF!,$B$13)/10^9</f>
        <v>#REF!</v>
      </c>
      <c r="O149" s="78" t="e">
        <f>SUMIFS(#REF!,#REF!,$C$1,#REF!,$A149,#REF!,$B149,#REF!,$B$13)/10^9</f>
        <v>#REF!</v>
      </c>
      <c r="P149" s="78" t="e">
        <f>SUMIFS(#REF!,#REF!,$C$1,#REF!,$A149,#REF!,$B149,#REF!,$B$13)/10^9</f>
        <v>#REF!</v>
      </c>
      <c r="Q149" s="136" t="e">
        <f>SUMIFS(#REF!,#REF!,$C$1,#REF!,$A149,#REF!,$B149,#REF!,$B$13)/10^9</f>
        <v>#REF!</v>
      </c>
      <c r="R149" s="100"/>
      <c r="S149" s="101" t="e">
        <f>SUM(G149:Q149)</f>
        <v>#REF!</v>
      </c>
      <c r="T149" s="102" t="str">
        <f>IF(ISERROR(Q149/G149-1),"",Q149/G149-1)</f>
        <v/>
      </c>
      <c r="U149" s="102" t="str">
        <f>IF(ISERROR(((Q149/G149)^(1/8))-1),"",((Q149/G149)^(1/8))-1)</f>
        <v/>
      </c>
    </row>
    <row r="150" spans="1:21" s="87" customFormat="1" hidden="1" outlineLevel="1" x14ac:dyDescent="0.3">
      <c r="A150" s="110"/>
      <c r="B150" s="83"/>
      <c r="C150" s="84" t="s">
        <v>420</v>
      </c>
      <c r="D150" s="120" t="e">
        <f>+SUM(D151:D152)</f>
        <v>#REF!</v>
      </c>
      <c r="E150" s="90" t="e">
        <f t="shared" si="96"/>
        <v>#REF!</v>
      </c>
      <c r="F150" s="77"/>
      <c r="G150" s="78" t="e">
        <f t="shared" ref="G150" si="114">+SUM(G151:G152)</f>
        <v>#REF!</v>
      </c>
      <c r="H150" s="78" t="e">
        <f t="shared" ref="H150" si="115">+SUM(H151:H152)</f>
        <v>#REF!</v>
      </c>
      <c r="I150" s="78" t="e">
        <f t="shared" ref="I150" si="116">+SUM(I151:I152)</f>
        <v>#REF!</v>
      </c>
      <c r="J150" s="78" t="e">
        <f t="shared" ref="J150" si="117">+SUM(J151:J152)</f>
        <v>#REF!</v>
      </c>
      <c r="K150" s="78" t="e">
        <f t="shared" ref="K150" si="118">+SUM(K151:K152)</f>
        <v>#REF!</v>
      </c>
      <c r="L150" s="78" t="e">
        <f t="shared" ref="L150" si="119">+SUM(L151:L152)</f>
        <v>#REF!</v>
      </c>
      <c r="M150" s="78" t="e">
        <f t="shared" ref="M150" si="120">+SUM(M151:M152)</f>
        <v>#REF!</v>
      </c>
      <c r="N150" s="78" t="e">
        <f t="shared" ref="N150" si="121">+SUM(N151:N152)</f>
        <v>#REF!</v>
      </c>
      <c r="O150" s="78" t="e">
        <f t="shared" ref="O150" si="122">+SUM(O151:O152)</f>
        <v>#REF!</v>
      </c>
      <c r="P150" s="78" t="e">
        <f t="shared" ref="P150" si="123">+SUM(P151:P152)</f>
        <v>#REF!</v>
      </c>
      <c r="Q150" s="78" t="e">
        <f t="shared" ref="Q150" si="124">+SUM(Q151:Q152)</f>
        <v>#REF!</v>
      </c>
      <c r="R150" s="77"/>
      <c r="S150" s="85" t="e">
        <f>SUM(G150:Q150)</f>
        <v>#REF!</v>
      </c>
      <c r="T150" s="86" t="str">
        <f>IF(ISERROR(Q150/G150-1),"",Q150/G150-1)</f>
        <v/>
      </c>
      <c r="U150" s="86" t="str">
        <f>IF(ISERROR(((Q150/G150)^(1/8))-1),"",((Q150/G150)^(1/8))-1)</f>
        <v/>
      </c>
    </row>
    <row r="151" spans="1:21" s="87" customFormat="1" hidden="1" outlineLevel="2" x14ac:dyDescent="0.3">
      <c r="A151" s="110" t="s">
        <v>108</v>
      </c>
      <c r="B151" s="83" t="s">
        <v>138</v>
      </c>
      <c r="C151" s="88" t="s">
        <v>138</v>
      </c>
      <c r="D151" s="118" t="e">
        <f>COUNTIFS(#REF!,$C$1,#REF!,$A151,#REF!,B151)</f>
        <v>#REF!</v>
      </c>
      <c r="E151" s="76" t="e">
        <f t="shared" si="96"/>
        <v>#REF!</v>
      </c>
      <c r="F151" s="77"/>
      <c r="G151" s="78" t="e">
        <f>SUMIFS(#REF!,#REF!,$C$1,#REF!,$A151,#REF!,$B151,#REF!,$B$13)/10^9</f>
        <v>#REF!</v>
      </c>
      <c r="H151" s="78" t="e">
        <f>SUMIFS(#REF!,#REF!,$C$1,#REF!,$A151,#REF!,$B151,#REF!,$B$13)/10^9</f>
        <v>#REF!</v>
      </c>
      <c r="I151" s="78" t="e">
        <f>SUMIFS(#REF!,#REF!,$C$1,#REF!,$A151,#REF!,$B151,#REF!,$B$13)/10^9</f>
        <v>#REF!</v>
      </c>
      <c r="J151" s="78" t="e">
        <f>SUMIFS(#REF!,#REF!,$C$1,#REF!,$A151,#REF!,$B151,#REF!,$B$13)/10^9</f>
        <v>#REF!</v>
      </c>
      <c r="K151" s="78" t="e">
        <f>SUMIFS(#REF!,#REF!,$C$1,#REF!,$A151,#REF!,$B151,#REF!,$B$13)/10^9</f>
        <v>#REF!</v>
      </c>
      <c r="L151" s="78" t="e">
        <f>SUMIFS(#REF!,#REF!,$C$1,#REF!,$A151,#REF!,$B151,#REF!,$B$13)/10^9</f>
        <v>#REF!</v>
      </c>
      <c r="M151" s="78" t="e">
        <f>SUMIFS(#REF!,#REF!,$C$1,#REF!,$A151,#REF!,$B151,#REF!,$B$13)/10^9</f>
        <v>#REF!</v>
      </c>
      <c r="N151" s="78" t="e">
        <f>SUMIFS(#REF!,#REF!,$C$1,#REF!,$A151,#REF!,$B151,#REF!,$B$13)/10^9</f>
        <v>#REF!</v>
      </c>
      <c r="O151" s="78" t="e">
        <f>SUMIFS(#REF!,#REF!,$C$1,#REF!,$A151,#REF!,$B151,#REF!,$B$13)/10^9</f>
        <v>#REF!</v>
      </c>
      <c r="P151" s="78" t="e">
        <f>SUMIFS(#REF!,#REF!,$C$1,#REF!,$A151,#REF!,$B151,#REF!,$B$13)/10^9</f>
        <v>#REF!</v>
      </c>
      <c r="Q151" s="78" t="e">
        <f>SUMIFS(#REF!,#REF!,$C$1,#REF!,$A151,#REF!,$B151,#REF!,$B$13)/10^9</f>
        <v>#REF!</v>
      </c>
      <c r="R151" s="77"/>
      <c r="S151" s="85" t="e">
        <f>SUM(G151:Q151)</f>
        <v>#REF!</v>
      </c>
      <c r="T151" s="86" t="str">
        <f>IF(ISERROR(Q151/G151-1),"",Q151/G151-1)</f>
        <v/>
      </c>
      <c r="U151" s="86" t="str">
        <f>IF(ISERROR(((Q151/G151)^(1/8))-1),"",((Q151/G151)^(1/8))-1)</f>
        <v/>
      </c>
    </row>
    <row r="152" spans="1:21" s="87" customFormat="1" hidden="1" outlineLevel="2" x14ac:dyDescent="0.3">
      <c r="A152" s="110" t="s">
        <v>108</v>
      </c>
      <c r="B152" s="83" t="s">
        <v>132</v>
      </c>
      <c r="C152" s="88" t="s">
        <v>132</v>
      </c>
      <c r="D152" s="118" t="e">
        <f>COUNTIFS(#REF!,$C$1,#REF!,$A152,#REF!,B152)</f>
        <v>#REF!</v>
      </c>
      <c r="E152" s="76" t="e">
        <f t="shared" si="96"/>
        <v>#REF!</v>
      </c>
      <c r="F152" s="77"/>
      <c r="G152" s="78" t="e">
        <f>SUMIFS(#REF!,#REF!,$C$1,#REF!,$A152,#REF!,$B152,#REF!,$B$13)/10^9</f>
        <v>#REF!</v>
      </c>
      <c r="H152" s="78" t="e">
        <f>SUMIFS(#REF!,#REF!,$C$1,#REF!,$A152,#REF!,$B152,#REF!,$B$13)/10^9</f>
        <v>#REF!</v>
      </c>
      <c r="I152" s="78" t="e">
        <f>SUMIFS(#REF!,#REF!,$C$1,#REF!,$A152,#REF!,$B152,#REF!,$B$13)/10^9</f>
        <v>#REF!</v>
      </c>
      <c r="J152" s="78" t="e">
        <f>SUMIFS(#REF!,#REF!,$C$1,#REF!,$A152,#REF!,$B152,#REF!,$B$13)/10^9</f>
        <v>#REF!</v>
      </c>
      <c r="K152" s="78" t="e">
        <f>SUMIFS(#REF!,#REF!,$C$1,#REF!,$A152,#REF!,$B152,#REF!,$B$13)/10^9</f>
        <v>#REF!</v>
      </c>
      <c r="L152" s="78" t="e">
        <f>SUMIFS(#REF!,#REF!,$C$1,#REF!,$A152,#REF!,$B152,#REF!,$B$13)/10^9</f>
        <v>#REF!</v>
      </c>
      <c r="M152" s="78" t="e">
        <f>SUMIFS(#REF!,#REF!,$C$1,#REF!,$A152,#REF!,$B152,#REF!,$B$13)/10^9</f>
        <v>#REF!</v>
      </c>
      <c r="N152" s="78" t="e">
        <f>SUMIFS(#REF!,#REF!,$C$1,#REF!,$A152,#REF!,$B152,#REF!,$B$13)/10^9</f>
        <v>#REF!</v>
      </c>
      <c r="O152" s="78" t="e">
        <f>SUMIFS(#REF!,#REF!,$C$1,#REF!,$A152,#REF!,$B152,#REF!,$B$13)/10^9</f>
        <v>#REF!</v>
      </c>
      <c r="P152" s="78" t="e">
        <f>SUMIFS(#REF!,#REF!,$C$1,#REF!,$A152,#REF!,$B152,#REF!,$B$13)/10^9</f>
        <v>#REF!</v>
      </c>
      <c r="Q152" s="78" t="e">
        <f>SUMIFS(#REF!,#REF!,$C$1,#REF!,$A152,#REF!,$B152,#REF!,$B$13)/10^9</f>
        <v>#REF!</v>
      </c>
      <c r="R152" s="77"/>
      <c r="S152" s="85" t="e">
        <f>SUM(G152:Q152)</f>
        <v>#REF!</v>
      </c>
      <c r="T152" s="86" t="str">
        <f>IF(ISERROR(Q152/G152-1),"",Q152/G152-1)</f>
        <v/>
      </c>
      <c r="U152" s="86" t="str">
        <f>IF(ISERROR(((Q152/G152)^(1/8))-1),"",((Q152/G152)^(1/8))-1)</f>
        <v/>
      </c>
    </row>
    <row r="153" spans="1:21" s="87" customFormat="1" hidden="1" outlineLevel="1" x14ac:dyDescent="0.3">
      <c r="A153" s="110"/>
      <c r="B153" s="83"/>
      <c r="C153" s="84"/>
      <c r="D153" s="118"/>
      <c r="E153" s="76" t="e">
        <f t="shared" si="96"/>
        <v>#REF!</v>
      </c>
      <c r="F153" s="77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7"/>
      <c r="S153" s="85">
        <f t="shared" si="101"/>
        <v>0</v>
      </c>
      <c r="T153" s="86"/>
      <c r="U153" s="86"/>
    </row>
    <row r="154" spans="1:21" s="96" customFormat="1" hidden="1" outlineLevel="1" x14ac:dyDescent="0.3">
      <c r="A154" s="109"/>
      <c r="B154" s="74" t="s">
        <v>164</v>
      </c>
      <c r="C154" s="89" t="s">
        <v>164</v>
      </c>
      <c r="D154" s="117" t="e">
        <f>+SUM(D155:D160)</f>
        <v>#REF!</v>
      </c>
      <c r="E154" s="90" t="e">
        <f t="shared" si="96"/>
        <v>#REF!</v>
      </c>
      <c r="F154" s="95"/>
      <c r="G154" s="92" t="e">
        <f>+SUM(G155:G160)</f>
        <v>#REF!</v>
      </c>
      <c r="H154" s="92" t="e">
        <f t="shared" ref="H154:Q154" si="125">+SUM(H155:H160)</f>
        <v>#REF!</v>
      </c>
      <c r="I154" s="92" t="e">
        <f t="shared" si="125"/>
        <v>#REF!</v>
      </c>
      <c r="J154" s="92" t="e">
        <f t="shared" si="125"/>
        <v>#REF!</v>
      </c>
      <c r="K154" s="92" t="e">
        <f t="shared" si="125"/>
        <v>#REF!</v>
      </c>
      <c r="L154" s="92" t="e">
        <f t="shared" si="125"/>
        <v>#REF!</v>
      </c>
      <c r="M154" s="92" t="e">
        <f t="shared" si="125"/>
        <v>#REF!</v>
      </c>
      <c r="N154" s="92" t="e">
        <f t="shared" si="125"/>
        <v>#REF!</v>
      </c>
      <c r="O154" s="92" t="e">
        <f t="shared" si="125"/>
        <v>#REF!</v>
      </c>
      <c r="P154" s="92" t="e">
        <f t="shared" si="125"/>
        <v>#REF!</v>
      </c>
      <c r="Q154" s="92" t="e">
        <f t="shared" si="125"/>
        <v>#REF!</v>
      </c>
      <c r="R154" s="95"/>
      <c r="S154" s="93" t="e">
        <f t="shared" si="101"/>
        <v>#REF!</v>
      </c>
      <c r="T154" s="94" t="str">
        <f t="shared" ref="T154:T155" si="126">IF(ISERROR(Q154/G154-1),"",Q154/G154-1)</f>
        <v/>
      </c>
      <c r="U154" s="94" t="str">
        <f t="shared" ref="U154:U155" si="127">IF(ISERROR(((Q154/G154)^(1/8))-1),"",((Q154/G154)^(1/8))-1)</f>
        <v/>
      </c>
    </row>
    <row r="155" spans="1:21" s="87" customFormat="1" hidden="1" outlineLevel="2" x14ac:dyDescent="0.3">
      <c r="A155" s="110" t="s">
        <v>164</v>
      </c>
      <c r="B155" s="83" t="s">
        <v>120</v>
      </c>
      <c r="C155" s="88" t="s">
        <v>228</v>
      </c>
      <c r="D155" s="118" t="e">
        <f>COUNTIFS(#REF!,$C$1,#REF!,$A155,#REF!,B155)</f>
        <v>#REF!</v>
      </c>
      <c r="E155" s="76" t="e">
        <f t="shared" si="96"/>
        <v>#REF!</v>
      </c>
      <c r="F155" s="77"/>
      <c r="G155" s="78" t="e">
        <f>SUMIFS(#REF!,#REF!,$C$1,#REF!,$A155,#REF!,$B155,#REF!,$B$13)/10^9</f>
        <v>#REF!</v>
      </c>
      <c r="H155" s="78" t="e">
        <f>SUMIFS(#REF!,#REF!,$C$1,#REF!,$A155,#REF!,$B155,#REF!,$B$13)/10^9</f>
        <v>#REF!</v>
      </c>
      <c r="I155" s="78" t="e">
        <f>SUMIFS(#REF!,#REF!,$C$1,#REF!,$A155,#REF!,$B155,#REF!,$B$13)/10^9</f>
        <v>#REF!</v>
      </c>
      <c r="J155" s="78" t="e">
        <f>SUMIFS(#REF!,#REF!,$C$1,#REF!,$A155,#REF!,$B155,#REF!,$B$13)/10^9</f>
        <v>#REF!</v>
      </c>
      <c r="K155" s="78" t="e">
        <f>SUMIFS(#REF!,#REF!,$C$1,#REF!,$A155,#REF!,$B155,#REF!,$B$13)/10^9</f>
        <v>#REF!</v>
      </c>
      <c r="L155" s="78" t="e">
        <f>SUMIFS(#REF!,#REF!,$C$1,#REF!,$A155,#REF!,$B155,#REF!,$B$13)/10^9</f>
        <v>#REF!</v>
      </c>
      <c r="M155" s="78" t="e">
        <f>SUMIFS(#REF!,#REF!,$C$1,#REF!,$A155,#REF!,$B155,#REF!,$B$13)/10^9</f>
        <v>#REF!</v>
      </c>
      <c r="N155" s="78" t="e">
        <f>SUMIFS(#REF!,#REF!,$C$1,#REF!,$A155,#REF!,$B155,#REF!,$B$13)/10^9</f>
        <v>#REF!</v>
      </c>
      <c r="O155" s="78" t="e">
        <f>SUMIFS(#REF!,#REF!,$C$1,#REF!,$A155,#REF!,$B155,#REF!,$B$13)/10^9</f>
        <v>#REF!</v>
      </c>
      <c r="P155" s="78" t="e">
        <f>SUMIFS(#REF!,#REF!,$C$1,#REF!,$A155,#REF!,$B155,#REF!,$B$13)/10^9</f>
        <v>#REF!</v>
      </c>
      <c r="Q155" s="78" t="e">
        <f>SUMIFS(#REF!,#REF!,$C$1,#REF!,$A155,#REF!,$B155,#REF!,$B$13)/10^9</f>
        <v>#REF!</v>
      </c>
      <c r="R155" s="77"/>
      <c r="S155" s="85" t="e">
        <f t="shared" si="101"/>
        <v>#REF!</v>
      </c>
      <c r="T155" s="86" t="str">
        <f t="shared" si="126"/>
        <v/>
      </c>
      <c r="U155" s="86" t="str">
        <f t="shared" si="127"/>
        <v/>
      </c>
    </row>
    <row r="156" spans="1:21" s="87" customFormat="1" hidden="1" outlineLevel="2" x14ac:dyDescent="0.3">
      <c r="A156" s="110" t="s">
        <v>164</v>
      </c>
      <c r="B156" s="83" t="s">
        <v>194</v>
      </c>
      <c r="C156" s="88" t="s">
        <v>421</v>
      </c>
      <c r="D156" s="118" t="e">
        <f>COUNTIFS(#REF!,$C$1,#REF!,$A156,#REF!,B156)</f>
        <v>#REF!</v>
      </c>
      <c r="E156" s="76" t="e">
        <f t="shared" si="96"/>
        <v>#REF!</v>
      </c>
      <c r="F156" s="77"/>
      <c r="G156" s="78" t="e">
        <f>SUMIFS(#REF!,#REF!,$C$1,#REF!,$A156,#REF!,$B156,#REF!,$B$13)/10^9</f>
        <v>#REF!</v>
      </c>
      <c r="H156" s="78" t="e">
        <f>SUMIFS(#REF!,#REF!,$C$1,#REF!,$A156,#REF!,$B156,#REF!,$B$13)/10^9</f>
        <v>#REF!</v>
      </c>
      <c r="I156" s="78" t="e">
        <f>SUMIFS(#REF!,#REF!,$C$1,#REF!,$A156,#REF!,$B156,#REF!,$B$13)/10^9</f>
        <v>#REF!</v>
      </c>
      <c r="J156" s="78" t="e">
        <f>SUMIFS(#REF!,#REF!,$C$1,#REF!,$A156,#REF!,$B156,#REF!,$B$13)/10^9</f>
        <v>#REF!</v>
      </c>
      <c r="K156" s="78" t="e">
        <f>SUMIFS(#REF!,#REF!,$C$1,#REF!,$A156,#REF!,$B156,#REF!,$B$13)/10^9</f>
        <v>#REF!</v>
      </c>
      <c r="L156" s="78" t="e">
        <f>SUMIFS(#REF!,#REF!,$C$1,#REF!,$A156,#REF!,$B156,#REF!,$B$13)/10^9</f>
        <v>#REF!</v>
      </c>
      <c r="M156" s="78" t="e">
        <f>SUMIFS(#REF!,#REF!,$C$1,#REF!,$A156,#REF!,$B156,#REF!,$B$13)/10^9</f>
        <v>#REF!</v>
      </c>
      <c r="N156" s="78" t="e">
        <f>SUMIFS(#REF!,#REF!,$C$1,#REF!,$A156,#REF!,$B156,#REF!,$B$13)/10^9</f>
        <v>#REF!</v>
      </c>
      <c r="O156" s="78" t="e">
        <f>SUMIFS(#REF!,#REF!,$C$1,#REF!,$A156,#REF!,$B156,#REF!,$B$13)/10^9</f>
        <v>#REF!</v>
      </c>
      <c r="P156" s="78" t="e">
        <f>SUMIFS(#REF!,#REF!,$C$1,#REF!,$A156,#REF!,$B156,#REF!,$B$13)/10^9</f>
        <v>#REF!</v>
      </c>
      <c r="Q156" s="136" t="e">
        <f>SUMIFS(#REF!,#REF!,$C$1,#REF!,$A156,#REF!,$B156,#REF!,$B$13)/10^9</f>
        <v>#REF!</v>
      </c>
      <c r="R156" s="77"/>
      <c r="S156" s="85" t="e">
        <f t="shared" ref="S156:S160" si="128">SUM(G156:Q156)</f>
        <v>#REF!</v>
      </c>
      <c r="T156" s="86" t="str">
        <f t="shared" ref="T156:T160" si="129">IF(ISERROR(Q156/G156-1),"",Q156/G156-1)</f>
        <v/>
      </c>
      <c r="U156" s="86" t="str">
        <f t="shared" ref="U156:U160" si="130">IF(ISERROR(((Q156/G156)^(1/8))-1),"",((Q156/G156)^(1/8))-1)</f>
        <v/>
      </c>
    </row>
    <row r="157" spans="1:21" s="87" customFormat="1" hidden="1" outlineLevel="2" x14ac:dyDescent="0.3">
      <c r="A157" s="110" t="s">
        <v>164</v>
      </c>
      <c r="B157" s="83" t="s">
        <v>118</v>
      </c>
      <c r="C157" s="88" t="s">
        <v>422</v>
      </c>
      <c r="D157" s="118" t="e">
        <f>COUNTIFS(#REF!,$C$1,#REF!,$A157,#REF!,B157)</f>
        <v>#REF!</v>
      </c>
      <c r="E157" s="76" t="e">
        <f t="shared" si="96"/>
        <v>#REF!</v>
      </c>
      <c r="F157" s="77"/>
      <c r="G157" s="78" t="e">
        <f>SUMIFS(#REF!,#REF!,$C$1,#REF!,$A157,#REF!,$B157,#REF!,$B$13)/10^9</f>
        <v>#REF!</v>
      </c>
      <c r="H157" s="78" t="e">
        <f>SUMIFS(#REF!,#REF!,$C$1,#REF!,$A157,#REF!,$B157,#REF!,$B$13)/10^9</f>
        <v>#REF!</v>
      </c>
      <c r="I157" s="78" t="e">
        <f>SUMIFS(#REF!,#REF!,$C$1,#REF!,$A157,#REF!,$B157,#REF!,$B$13)/10^9</f>
        <v>#REF!</v>
      </c>
      <c r="J157" s="78" t="e">
        <f>SUMIFS(#REF!,#REF!,$C$1,#REF!,$A157,#REF!,$B157,#REF!,$B$13)/10^9</f>
        <v>#REF!</v>
      </c>
      <c r="K157" s="78" t="e">
        <f>SUMIFS(#REF!,#REF!,$C$1,#REF!,$A157,#REF!,$B157,#REF!,$B$13)/10^9</f>
        <v>#REF!</v>
      </c>
      <c r="L157" s="78" t="e">
        <f>SUMIFS(#REF!,#REF!,$C$1,#REF!,$A157,#REF!,$B157,#REF!,$B$13)/10^9</f>
        <v>#REF!</v>
      </c>
      <c r="M157" s="78" t="e">
        <f>SUMIFS(#REF!,#REF!,$C$1,#REF!,$A157,#REF!,$B157,#REF!,$B$13)/10^9</f>
        <v>#REF!</v>
      </c>
      <c r="N157" s="78" t="e">
        <f>SUMIFS(#REF!,#REF!,$C$1,#REF!,$A157,#REF!,$B157,#REF!,$B$13)/10^9</f>
        <v>#REF!</v>
      </c>
      <c r="O157" s="78" t="e">
        <f>SUMIFS(#REF!,#REF!,$C$1,#REF!,$A157,#REF!,$B157,#REF!,$B$13)/10^9</f>
        <v>#REF!</v>
      </c>
      <c r="P157" s="78" t="e">
        <f>SUMIFS(#REF!,#REF!,$C$1,#REF!,$A157,#REF!,$B157,#REF!,$B$13)/10^9</f>
        <v>#REF!</v>
      </c>
      <c r="Q157" s="136" t="e">
        <f>SUMIFS(#REF!,#REF!,$C$1,#REF!,$A157,#REF!,$B157,#REF!,$B$13)/10^9</f>
        <v>#REF!</v>
      </c>
      <c r="R157" s="77"/>
      <c r="S157" s="85" t="e">
        <f t="shared" si="128"/>
        <v>#REF!</v>
      </c>
      <c r="T157" s="86" t="str">
        <f t="shared" si="129"/>
        <v/>
      </c>
      <c r="U157" s="86" t="str">
        <f t="shared" si="130"/>
        <v/>
      </c>
    </row>
    <row r="158" spans="1:21" s="87" customFormat="1" hidden="1" outlineLevel="2" x14ac:dyDescent="0.3">
      <c r="A158" s="110" t="s">
        <v>164</v>
      </c>
      <c r="B158" s="83" t="s">
        <v>165</v>
      </c>
      <c r="C158" s="88" t="s">
        <v>423</v>
      </c>
      <c r="D158" s="118" t="e">
        <f>COUNTIFS(#REF!,$C$1,#REF!,$A158,#REF!,B158)</f>
        <v>#REF!</v>
      </c>
      <c r="E158" s="76" t="e">
        <f t="shared" si="96"/>
        <v>#REF!</v>
      </c>
      <c r="F158" s="77"/>
      <c r="G158" s="78" t="e">
        <f>SUMIFS(#REF!,#REF!,$C$1,#REF!,$A158,#REF!,$B158,#REF!,$B$13)/10^9</f>
        <v>#REF!</v>
      </c>
      <c r="H158" s="78" t="e">
        <f>SUMIFS(#REF!,#REF!,$C$1,#REF!,$A158,#REF!,$B158,#REF!,$B$13)/10^9</f>
        <v>#REF!</v>
      </c>
      <c r="I158" s="78" t="e">
        <f>SUMIFS(#REF!,#REF!,$C$1,#REF!,$A158,#REF!,$B158,#REF!,$B$13)/10^9</f>
        <v>#REF!</v>
      </c>
      <c r="J158" s="78" t="e">
        <f>SUMIFS(#REF!,#REF!,$C$1,#REF!,$A158,#REF!,$B158,#REF!,$B$13)/10^9</f>
        <v>#REF!</v>
      </c>
      <c r="K158" s="78" t="e">
        <f>SUMIFS(#REF!,#REF!,$C$1,#REF!,$A158,#REF!,$B158,#REF!,$B$13)/10^9</f>
        <v>#REF!</v>
      </c>
      <c r="L158" s="78" t="e">
        <f>SUMIFS(#REF!,#REF!,$C$1,#REF!,$A158,#REF!,$B158,#REF!,$B$13)/10^9</f>
        <v>#REF!</v>
      </c>
      <c r="M158" s="78" t="e">
        <f>SUMIFS(#REF!,#REF!,$C$1,#REF!,$A158,#REF!,$B158,#REF!,$B$13)/10^9</f>
        <v>#REF!</v>
      </c>
      <c r="N158" s="78" t="e">
        <f>SUMIFS(#REF!,#REF!,$C$1,#REF!,$A158,#REF!,$B158,#REF!,$B$13)/10^9</f>
        <v>#REF!</v>
      </c>
      <c r="O158" s="78" t="e">
        <f>SUMIFS(#REF!,#REF!,$C$1,#REF!,$A158,#REF!,$B158,#REF!,$B$13)/10^9</f>
        <v>#REF!</v>
      </c>
      <c r="P158" s="78" t="e">
        <f>SUMIFS(#REF!,#REF!,$C$1,#REF!,$A158,#REF!,$B158,#REF!,$B$13)/10^9</f>
        <v>#REF!</v>
      </c>
      <c r="Q158" s="78" t="e">
        <f>SUMIFS(#REF!,#REF!,$C$1,#REF!,$A158,#REF!,$B158,#REF!,$B$13)/10^9</f>
        <v>#REF!</v>
      </c>
      <c r="R158" s="77"/>
      <c r="S158" s="85" t="e">
        <f t="shared" si="128"/>
        <v>#REF!</v>
      </c>
      <c r="T158" s="86" t="str">
        <f t="shared" si="129"/>
        <v/>
      </c>
      <c r="U158" s="86" t="str">
        <f t="shared" si="130"/>
        <v/>
      </c>
    </row>
    <row r="159" spans="1:21" s="87" customFormat="1" hidden="1" outlineLevel="2" x14ac:dyDescent="0.3">
      <c r="A159" s="110" t="s">
        <v>164</v>
      </c>
      <c r="B159" s="83" t="s">
        <v>223</v>
      </c>
      <c r="C159" s="88" t="s">
        <v>424</v>
      </c>
      <c r="D159" s="118" t="e">
        <f>COUNTIFS(#REF!,$C$1,#REF!,$A159,#REF!,B159)</f>
        <v>#REF!</v>
      </c>
      <c r="E159" s="76" t="e">
        <f t="shared" si="96"/>
        <v>#REF!</v>
      </c>
      <c r="F159" s="77"/>
      <c r="G159" s="78" t="e">
        <f>SUMIFS(#REF!,#REF!,$C$1,#REF!,$A159,#REF!,$B159,#REF!,$B$13)/10^9</f>
        <v>#REF!</v>
      </c>
      <c r="H159" s="78" t="e">
        <f>SUMIFS(#REF!,#REF!,$C$1,#REF!,$A159,#REF!,$B159,#REF!,$B$13)/10^9</f>
        <v>#REF!</v>
      </c>
      <c r="I159" s="78" t="e">
        <f>SUMIFS(#REF!,#REF!,$C$1,#REF!,$A159,#REF!,$B159,#REF!,$B$13)/10^9</f>
        <v>#REF!</v>
      </c>
      <c r="J159" s="78" t="e">
        <f>SUMIFS(#REF!,#REF!,$C$1,#REF!,$A159,#REF!,$B159,#REF!,$B$13)/10^9</f>
        <v>#REF!</v>
      </c>
      <c r="K159" s="78" t="e">
        <f>SUMIFS(#REF!,#REF!,$C$1,#REF!,$A159,#REF!,$B159,#REF!,$B$13)/10^9</f>
        <v>#REF!</v>
      </c>
      <c r="L159" s="78" t="e">
        <f>SUMIFS(#REF!,#REF!,$C$1,#REF!,$A159,#REF!,$B159,#REF!,$B$13)/10^9</f>
        <v>#REF!</v>
      </c>
      <c r="M159" s="78" t="e">
        <f>SUMIFS(#REF!,#REF!,$C$1,#REF!,$A159,#REF!,$B159,#REF!,$B$13)/10^9</f>
        <v>#REF!</v>
      </c>
      <c r="N159" s="78" t="e">
        <f>SUMIFS(#REF!,#REF!,$C$1,#REF!,$A159,#REF!,$B159,#REF!,$B$13)/10^9</f>
        <v>#REF!</v>
      </c>
      <c r="O159" s="78" t="e">
        <f>SUMIFS(#REF!,#REF!,$C$1,#REF!,$A159,#REF!,$B159,#REF!,$B$13)/10^9</f>
        <v>#REF!</v>
      </c>
      <c r="P159" s="78" t="e">
        <f>SUMIFS(#REF!,#REF!,$C$1,#REF!,$A159,#REF!,$B159,#REF!,$B$13)/10^9</f>
        <v>#REF!</v>
      </c>
      <c r="Q159" s="78" t="e">
        <f>SUMIFS(#REF!,#REF!,$C$1,#REF!,$A159,#REF!,$B159,#REF!,$B$13)/10^9</f>
        <v>#REF!</v>
      </c>
      <c r="R159" s="77"/>
      <c r="S159" s="85" t="e">
        <f t="shared" si="128"/>
        <v>#REF!</v>
      </c>
      <c r="T159" s="86" t="str">
        <f t="shared" si="129"/>
        <v/>
      </c>
      <c r="U159" s="86" t="str">
        <f t="shared" si="130"/>
        <v/>
      </c>
    </row>
    <row r="160" spans="1:21" s="87" customFormat="1" hidden="1" outlineLevel="2" x14ac:dyDescent="0.3">
      <c r="A160" s="110" t="s">
        <v>164</v>
      </c>
      <c r="B160" s="83" t="s">
        <v>226</v>
      </c>
      <c r="C160" s="88" t="s">
        <v>425</v>
      </c>
      <c r="D160" s="118" t="e">
        <f>COUNTIFS(#REF!,$C$1,#REF!,$A160,#REF!,B160)</f>
        <v>#REF!</v>
      </c>
      <c r="E160" s="76" t="e">
        <f t="shared" si="96"/>
        <v>#REF!</v>
      </c>
      <c r="F160" s="77"/>
      <c r="G160" s="78" t="e">
        <f>SUMIFS(#REF!,#REF!,$C$1,#REF!,$A160,#REF!,$B160,#REF!,$B$13)/10^9</f>
        <v>#REF!</v>
      </c>
      <c r="H160" s="78" t="e">
        <f>SUMIFS(#REF!,#REF!,$C$1,#REF!,$A160,#REF!,$B160,#REF!,$B$13)/10^9</f>
        <v>#REF!</v>
      </c>
      <c r="I160" s="78" t="e">
        <f>SUMIFS(#REF!,#REF!,$C$1,#REF!,$A160,#REF!,$B160,#REF!,$B$13)/10^9</f>
        <v>#REF!</v>
      </c>
      <c r="J160" s="78" t="e">
        <f>SUMIFS(#REF!,#REF!,$C$1,#REF!,$A160,#REF!,$B160,#REF!,$B$13)/10^9</f>
        <v>#REF!</v>
      </c>
      <c r="K160" s="78" t="e">
        <f>SUMIFS(#REF!,#REF!,$C$1,#REF!,$A160,#REF!,$B160,#REF!,$B$13)/10^9</f>
        <v>#REF!</v>
      </c>
      <c r="L160" s="78" t="e">
        <f>SUMIFS(#REF!,#REF!,$C$1,#REF!,$A160,#REF!,$B160,#REF!,$B$13)/10^9</f>
        <v>#REF!</v>
      </c>
      <c r="M160" s="78" t="e">
        <f>SUMIFS(#REF!,#REF!,$C$1,#REF!,$A160,#REF!,$B160,#REF!,$B$13)/10^9</f>
        <v>#REF!</v>
      </c>
      <c r="N160" s="78" t="e">
        <f>SUMIFS(#REF!,#REF!,$C$1,#REF!,$A160,#REF!,$B160,#REF!,$B$13)/10^9</f>
        <v>#REF!</v>
      </c>
      <c r="O160" s="78" t="e">
        <f>SUMIFS(#REF!,#REF!,$C$1,#REF!,$A160,#REF!,$B160,#REF!,$B$13)/10^9</f>
        <v>#REF!</v>
      </c>
      <c r="P160" s="78" t="e">
        <f>SUMIFS(#REF!,#REF!,$C$1,#REF!,$A160,#REF!,$B160,#REF!,$B$13)/10^9</f>
        <v>#REF!</v>
      </c>
      <c r="Q160" s="78" t="e">
        <f>SUMIFS(#REF!,#REF!,$C$1,#REF!,$A160,#REF!,$B160,#REF!,$B$13)/10^9</f>
        <v>#REF!</v>
      </c>
      <c r="R160" s="77"/>
      <c r="S160" s="85" t="e">
        <f t="shared" si="128"/>
        <v>#REF!</v>
      </c>
      <c r="T160" s="86" t="str">
        <f t="shared" si="129"/>
        <v/>
      </c>
      <c r="U160" s="86" t="str">
        <f t="shared" si="130"/>
        <v/>
      </c>
    </row>
    <row r="161" spans="1:21" s="87" customFormat="1" hidden="1" outlineLevel="1" x14ac:dyDescent="0.3">
      <c r="A161" s="110"/>
      <c r="B161" s="83"/>
      <c r="C161" s="84"/>
      <c r="D161" s="118"/>
      <c r="E161" s="76" t="e">
        <f t="shared" si="96"/>
        <v>#REF!</v>
      </c>
      <c r="F161" s="77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7"/>
      <c r="S161" s="85">
        <f>SUM(G161:Q161)</f>
        <v>0</v>
      </c>
      <c r="T161" s="86"/>
      <c r="U161" s="86"/>
    </row>
    <row r="162" spans="1:21" s="96" customFormat="1" hidden="1" outlineLevel="1" x14ac:dyDescent="0.3">
      <c r="A162" s="109"/>
      <c r="B162" s="74"/>
      <c r="C162" s="89" t="s">
        <v>426</v>
      </c>
      <c r="D162" s="117" t="e">
        <f>+D163+D179</f>
        <v>#REF!</v>
      </c>
      <c r="E162" s="90" t="e">
        <f t="shared" si="96"/>
        <v>#REF!</v>
      </c>
      <c r="F162" s="95"/>
      <c r="G162" s="92" t="e">
        <f>+G163+G179</f>
        <v>#REF!</v>
      </c>
      <c r="H162" s="92" t="e">
        <f t="shared" ref="H162:Q162" si="131">+H163+H179</f>
        <v>#REF!</v>
      </c>
      <c r="I162" s="92" t="e">
        <f t="shared" si="131"/>
        <v>#REF!</v>
      </c>
      <c r="J162" s="92" t="e">
        <f t="shared" si="131"/>
        <v>#REF!</v>
      </c>
      <c r="K162" s="92" t="e">
        <f t="shared" si="131"/>
        <v>#REF!</v>
      </c>
      <c r="L162" s="92" t="e">
        <f t="shared" si="131"/>
        <v>#REF!</v>
      </c>
      <c r="M162" s="92" t="e">
        <f t="shared" si="131"/>
        <v>#REF!</v>
      </c>
      <c r="N162" s="92" t="e">
        <f t="shared" si="131"/>
        <v>#REF!</v>
      </c>
      <c r="O162" s="92" t="e">
        <f t="shared" si="131"/>
        <v>#REF!</v>
      </c>
      <c r="P162" s="92" t="e">
        <f t="shared" si="131"/>
        <v>#REF!</v>
      </c>
      <c r="Q162" s="92" t="e">
        <f t="shared" si="131"/>
        <v>#REF!</v>
      </c>
      <c r="R162" s="95"/>
      <c r="S162" s="93" t="e">
        <f t="shared" si="101"/>
        <v>#REF!</v>
      </c>
      <c r="T162" s="94" t="str">
        <f t="shared" ref="T162:T187" si="132">IF(ISERROR(Q162/G162-1),"",Q162/G162-1)</f>
        <v/>
      </c>
      <c r="U162" s="94" t="str">
        <f t="shared" ref="U162:U187" si="133">IF(ISERROR(((Q162/G162)^(1/8))-1),"",((Q162/G162)^(1/8))-1)</f>
        <v/>
      </c>
    </row>
    <row r="163" spans="1:21" s="87" customFormat="1" hidden="1" outlineLevel="1" x14ac:dyDescent="0.3">
      <c r="A163" s="110"/>
      <c r="B163" s="83"/>
      <c r="C163" s="84" t="s">
        <v>427</v>
      </c>
      <c r="D163" s="120" t="e">
        <f>+SUM(D164:D178)</f>
        <v>#REF!</v>
      </c>
      <c r="E163" s="90" t="e">
        <f t="shared" si="96"/>
        <v>#REF!</v>
      </c>
      <c r="F163" s="77"/>
      <c r="G163" s="78" t="e">
        <f t="shared" ref="G163:Q163" si="134">+SUM(G164:G178)</f>
        <v>#REF!</v>
      </c>
      <c r="H163" s="78" t="e">
        <f t="shared" si="134"/>
        <v>#REF!</v>
      </c>
      <c r="I163" s="78" t="e">
        <f t="shared" si="134"/>
        <v>#REF!</v>
      </c>
      <c r="J163" s="78" t="e">
        <f t="shared" si="134"/>
        <v>#REF!</v>
      </c>
      <c r="K163" s="78" t="e">
        <f t="shared" si="134"/>
        <v>#REF!</v>
      </c>
      <c r="L163" s="78" t="e">
        <f t="shared" si="134"/>
        <v>#REF!</v>
      </c>
      <c r="M163" s="78" t="e">
        <f t="shared" si="134"/>
        <v>#REF!</v>
      </c>
      <c r="N163" s="78" t="e">
        <f t="shared" si="134"/>
        <v>#REF!</v>
      </c>
      <c r="O163" s="78" t="e">
        <f t="shared" si="134"/>
        <v>#REF!</v>
      </c>
      <c r="P163" s="78" t="e">
        <f t="shared" si="134"/>
        <v>#REF!</v>
      </c>
      <c r="Q163" s="78" t="e">
        <f t="shared" si="134"/>
        <v>#REF!</v>
      </c>
      <c r="R163" s="77"/>
      <c r="S163" s="85" t="e">
        <f t="shared" si="101"/>
        <v>#REF!</v>
      </c>
      <c r="T163" s="86" t="str">
        <f t="shared" si="132"/>
        <v/>
      </c>
      <c r="U163" s="86" t="str">
        <f t="shared" si="133"/>
        <v/>
      </c>
    </row>
    <row r="164" spans="1:21" s="87" customFormat="1" hidden="1" outlineLevel="2" x14ac:dyDescent="0.3">
      <c r="A164" s="110" t="s">
        <v>111</v>
      </c>
      <c r="B164" s="83" t="s">
        <v>140</v>
      </c>
      <c r="C164" s="88" t="s">
        <v>428</v>
      </c>
      <c r="D164" s="118" t="e">
        <f>COUNTIFS(#REF!,$C$1,#REF!,$A164,#REF!,B164)</f>
        <v>#REF!</v>
      </c>
      <c r="E164" s="76" t="e">
        <f t="shared" si="96"/>
        <v>#REF!</v>
      </c>
      <c r="F164" s="77"/>
      <c r="G164" s="78" t="e">
        <f>SUMIFS(#REF!,#REF!,$C$1,#REF!,$A164,#REF!,$B164,#REF!,$B$13)/10^9</f>
        <v>#REF!</v>
      </c>
      <c r="H164" s="78" t="e">
        <f>SUMIFS(#REF!,#REF!,$C$1,#REF!,$A164,#REF!,$B164,#REF!,$B$13)/10^9</f>
        <v>#REF!</v>
      </c>
      <c r="I164" s="78" t="e">
        <f>SUMIFS(#REF!,#REF!,$C$1,#REF!,$A164,#REF!,$B164,#REF!,$B$13)/10^9</f>
        <v>#REF!</v>
      </c>
      <c r="J164" s="78" t="e">
        <f>SUMIFS(#REF!,#REF!,$C$1,#REF!,$A164,#REF!,$B164,#REF!,$B$13)/10^9</f>
        <v>#REF!</v>
      </c>
      <c r="K164" s="78" t="e">
        <f>SUMIFS(#REF!,#REF!,$C$1,#REF!,$A164,#REF!,$B164,#REF!,$B$13)/10^9</f>
        <v>#REF!</v>
      </c>
      <c r="L164" s="78" t="e">
        <f>SUMIFS(#REF!,#REF!,$C$1,#REF!,$A164,#REF!,$B164,#REF!,$B$13)/10^9</f>
        <v>#REF!</v>
      </c>
      <c r="M164" s="78" t="e">
        <f>SUMIFS(#REF!,#REF!,$C$1,#REF!,$A164,#REF!,$B164,#REF!,$B$13)/10^9</f>
        <v>#REF!</v>
      </c>
      <c r="N164" s="78" t="e">
        <f>SUMIFS(#REF!,#REF!,$C$1,#REF!,$A164,#REF!,$B164,#REF!,$B$13)/10^9</f>
        <v>#REF!</v>
      </c>
      <c r="O164" s="78" t="e">
        <f>SUMIFS(#REF!,#REF!,$C$1,#REF!,$A164,#REF!,$B164,#REF!,$B$13)/10^9</f>
        <v>#REF!</v>
      </c>
      <c r="P164" s="78" t="e">
        <f>SUMIFS(#REF!,#REF!,$C$1,#REF!,$A164,#REF!,$B164,#REF!,$B$13)/10^9</f>
        <v>#REF!</v>
      </c>
      <c r="Q164" s="136" t="e">
        <f>SUMIFS(#REF!,#REF!,$C$1,#REF!,$A164,#REF!,$B164,#REF!,$B$13)/10^9</f>
        <v>#REF!</v>
      </c>
      <c r="R164" s="77"/>
      <c r="S164" s="85" t="e">
        <f t="shared" si="101"/>
        <v>#REF!</v>
      </c>
      <c r="T164" s="86" t="str">
        <f t="shared" si="132"/>
        <v/>
      </c>
      <c r="U164" s="86" t="str">
        <f t="shared" si="133"/>
        <v/>
      </c>
    </row>
    <row r="165" spans="1:21" s="87" customFormat="1" hidden="1" outlineLevel="2" x14ac:dyDescent="0.3">
      <c r="A165" s="110" t="s">
        <v>111</v>
      </c>
      <c r="B165" s="83" t="s">
        <v>120</v>
      </c>
      <c r="C165" s="88" t="s">
        <v>228</v>
      </c>
      <c r="D165" s="118" t="e">
        <f>COUNTIFS(#REF!,$C$1,#REF!,$A165,#REF!,B165)</f>
        <v>#REF!</v>
      </c>
      <c r="E165" s="76" t="e">
        <f t="shared" ref="E165:E166" si="135">+D165/$D$202</f>
        <v>#REF!</v>
      </c>
      <c r="F165" s="77"/>
      <c r="G165" s="78" t="e">
        <f>SUMIFS(#REF!,#REF!,$C$1,#REF!,$A165,#REF!,$B165,#REF!,$B$13)/10^9</f>
        <v>#REF!</v>
      </c>
      <c r="H165" s="78" t="e">
        <f>SUMIFS(#REF!,#REF!,$C$1,#REF!,$A165,#REF!,$B165,#REF!,$B$13)/10^9</f>
        <v>#REF!</v>
      </c>
      <c r="I165" s="78" t="e">
        <f>SUMIFS(#REF!,#REF!,$C$1,#REF!,$A165,#REF!,$B165,#REF!,$B$13)/10^9</f>
        <v>#REF!</v>
      </c>
      <c r="J165" s="78" t="e">
        <f>SUMIFS(#REF!,#REF!,$C$1,#REF!,$A165,#REF!,$B165,#REF!,$B$13)/10^9</f>
        <v>#REF!</v>
      </c>
      <c r="K165" s="78" t="e">
        <f>SUMIFS(#REF!,#REF!,$C$1,#REF!,$A165,#REF!,$B165,#REF!,$B$13)/10^9</f>
        <v>#REF!</v>
      </c>
      <c r="L165" s="78" t="e">
        <f>SUMIFS(#REF!,#REF!,$C$1,#REF!,$A165,#REF!,$B165,#REF!,$B$13)/10^9</f>
        <v>#REF!</v>
      </c>
      <c r="M165" s="78" t="e">
        <f>SUMIFS(#REF!,#REF!,$C$1,#REF!,$A165,#REF!,$B165,#REF!,$B$13)/10^9</f>
        <v>#REF!</v>
      </c>
      <c r="N165" s="78" t="e">
        <f>SUMIFS(#REF!,#REF!,$C$1,#REF!,$A165,#REF!,$B165,#REF!,$B$13)/10^9</f>
        <v>#REF!</v>
      </c>
      <c r="O165" s="78" t="e">
        <f>SUMIFS(#REF!,#REF!,$C$1,#REF!,$A165,#REF!,$B165,#REF!,$B$13)/10^9</f>
        <v>#REF!</v>
      </c>
      <c r="P165" s="78" t="e">
        <f>SUMIFS(#REF!,#REF!,$C$1,#REF!,$A165,#REF!,$B165,#REF!,$B$13)/10^9</f>
        <v>#REF!</v>
      </c>
      <c r="Q165" s="78" t="e">
        <f>SUMIFS(#REF!,#REF!,$C$1,#REF!,$A165,#REF!,$B165,#REF!,$B$13)/10^9</f>
        <v>#REF!</v>
      </c>
      <c r="R165" s="77"/>
      <c r="S165" s="85" t="e">
        <f t="shared" si="101"/>
        <v>#REF!</v>
      </c>
      <c r="T165" s="86" t="str">
        <f t="shared" si="132"/>
        <v/>
      </c>
      <c r="U165" s="86" t="str">
        <f t="shared" si="133"/>
        <v/>
      </c>
    </row>
    <row r="166" spans="1:21" s="87" customFormat="1" hidden="1" outlineLevel="2" x14ac:dyDescent="0.3">
      <c r="A166" s="110" t="s">
        <v>111</v>
      </c>
      <c r="B166" s="83" t="s">
        <v>194</v>
      </c>
      <c r="C166" s="88" t="s">
        <v>421</v>
      </c>
      <c r="D166" s="118" t="e">
        <f>COUNTIFS(#REF!,$C$1,#REF!,$A166,#REF!,B166)</f>
        <v>#REF!</v>
      </c>
      <c r="E166" s="76" t="e">
        <f t="shared" si="135"/>
        <v>#REF!</v>
      </c>
      <c r="F166" s="77"/>
      <c r="G166" s="78" t="e">
        <f>SUMIFS(#REF!,#REF!,$C$1,#REF!,$A166,#REF!,$B166,#REF!,$B$13)/10^9</f>
        <v>#REF!</v>
      </c>
      <c r="H166" s="78" t="e">
        <f>SUMIFS(#REF!,#REF!,$C$1,#REF!,$A166,#REF!,$B166,#REF!,$B$13)/10^9</f>
        <v>#REF!</v>
      </c>
      <c r="I166" s="78" t="e">
        <f>SUMIFS(#REF!,#REF!,$C$1,#REF!,$A166,#REF!,$B166,#REF!,$B$13)/10^9</f>
        <v>#REF!</v>
      </c>
      <c r="J166" s="78" t="e">
        <f>SUMIFS(#REF!,#REF!,$C$1,#REF!,$A166,#REF!,$B166,#REF!,$B$13)/10^9</f>
        <v>#REF!</v>
      </c>
      <c r="K166" s="78" t="e">
        <f>SUMIFS(#REF!,#REF!,$C$1,#REF!,$A166,#REF!,$B166,#REF!,$B$13)/10^9</f>
        <v>#REF!</v>
      </c>
      <c r="L166" s="78" t="e">
        <f>SUMIFS(#REF!,#REF!,$C$1,#REF!,$A166,#REF!,$B166,#REF!,$B$13)/10^9</f>
        <v>#REF!</v>
      </c>
      <c r="M166" s="78" t="e">
        <f>SUMIFS(#REF!,#REF!,$C$1,#REF!,$A166,#REF!,$B166,#REF!,$B$13)/10^9</f>
        <v>#REF!</v>
      </c>
      <c r="N166" s="78" t="e">
        <f>SUMIFS(#REF!,#REF!,$C$1,#REF!,$A166,#REF!,$B166,#REF!,$B$13)/10^9</f>
        <v>#REF!</v>
      </c>
      <c r="O166" s="78" t="e">
        <f>SUMIFS(#REF!,#REF!,$C$1,#REF!,$A166,#REF!,$B166,#REF!,$B$13)/10^9</f>
        <v>#REF!</v>
      </c>
      <c r="P166" s="78" t="e">
        <f>SUMIFS(#REF!,#REF!,$C$1,#REF!,$A166,#REF!,$B166,#REF!,$B$13)/10^9</f>
        <v>#REF!</v>
      </c>
      <c r="Q166" s="136" t="e">
        <f>SUMIFS(#REF!,#REF!,$C$1,#REF!,$A166,#REF!,$B166,#REF!,$B$13)/10^9</f>
        <v>#REF!</v>
      </c>
      <c r="R166" s="77"/>
      <c r="S166" s="85" t="e">
        <f t="shared" si="101"/>
        <v>#REF!</v>
      </c>
      <c r="T166" s="86" t="str">
        <f t="shared" si="132"/>
        <v/>
      </c>
      <c r="U166" s="86" t="str">
        <f t="shared" si="133"/>
        <v/>
      </c>
    </row>
    <row r="167" spans="1:21" s="87" customFormat="1" hidden="1" outlineLevel="2" x14ac:dyDescent="0.3">
      <c r="A167" s="110" t="s">
        <v>111</v>
      </c>
      <c r="B167" s="83" t="s">
        <v>118</v>
      </c>
      <c r="C167" s="88" t="s">
        <v>422</v>
      </c>
      <c r="D167" s="118" t="e">
        <f>COUNTIFS(#REF!,$C$1,#REF!,$A167,#REF!,B167)</f>
        <v>#REF!</v>
      </c>
      <c r="E167" s="76" t="e">
        <f t="shared" ref="E167:E202" si="136">+D167/$D$202</f>
        <v>#REF!</v>
      </c>
      <c r="F167" s="77"/>
      <c r="G167" s="78" t="e">
        <f>SUMIFS(#REF!,#REF!,$C$1,#REF!,$A167,#REF!,$B167,#REF!,$B$13)/10^9</f>
        <v>#REF!</v>
      </c>
      <c r="H167" s="78" t="e">
        <f>SUMIFS(#REF!,#REF!,$C$1,#REF!,$A167,#REF!,$B167,#REF!,$B$13)/10^9</f>
        <v>#REF!</v>
      </c>
      <c r="I167" s="78" t="e">
        <f>SUMIFS(#REF!,#REF!,$C$1,#REF!,$A167,#REF!,$B167,#REF!,$B$13)/10^9</f>
        <v>#REF!</v>
      </c>
      <c r="J167" s="78" t="e">
        <f>SUMIFS(#REF!,#REF!,$C$1,#REF!,$A167,#REF!,$B167,#REF!,$B$13)/10^9</f>
        <v>#REF!</v>
      </c>
      <c r="K167" s="78" t="e">
        <f>SUMIFS(#REF!,#REF!,$C$1,#REF!,$A167,#REF!,$B167,#REF!,$B$13)/10^9</f>
        <v>#REF!</v>
      </c>
      <c r="L167" s="78" t="e">
        <f>SUMIFS(#REF!,#REF!,$C$1,#REF!,$A167,#REF!,$B167,#REF!,$B$13)/10^9</f>
        <v>#REF!</v>
      </c>
      <c r="M167" s="78" t="e">
        <f>SUMIFS(#REF!,#REF!,$C$1,#REF!,$A167,#REF!,$B167,#REF!,$B$13)/10^9</f>
        <v>#REF!</v>
      </c>
      <c r="N167" s="78" t="e">
        <f>SUMIFS(#REF!,#REF!,$C$1,#REF!,$A167,#REF!,$B167,#REF!,$B$13)/10^9</f>
        <v>#REF!</v>
      </c>
      <c r="O167" s="78" t="e">
        <f>SUMIFS(#REF!,#REF!,$C$1,#REF!,$A167,#REF!,$B167,#REF!,$B$13)/10^9</f>
        <v>#REF!</v>
      </c>
      <c r="P167" s="78" t="e">
        <f>SUMIFS(#REF!,#REF!,$C$1,#REF!,$A167,#REF!,$B167,#REF!,$B$13)/10^9</f>
        <v>#REF!</v>
      </c>
      <c r="Q167" s="78" t="e">
        <f>SUMIFS(#REF!,#REF!,$C$1,#REF!,$A167,#REF!,$B167,#REF!,$B$13)/10^9</f>
        <v>#REF!</v>
      </c>
      <c r="R167" s="77"/>
      <c r="S167" s="85" t="e">
        <f t="shared" ref="S167:S175" si="137">SUM(G167:Q167)</f>
        <v>#REF!</v>
      </c>
      <c r="T167" s="86" t="str">
        <f t="shared" ref="T167:T175" si="138">IF(ISERROR(Q167/G167-1),"",Q167/G167-1)</f>
        <v/>
      </c>
      <c r="U167" s="86" t="str">
        <f t="shared" ref="U167:U175" si="139">IF(ISERROR(((Q167/G167)^(1/8))-1),"",((Q167/G167)^(1/8))-1)</f>
        <v/>
      </c>
    </row>
    <row r="168" spans="1:21" s="87" customFormat="1" hidden="1" outlineLevel="2" x14ac:dyDescent="0.3">
      <c r="A168" s="110" t="s">
        <v>111</v>
      </c>
      <c r="B168" s="83" t="s">
        <v>220</v>
      </c>
      <c r="C168" s="88" t="s">
        <v>429</v>
      </c>
      <c r="D168" s="118" t="e">
        <f>COUNTIFS(#REF!,$C$1,#REF!,$A168,#REF!,B168)</f>
        <v>#REF!</v>
      </c>
      <c r="E168" s="76" t="e">
        <f t="shared" si="136"/>
        <v>#REF!</v>
      </c>
      <c r="F168" s="77"/>
      <c r="G168" s="78" t="e">
        <f>SUMIFS(#REF!,#REF!,$C$1,#REF!,$A168,#REF!,$B168,#REF!,$B$13)/10^9</f>
        <v>#REF!</v>
      </c>
      <c r="H168" s="78" t="e">
        <f>SUMIFS(#REF!,#REF!,$C$1,#REF!,$A168,#REF!,$B168,#REF!,$B$13)/10^9</f>
        <v>#REF!</v>
      </c>
      <c r="I168" s="78" t="e">
        <f>SUMIFS(#REF!,#REF!,$C$1,#REF!,$A168,#REF!,$B168,#REF!,$B$13)/10^9</f>
        <v>#REF!</v>
      </c>
      <c r="J168" s="78" t="e">
        <f>SUMIFS(#REF!,#REF!,$C$1,#REF!,$A168,#REF!,$B168,#REF!,$B$13)/10^9</f>
        <v>#REF!</v>
      </c>
      <c r="K168" s="78" t="e">
        <f>SUMIFS(#REF!,#REF!,$C$1,#REF!,$A168,#REF!,$B168,#REF!,$B$13)/10^9</f>
        <v>#REF!</v>
      </c>
      <c r="L168" s="78" t="e">
        <f>SUMIFS(#REF!,#REF!,$C$1,#REF!,$A168,#REF!,$B168,#REF!,$B$13)/10^9</f>
        <v>#REF!</v>
      </c>
      <c r="M168" s="78" t="e">
        <f>SUMIFS(#REF!,#REF!,$C$1,#REF!,$A168,#REF!,$B168,#REF!,$B$13)/10^9</f>
        <v>#REF!</v>
      </c>
      <c r="N168" s="78" t="e">
        <f>SUMIFS(#REF!,#REF!,$C$1,#REF!,$A168,#REF!,$B168,#REF!,$B$13)/10^9</f>
        <v>#REF!</v>
      </c>
      <c r="O168" s="78" t="e">
        <f>SUMIFS(#REF!,#REF!,$C$1,#REF!,$A168,#REF!,$B168,#REF!,$B$13)/10^9</f>
        <v>#REF!</v>
      </c>
      <c r="P168" s="78" t="e">
        <f>SUMIFS(#REF!,#REF!,$C$1,#REF!,$A168,#REF!,$B168,#REF!,$B$13)/10^9</f>
        <v>#REF!</v>
      </c>
      <c r="Q168" s="78" t="e">
        <f>SUMIFS(#REF!,#REF!,$C$1,#REF!,$A168,#REF!,$B168,#REF!,$B$13)/10^9</f>
        <v>#REF!</v>
      </c>
      <c r="R168" s="77"/>
      <c r="S168" s="85" t="e">
        <f t="shared" si="137"/>
        <v>#REF!</v>
      </c>
      <c r="T168" s="86" t="str">
        <f t="shared" si="138"/>
        <v/>
      </c>
      <c r="U168" s="86" t="str">
        <f t="shared" si="139"/>
        <v/>
      </c>
    </row>
    <row r="169" spans="1:21" s="87" customFormat="1" hidden="1" outlineLevel="2" x14ac:dyDescent="0.3">
      <c r="A169" s="110" t="s">
        <v>111</v>
      </c>
      <c r="B169" s="83" t="s">
        <v>121</v>
      </c>
      <c r="C169" s="88" t="s">
        <v>430</v>
      </c>
      <c r="D169" s="118" t="e">
        <f>COUNTIFS(#REF!,$C$1,#REF!,$A169,#REF!,B169)</f>
        <v>#REF!</v>
      </c>
      <c r="E169" s="76" t="e">
        <f t="shared" si="136"/>
        <v>#REF!</v>
      </c>
      <c r="F169" s="77"/>
      <c r="G169" s="78" t="e">
        <f>SUMIFS(#REF!,#REF!,$C$1,#REF!,$A169,#REF!,$B169,#REF!,$B$13)/10^9</f>
        <v>#REF!</v>
      </c>
      <c r="H169" s="78" t="e">
        <f>SUMIFS(#REF!,#REF!,$C$1,#REF!,$A169,#REF!,$B169,#REF!,$B$13)/10^9</f>
        <v>#REF!</v>
      </c>
      <c r="I169" s="78" t="e">
        <f>SUMIFS(#REF!,#REF!,$C$1,#REF!,$A169,#REF!,$B169,#REF!,$B$13)/10^9</f>
        <v>#REF!</v>
      </c>
      <c r="J169" s="78" t="e">
        <f>SUMIFS(#REF!,#REF!,$C$1,#REF!,$A169,#REF!,$B169,#REF!,$B$13)/10^9</f>
        <v>#REF!</v>
      </c>
      <c r="K169" s="78" t="e">
        <f>SUMIFS(#REF!,#REF!,$C$1,#REF!,$A169,#REF!,$B169,#REF!,$B$13)/10^9</f>
        <v>#REF!</v>
      </c>
      <c r="L169" s="78" t="e">
        <f>SUMIFS(#REF!,#REF!,$C$1,#REF!,$A169,#REF!,$B169,#REF!,$B$13)/10^9</f>
        <v>#REF!</v>
      </c>
      <c r="M169" s="78" t="e">
        <f>SUMIFS(#REF!,#REF!,$C$1,#REF!,$A169,#REF!,$B169,#REF!,$B$13)/10^9</f>
        <v>#REF!</v>
      </c>
      <c r="N169" s="78" t="e">
        <f>SUMIFS(#REF!,#REF!,$C$1,#REF!,$A169,#REF!,$B169,#REF!,$B$13)/10^9</f>
        <v>#REF!</v>
      </c>
      <c r="O169" s="78" t="e">
        <f>SUMIFS(#REF!,#REF!,$C$1,#REF!,$A169,#REF!,$B169,#REF!,$B$13)/10^9</f>
        <v>#REF!</v>
      </c>
      <c r="P169" s="78" t="e">
        <f>SUMIFS(#REF!,#REF!,$C$1,#REF!,$A169,#REF!,$B169,#REF!,$B$13)/10^9</f>
        <v>#REF!</v>
      </c>
      <c r="Q169" s="136" t="e">
        <f>SUMIFS(#REF!,#REF!,$C$1,#REF!,$A169,#REF!,$B169,#REF!,$B$13)/10^9</f>
        <v>#REF!</v>
      </c>
      <c r="R169" s="77"/>
      <c r="S169" s="85" t="e">
        <f t="shared" si="137"/>
        <v>#REF!</v>
      </c>
      <c r="T169" s="86" t="str">
        <f t="shared" si="138"/>
        <v/>
      </c>
      <c r="U169" s="86" t="str">
        <f t="shared" si="139"/>
        <v/>
      </c>
    </row>
    <row r="170" spans="1:21" s="87" customFormat="1" hidden="1" outlineLevel="2" x14ac:dyDescent="0.3">
      <c r="A170" s="110" t="s">
        <v>111</v>
      </c>
      <c r="B170" s="83" t="s">
        <v>109</v>
      </c>
      <c r="C170" s="88" t="s">
        <v>108</v>
      </c>
      <c r="D170" s="118" t="e">
        <f>COUNTIFS(#REF!,$C$1,#REF!,$A170,#REF!,B170)</f>
        <v>#REF!</v>
      </c>
      <c r="E170" s="76" t="e">
        <f t="shared" si="136"/>
        <v>#REF!</v>
      </c>
      <c r="F170" s="77"/>
      <c r="G170" s="78" t="e">
        <f>SUMIFS(#REF!,#REF!,$C$1,#REF!,$A170,#REF!,$B170,#REF!,$B$13)/10^9</f>
        <v>#REF!</v>
      </c>
      <c r="H170" s="78" t="e">
        <f>SUMIFS(#REF!,#REF!,$C$1,#REF!,$A170,#REF!,$B170,#REF!,$B$13)/10^9</f>
        <v>#REF!</v>
      </c>
      <c r="I170" s="78" t="e">
        <f>SUMIFS(#REF!,#REF!,$C$1,#REF!,$A170,#REF!,$B170,#REF!,$B$13)/10^9</f>
        <v>#REF!</v>
      </c>
      <c r="J170" s="78" t="e">
        <f>SUMIFS(#REF!,#REF!,$C$1,#REF!,$A170,#REF!,$B170,#REF!,$B$13)/10^9</f>
        <v>#REF!</v>
      </c>
      <c r="K170" s="78" t="e">
        <f>SUMIFS(#REF!,#REF!,$C$1,#REF!,$A170,#REF!,$B170,#REF!,$B$13)/10^9</f>
        <v>#REF!</v>
      </c>
      <c r="L170" s="78" t="e">
        <f>SUMIFS(#REF!,#REF!,$C$1,#REF!,$A170,#REF!,$B170,#REF!,$B$13)/10^9</f>
        <v>#REF!</v>
      </c>
      <c r="M170" s="78" t="e">
        <f>SUMIFS(#REF!,#REF!,$C$1,#REF!,$A170,#REF!,$B170,#REF!,$B$13)/10^9</f>
        <v>#REF!</v>
      </c>
      <c r="N170" s="78" t="e">
        <f>SUMIFS(#REF!,#REF!,$C$1,#REF!,$A170,#REF!,$B170,#REF!,$B$13)/10^9</f>
        <v>#REF!</v>
      </c>
      <c r="O170" s="78" t="e">
        <f>SUMIFS(#REF!,#REF!,$C$1,#REF!,$A170,#REF!,$B170,#REF!,$B$13)/10^9</f>
        <v>#REF!</v>
      </c>
      <c r="P170" s="78" t="e">
        <f>SUMIFS(#REF!,#REF!,$C$1,#REF!,$A170,#REF!,$B170,#REF!,$B$13)/10^9</f>
        <v>#REF!</v>
      </c>
      <c r="Q170" s="78" t="e">
        <f>SUMIFS(#REF!,#REF!,$C$1,#REF!,$A170,#REF!,$B170,#REF!,$B$13)/10^9</f>
        <v>#REF!</v>
      </c>
      <c r="R170" s="77"/>
      <c r="S170" s="85" t="e">
        <f t="shared" si="137"/>
        <v>#REF!</v>
      </c>
      <c r="T170" s="86" t="str">
        <f t="shared" si="138"/>
        <v/>
      </c>
      <c r="U170" s="86" t="str">
        <f t="shared" si="139"/>
        <v/>
      </c>
    </row>
    <row r="171" spans="1:21" s="87" customFormat="1" hidden="1" outlineLevel="2" x14ac:dyDescent="0.3">
      <c r="A171" s="110" t="s">
        <v>111</v>
      </c>
      <c r="B171" s="83" t="s">
        <v>119</v>
      </c>
      <c r="C171" s="88" t="s">
        <v>232</v>
      </c>
      <c r="D171" s="118" t="e">
        <f>COUNTIFS(#REF!,$C$1,#REF!,$A171,#REF!,B171)</f>
        <v>#REF!</v>
      </c>
      <c r="E171" s="76" t="e">
        <f t="shared" si="136"/>
        <v>#REF!</v>
      </c>
      <c r="F171" s="77"/>
      <c r="G171" s="78" t="e">
        <f>SUMIFS(#REF!,#REF!,$C$1,#REF!,$A171,#REF!,$B171,#REF!,$B$13)/10^9</f>
        <v>#REF!</v>
      </c>
      <c r="H171" s="78" t="e">
        <f>SUMIFS(#REF!,#REF!,$C$1,#REF!,$A171,#REF!,$B171,#REF!,$B$13)/10^9</f>
        <v>#REF!</v>
      </c>
      <c r="I171" s="78" t="e">
        <f>SUMIFS(#REF!,#REF!,$C$1,#REF!,$A171,#REF!,$B171,#REF!,$B$13)/10^9</f>
        <v>#REF!</v>
      </c>
      <c r="J171" s="78" t="e">
        <f>SUMIFS(#REF!,#REF!,$C$1,#REF!,$A171,#REF!,$B171,#REF!,$B$13)/10^9</f>
        <v>#REF!</v>
      </c>
      <c r="K171" s="78" t="e">
        <f>SUMIFS(#REF!,#REF!,$C$1,#REF!,$A171,#REF!,$B171,#REF!,$B$13)/10^9</f>
        <v>#REF!</v>
      </c>
      <c r="L171" s="78" t="e">
        <f>SUMIFS(#REF!,#REF!,$C$1,#REF!,$A171,#REF!,$B171,#REF!,$B$13)/10^9</f>
        <v>#REF!</v>
      </c>
      <c r="M171" s="78" t="e">
        <f>SUMIFS(#REF!,#REF!,$C$1,#REF!,$A171,#REF!,$B171,#REF!,$B$13)/10^9</f>
        <v>#REF!</v>
      </c>
      <c r="N171" s="78" t="e">
        <f>SUMIFS(#REF!,#REF!,$C$1,#REF!,$A171,#REF!,$B171,#REF!,$B$13)/10^9</f>
        <v>#REF!</v>
      </c>
      <c r="O171" s="78" t="e">
        <f>SUMIFS(#REF!,#REF!,$C$1,#REF!,$A171,#REF!,$B171,#REF!,$B$13)/10^9</f>
        <v>#REF!</v>
      </c>
      <c r="P171" s="78" t="e">
        <f>SUMIFS(#REF!,#REF!,$C$1,#REF!,$A171,#REF!,$B171,#REF!,$B$13)/10^9</f>
        <v>#REF!</v>
      </c>
      <c r="Q171" s="136" t="e">
        <f>SUMIFS(#REF!,#REF!,$C$1,#REF!,$A171,#REF!,$B171,#REF!,$B$13)/10^9</f>
        <v>#REF!</v>
      </c>
      <c r="R171" s="77"/>
      <c r="S171" s="85" t="e">
        <f t="shared" si="137"/>
        <v>#REF!</v>
      </c>
      <c r="T171" s="86" t="str">
        <f t="shared" si="138"/>
        <v/>
      </c>
      <c r="U171" s="86" t="str">
        <f t="shared" si="139"/>
        <v/>
      </c>
    </row>
    <row r="172" spans="1:21" s="87" customFormat="1" hidden="1" outlineLevel="2" x14ac:dyDescent="0.3">
      <c r="A172" s="110" t="s">
        <v>111</v>
      </c>
      <c r="B172" s="83" t="s">
        <v>165</v>
      </c>
      <c r="C172" s="88" t="s">
        <v>423</v>
      </c>
      <c r="D172" s="118" t="e">
        <f>COUNTIFS(#REF!,$C$1,#REF!,$A172,#REF!,B172)</f>
        <v>#REF!</v>
      </c>
      <c r="E172" s="76" t="e">
        <f t="shared" si="136"/>
        <v>#REF!</v>
      </c>
      <c r="F172" s="77"/>
      <c r="G172" s="78" t="e">
        <f>SUMIFS(#REF!,#REF!,$C$1,#REF!,$A172,#REF!,$B172,#REF!,$B$13)/10^9</f>
        <v>#REF!</v>
      </c>
      <c r="H172" s="78" t="e">
        <f>SUMIFS(#REF!,#REF!,$C$1,#REF!,$A172,#REF!,$B172,#REF!,$B$13)/10^9</f>
        <v>#REF!</v>
      </c>
      <c r="I172" s="78" t="e">
        <f>SUMIFS(#REF!,#REF!,$C$1,#REF!,$A172,#REF!,$B172,#REF!,$B$13)/10^9</f>
        <v>#REF!</v>
      </c>
      <c r="J172" s="78" t="e">
        <f>SUMIFS(#REF!,#REF!,$C$1,#REF!,$A172,#REF!,$B172,#REF!,$B$13)/10^9</f>
        <v>#REF!</v>
      </c>
      <c r="K172" s="78" t="e">
        <f>SUMIFS(#REF!,#REF!,$C$1,#REF!,$A172,#REF!,$B172,#REF!,$B$13)/10^9</f>
        <v>#REF!</v>
      </c>
      <c r="L172" s="78" t="e">
        <f>SUMIFS(#REF!,#REF!,$C$1,#REF!,$A172,#REF!,$B172,#REF!,$B$13)/10^9</f>
        <v>#REF!</v>
      </c>
      <c r="M172" s="78" t="e">
        <f>SUMIFS(#REF!,#REF!,$C$1,#REF!,$A172,#REF!,$B172,#REF!,$B$13)/10^9</f>
        <v>#REF!</v>
      </c>
      <c r="N172" s="78" t="e">
        <f>SUMIFS(#REF!,#REF!,$C$1,#REF!,$A172,#REF!,$B172,#REF!,$B$13)/10^9</f>
        <v>#REF!</v>
      </c>
      <c r="O172" s="78" t="e">
        <f>SUMIFS(#REF!,#REF!,$C$1,#REF!,$A172,#REF!,$B172,#REF!,$B$13)/10^9</f>
        <v>#REF!</v>
      </c>
      <c r="P172" s="78" t="e">
        <f>SUMIFS(#REF!,#REF!,$C$1,#REF!,$A172,#REF!,$B172,#REF!,$B$13)/10^9</f>
        <v>#REF!</v>
      </c>
      <c r="Q172" s="78" t="e">
        <f>SUMIFS(#REF!,#REF!,$C$1,#REF!,$A172,#REF!,$B172,#REF!,$B$13)/10^9</f>
        <v>#REF!</v>
      </c>
      <c r="R172" s="77"/>
      <c r="S172" s="85" t="e">
        <f t="shared" si="137"/>
        <v>#REF!</v>
      </c>
      <c r="T172" s="86" t="str">
        <f t="shared" si="138"/>
        <v/>
      </c>
      <c r="U172" s="86" t="str">
        <f t="shared" si="139"/>
        <v/>
      </c>
    </row>
    <row r="173" spans="1:21" s="87" customFormat="1" hidden="1" outlineLevel="2" x14ac:dyDescent="0.3">
      <c r="A173" s="110" t="s">
        <v>111</v>
      </c>
      <c r="B173" s="83" t="s">
        <v>206</v>
      </c>
      <c r="C173" s="88" t="s">
        <v>431</v>
      </c>
      <c r="D173" s="118" t="e">
        <f>COUNTIFS(#REF!,$C$1,#REF!,$A173,#REF!,B173)</f>
        <v>#REF!</v>
      </c>
      <c r="E173" s="76" t="e">
        <f t="shared" si="136"/>
        <v>#REF!</v>
      </c>
      <c r="F173" s="77"/>
      <c r="G173" s="78" t="e">
        <f>SUMIFS(#REF!,#REF!,$C$1,#REF!,$A173,#REF!,$B173,#REF!,$B$13)/10^9</f>
        <v>#REF!</v>
      </c>
      <c r="H173" s="78" t="e">
        <f>SUMIFS(#REF!,#REF!,$C$1,#REF!,$A173,#REF!,$B173,#REF!,$B$13)/10^9</f>
        <v>#REF!</v>
      </c>
      <c r="I173" s="78" t="e">
        <f>SUMIFS(#REF!,#REF!,$C$1,#REF!,$A173,#REF!,$B173,#REF!,$B$13)/10^9</f>
        <v>#REF!</v>
      </c>
      <c r="J173" s="78" t="e">
        <f>SUMIFS(#REF!,#REF!,$C$1,#REF!,$A173,#REF!,$B173,#REF!,$B$13)/10^9</f>
        <v>#REF!</v>
      </c>
      <c r="K173" s="78" t="e">
        <f>SUMIFS(#REF!,#REF!,$C$1,#REF!,$A173,#REF!,$B173,#REF!,$B$13)/10^9</f>
        <v>#REF!</v>
      </c>
      <c r="L173" s="78" t="e">
        <f>SUMIFS(#REF!,#REF!,$C$1,#REF!,$A173,#REF!,$B173,#REF!,$B$13)/10^9</f>
        <v>#REF!</v>
      </c>
      <c r="M173" s="78" t="e">
        <f>SUMIFS(#REF!,#REF!,$C$1,#REF!,$A173,#REF!,$B173,#REF!,$B$13)/10^9</f>
        <v>#REF!</v>
      </c>
      <c r="N173" s="78" t="e">
        <f>SUMIFS(#REF!,#REF!,$C$1,#REF!,$A173,#REF!,$B173,#REF!,$B$13)/10^9</f>
        <v>#REF!</v>
      </c>
      <c r="O173" s="78" t="e">
        <f>SUMIFS(#REF!,#REF!,$C$1,#REF!,$A173,#REF!,$B173,#REF!,$B$13)/10^9</f>
        <v>#REF!</v>
      </c>
      <c r="P173" s="78" t="e">
        <f>SUMIFS(#REF!,#REF!,$C$1,#REF!,$A173,#REF!,$B173,#REF!,$B$13)/10^9</f>
        <v>#REF!</v>
      </c>
      <c r="Q173" s="136" t="e">
        <f>SUMIFS(#REF!,#REF!,$C$1,#REF!,$A173,#REF!,$B173,#REF!,$B$13)/10^9</f>
        <v>#REF!</v>
      </c>
      <c r="R173" s="77"/>
      <c r="S173" s="85" t="e">
        <f t="shared" si="137"/>
        <v>#REF!</v>
      </c>
      <c r="T173" s="86" t="str">
        <f t="shared" si="138"/>
        <v/>
      </c>
      <c r="U173" s="86" t="str">
        <f t="shared" si="139"/>
        <v/>
      </c>
    </row>
    <row r="174" spans="1:21" s="87" customFormat="1" hidden="1" outlineLevel="2" x14ac:dyDescent="0.3">
      <c r="A174" s="110" t="s">
        <v>111</v>
      </c>
      <c r="B174" s="83" t="s">
        <v>130</v>
      </c>
      <c r="C174" s="88" t="s">
        <v>432</v>
      </c>
      <c r="D174" s="118" t="e">
        <f>COUNTIFS(#REF!,$C$1,#REF!,$A174,#REF!,B174)</f>
        <v>#REF!</v>
      </c>
      <c r="E174" s="76" t="e">
        <f t="shared" si="136"/>
        <v>#REF!</v>
      </c>
      <c r="F174" s="77"/>
      <c r="G174" s="78" t="e">
        <f>SUMIFS(#REF!,#REF!,$C$1,#REF!,$A174,#REF!,$B174,#REF!,$B$13)/10^9</f>
        <v>#REF!</v>
      </c>
      <c r="H174" s="78" t="e">
        <f>SUMIFS(#REF!,#REF!,$C$1,#REF!,$A174,#REF!,$B174,#REF!,$B$13)/10^9</f>
        <v>#REF!</v>
      </c>
      <c r="I174" s="78" t="e">
        <f>SUMIFS(#REF!,#REF!,$C$1,#REF!,$A174,#REF!,$B174,#REF!,$B$13)/10^9</f>
        <v>#REF!</v>
      </c>
      <c r="J174" s="78" t="e">
        <f>SUMIFS(#REF!,#REF!,$C$1,#REF!,$A174,#REF!,$B174,#REF!,$B$13)/10^9</f>
        <v>#REF!</v>
      </c>
      <c r="K174" s="78" t="e">
        <f>SUMIFS(#REF!,#REF!,$C$1,#REF!,$A174,#REF!,$B174,#REF!,$B$13)/10^9</f>
        <v>#REF!</v>
      </c>
      <c r="L174" s="78" t="e">
        <f>SUMIFS(#REF!,#REF!,$C$1,#REF!,$A174,#REF!,$B174,#REF!,$B$13)/10^9</f>
        <v>#REF!</v>
      </c>
      <c r="M174" s="78" t="e">
        <f>SUMIFS(#REF!,#REF!,$C$1,#REF!,$A174,#REF!,$B174,#REF!,$B$13)/10^9</f>
        <v>#REF!</v>
      </c>
      <c r="N174" s="78" t="e">
        <f>SUMIFS(#REF!,#REF!,$C$1,#REF!,$A174,#REF!,$B174,#REF!,$B$13)/10^9</f>
        <v>#REF!</v>
      </c>
      <c r="O174" s="78" t="e">
        <f>SUMIFS(#REF!,#REF!,$C$1,#REF!,$A174,#REF!,$B174,#REF!,$B$13)/10^9</f>
        <v>#REF!</v>
      </c>
      <c r="P174" s="78" t="e">
        <f>SUMIFS(#REF!,#REF!,$C$1,#REF!,$A174,#REF!,$B174,#REF!,$B$13)/10^9</f>
        <v>#REF!</v>
      </c>
      <c r="Q174" s="78" t="e">
        <f>SUMIFS(#REF!,#REF!,$C$1,#REF!,$A174,#REF!,$B174,#REF!,$B$13)/10^9</f>
        <v>#REF!</v>
      </c>
      <c r="R174" s="77"/>
      <c r="S174" s="85" t="e">
        <f t="shared" si="137"/>
        <v>#REF!</v>
      </c>
      <c r="T174" s="86" t="str">
        <f t="shared" si="138"/>
        <v/>
      </c>
      <c r="U174" s="86" t="str">
        <f t="shared" si="139"/>
        <v/>
      </c>
    </row>
    <row r="175" spans="1:21" s="87" customFormat="1" hidden="1" outlineLevel="2" x14ac:dyDescent="0.3">
      <c r="A175" s="110" t="s">
        <v>111</v>
      </c>
      <c r="B175" s="83" t="s">
        <v>116</v>
      </c>
      <c r="C175" s="88" t="s">
        <v>371</v>
      </c>
      <c r="D175" s="118" t="e">
        <f>COUNTIFS(#REF!,$C$1,#REF!,$A175,#REF!,B175)</f>
        <v>#REF!</v>
      </c>
      <c r="E175" s="76" t="e">
        <f t="shared" si="136"/>
        <v>#REF!</v>
      </c>
      <c r="F175" s="77"/>
      <c r="G175" s="78" t="e">
        <f>SUMIFS(#REF!,#REF!,$C$1,#REF!,$A175,#REF!,$B175,#REF!,$B$13)/10^9</f>
        <v>#REF!</v>
      </c>
      <c r="H175" s="78" t="e">
        <f>SUMIFS(#REF!,#REF!,$C$1,#REF!,$A175,#REF!,$B175,#REF!,$B$13)/10^9</f>
        <v>#REF!</v>
      </c>
      <c r="I175" s="78" t="e">
        <f>SUMIFS(#REF!,#REF!,$C$1,#REF!,$A175,#REF!,$B175,#REF!,$B$13)/10^9</f>
        <v>#REF!</v>
      </c>
      <c r="J175" s="78" t="e">
        <f>SUMIFS(#REF!,#REF!,$C$1,#REF!,$A175,#REF!,$B175,#REF!,$B$13)/10^9</f>
        <v>#REF!</v>
      </c>
      <c r="K175" s="78" t="e">
        <f>SUMIFS(#REF!,#REF!,$C$1,#REF!,$A175,#REF!,$B175,#REF!,$B$13)/10^9</f>
        <v>#REF!</v>
      </c>
      <c r="L175" s="78" t="e">
        <f>SUMIFS(#REF!,#REF!,$C$1,#REF!,$A175,#REF!,$B175,#REF!,$B$13)/10^9</f>
        <v>#REF!</v>
      </c>
      <c r="M175" s="78" t="e">
        <f>SUMIFS(#REF!,#REF!,$C$1,#REF!,$A175,#REF!,$B175,#REF!,$B$13)/10^9</f>
        <v>#REF!</v>
      </c>
      <c r="N175" s="78" t="e">
        <f>SUMIFS(#REF!,#REF!,$C$1,#REF!,$A175,#REF!,$B175,#REF!,$B$13)/10^9</f>
        <v>#REF!</v>
      </c>
      <c r="O175" s="78" t="e">
        <f>SUMIFS(#REF!,#REF!,$C$1,#REF!,$A175,#REF!,$B175,#REF!,$B$13)/10^9</f>
        <v>#REF!</v>
      </c>
      <c r="P175" s="78" t="e">
        <f>SUMIFS(#REF!,#REF!,$C$1,#REF!,$A175,#REF!,$B175,#REF!,$B$13)/10^9</f>
        <v>#REF!</v>
      </c>
      <c r="Q175" s="136" t="e">
        <f>SUMIFS(#REF!,#REF!,$C$1,#REF!,$A175,#REF!,$B175,#REF!,$B$13)/10^9</f>
        <v>#REF!</v>
      </c>
      <c r="R175" s="77"/>
      <c r="S175" s="85" t="e">
        <f t="shared" si="137"/>
        <v>#REF!</v>
      </c>
      <c r="T175" s="86" t="str">
        <f t="shared" si="138"/>
        <v/>
      </c>
      <c r="U175" s="86" t="str">
        <f t="shared" si="139"/>
        <v/>
      </c>
    </row>
    <row r="176" spans="1:21" s="87" customFormat="1" hidden="1" outlineLevel="2" x14ac:dyDescent="0.3">
      <c r="A176" s="110" t="s">
        <v>111</v>
      </c>
      <c r="B176" s="83" t="s">
        <v>270</v>
      </c>
      <c r="C176" s="88" t="s">
        <v>391</v>
      </c>
      <c r="D176" s="118" t="e">
        <f>COUNTIFS(#REF!,$C$1,#REF!,$A176,#REF!,B176)</f>
        <v>#REF!</v>
      </c>
      <c r="E176" s="76" t="e">
        <f t="shared" si="136"/>
        <v>#REF!</v>
      </c>
      <c r="F176" s="77"/>
      <c r="G176" s="78" t="e">
        <f>SUMIFS(#REF!,#REF!,$C$1,#REF!,$A176,#REF!,$B176,#REF!,$B$13)/10^9</f>
        <v>#REF!</v>
      </c>
      <c r="H176" s="78" t="e">
        <f>SUMIFS(#REF!,#REF!,$C$1,#REF!,$A176,#REF!,$B176,#REF!,$B$13)/10^9</f>
        <v>#REF!</v>
      </c>
      <c r="I176" s="78" t="e">
        <f>SUMIFS(#REF!,#REF!,$C$1,#REF!,$A176,#REF!,$B176,#REF!,$B$13)/10^9</f>
        <v>#REF!</v>
      </c>
      <c r="J176" s="78" t="e">
        <f>SUMIFS(#REF!,#REF!,$C$1,#REF!,$A176,#REF!,$B176,#REF!,$B$13)/10^9</f>
        <v>#REF!</v>
      </c>
      <c r="K176" s="78" t="e">
        <f>SUMIFS(#REF!,#REF!,$C$1,#REF!,$A176,#REF!,$B176,#REF!,$B$13)/10^9</f>
        <v>#REF!</v>
      </c>
      <c r="L176" s="78" t="e">
        <f>SUMIFS(#REF!,#REF!,$C$1,#REF!,$A176,#REF!,$B176,#REF!,$B$13)/10^9</f>
        <v>#REF!</v>
      </c>
      <c r="M176" s="78" t="e">
        <f>SUMIFS(#REF!,#REF!,$C$1,#REF!,$A176,#REF!,$B176,#REF!,$B$13)/10^9</f>
        <v>#REF!</v>
      </c>
      <c r="N176" s="78" t="e">
        <f>SUMIFS(#REF!,#REF!,$C$1,#REF!,$A176,#REF!,$B176,#REF!,$B$13)/10^9</f>
        <v>#REF!</v>
      </c>
      <c r="O176" s="78" t="e">
        <f>SUMIFS(#REF!,#REF!,$C$1,#REF!,$A176,#REF!,$B176,#REF!,$B$13)/10^9</f>
        <v>#REF!</v>
      </c>
      <c r="P176" s="78" t="e">
        <f>SUMIFS(#REF!,#REF!,$C$1,#REF!,$A176,#REF!,$B176,#REF!,$B$13)/10^9</f>
        <v>#REF!</v>
      </c>
      <c r="Q176" s="78" t="e">
        <f>SUMIFS(#REF!,#REF!,$C$1,#REF!,$A176,#REF!,$B176,#REF!,$B$13)/10^9</f>
        <v>#REF!</v>
      </c>
      <c r="R176" s="77"/>
      <c r="S176" s="85" t="e">
        <f t="shared" si="101"/>
        <v>#REF!</v>
      </c>
      <c r="T176" s="86" t="str">
        <f t="shared" si="132"/>
        <v/>
      </c>
      <c r="U176" s="86" t="str">
        <f t="shared" si="133"/>
        <v/>
      </c>
    </row>
    <row r="177" spans="1:21" s="87" customFormat="1" hidden="1" outlineLevel="2" x14ac:dyDescent="0.3">
      <c r="A177" s="110" t="s">
        <v>111</v>
      </c>
      <c r="B177" s="83" t="s">
        <v>115</v>
      </c>
      <c r="C177" s="88" t="s">
        <v>372</v>
      </c>
      <c r="D177" s="118" t="e">
        <f>COUNTIFS(#REF!,$C$1,#REF!,$A177,#REF!,B177)</f>
        <v>#REF!</v>
      </c>
      <c r="E177" s="76" t="e">
        <f t="shared" si="136"/>
        <v>#REF!</v>
      </c>
      <c r="F177" s="77"/>
      <c r="G177" s="78" t="e">
        <f>SUMIFS(#REF!,#REF!,$C$1,#REF!,$A177,#REF!,$B177,#REF!,$B$13)/10^9</f>
        <v>#REF!</v>
      </c>
      <c r="H177" s="78" t="e">
        <f>SUMIFS(#REF!,#REF!,$C$1,#REF!,$A177,#REF!,$B177,#REF!,$B$13)/10^9</f>
        <v>#REF!</v>
      </c>
      <c r="I177" s="78" t="e">
        <f>SUMIFS(#REF!,#REF!,$C$1,#REF!,$A177,#REF!,$B177,#REF!,$B$13)/10^9</f>
        <v>#REF!</v>
      </c>
      <c r="J177" s="78" t="e">
        <f>SUMIFS(#REF!,#REF!,$C$1,#REF!,$A177,#REF!,$B177,#REF!,$B$13)/10^9</f>
        <v>#REF!</v>
      </c>
      <c r="K177" s="78" t="e">
        <f>SUMIFS(#REF!,#REF!,$C$1,#REF!,$A177,#REF!,$B177,#REF!,$B$13)/10^9</f>
        <v>#REF!</v>
      </c>
      <c r="L177" s="78" t="e">
        <f>SUMIFS(#REF!,#REF!,$C$1,#REF!,$A177,#REF!,$B177,#REF!,$B$13)/10^9</f>
        <v>#REF!</v>
      </c>
      <c r="M177" s="78" t="e">
        <f>SUMIFS(#REF!,#REF!,$C$1,#REF!,$A177,#REF!,$B177,#REF!,$B$13)/10^9</f>
        <v>#REF!</v>
      </c>
      <c r="N177" s="78" t="e">
        <f>SUMIFS(#REF!,#REF!,$C$1,#REF!,$A177,#REF!,$B177,#REF!,$B$13)/10^9</f>
        <v>#REF!</v>
      </c>
      <c r="O177" s="78" t="e">
        <f>SUMIFS(#REF!,#REF!,$C$1,#REF!,$A177,#REF!,$B177,#REF!,$B$13)/10^9</f>
        <v>#REF!</v>
      </c>
      <c r="P177" s="78" t="e">
        <f>SUMIFS(#REF!,#REF!,$C$1,#REF!,$A177,#REF!,$B177,#REF!,$B$13)/10^9</f>
        <v>#REF!</v>
      </c>
      <c r="Q177" s="78" t="e">
        <f>SUMIFS(#REF!,#REF!,$C$1,#REF!,$A177,#REF!,$B177,#REF!,$B$13)/10^9</f>
        <v>#REF!</v>
      </c>
      <c r="R177" s="77"/>
      <c r="S177" s="85" t="e">
        <f t="shared" si="101"/>
        <v>#REF!</v>
      </c>
      <c r="T177" s="86" t="str">
        <f t="shared" si="132"/>
        <v/>
      </c>
      <c r="U177" s="86" t="str">
        <f t="shared" si="133"/>
        <v/>
      </c>
    </row>
    <row r="178" spans="1:21" s="87" customFormat="1" hidden="1" outlineLevel="2" x14ac:dyDescent="0.3">
      <c r="A178" s="110" t="s">
        <v>111</v>
      </c>
      <c r="B178" s="83" t="s">
        <v>112</v>
      </c>
      <c r="C178" s="88" t="s">
        <v>227</v>
      </c>
      <c r="D178" s="118" t="e">
        <f>COUNTIFS(#REF!,$C$1,#REF!,$A178,#REF!,B178)</f>
        <v>#REF!</v>
      </c>
      <c r="E178" s="76" t="e">
        <f t="shared" si="136"/>
        <v>#REF!</v>
      </c>
      <c r="F178" s="77"/>
      <c r="G178" s="78" t="e">
        <f>SUMIFS(#REF!,#REF!,$C$1,#REF!,$A178,#REF!,$B178,#REF!,$B$13)/10^9</f>
        <v>#REF!</v>
      </c>
      <c r="H178" s="78" t="e">
        <f>SUMIFS(#REF!,#REF!,$C$1,#REF!,$A178,#REF!,$B178,#REF!,$B$13)/10^9</f>
        <v>#REF!</v>
      </c>
      <c r="I178" s="78" t="e">
        <f>SUMIFS(#REF!,#REF!,$C$1,#REF!,$A178,#REF!,$B178,#REF!,$B$13)/10^9</f>
        <v>#REF!</v>
      </c>
      <c r="J178" s="78" t="e">
        <f>SUMIFS(#REF!,#REF!,$C$1,#REF!,$A178,#REF!,$B178,#REF!,$B$13)/10^9</f>
        <v>#REF!</v>
      </c>
      <c r="K178" s="78" t="e">
        <f>SUMIFS(#REF!,#REF!,$C$1,#REF!,$A178,#REF!,$B178,#REF!,$B$13)/10^9</f>
        <v>#REF!</v>
      </c>
      <c r="L178" s="78" t="e">
        <f>SUMIFS(#REF!,#REF!,$C$1,#REF!,$A178,#REF!,$B178,#REF!,$B$13)/10^9</f>
        <v>#REF!</v>
      </c>
      <c r="M178" s="78" t="e">
        <f>SUMIFS(#REF!,#REF!,$C$1,#REF!,$A178,#REF!,$B178,#REF!,$B$13)/10^9</f>
        <v>#REF!</v>
      </c>
      <c r="N178" s="78" t="e">
        <f>SUMIFS(#REF!,#REF!,$C$1,#REF!,$A178,#REF!,$B178,#REF!,$B$13)/10^9</f>
        <v>#REF!</v>
      </c>
      <c r="O178" s="78" t="e">
        <f>SUMIFS(#REF!,#REF!,$C$1,#REF!,$A178,#REF!,$B178,#REF!,$B$13)/10^9</f>
        <v>#REF!</v>
      </c>
      <c r="P178" s="78" t="e">
        <f>SUMIFS(#REF!,#REF!,$C$1,#REF!,$A178,#REF!,$B178,#REF!,$B$13)/10^9</f>
        <v>#REF!</v>
      </c>
      <c r="Q178" s="136" t="e">
        <f>SUMIFS(#REF!,#REF!,$C$1,#REF!,$A178,#REF!,$B178,#REF!,$B$13)/10^9</f>
        <v>#REF!</v>
      </c>
      <c r="R178" s="77"/>
      <c r="S178" s="85" t="e">
        <f t="shared" ref="S178" si="140">SUM(G178:Q178)</f>
        <v>#REF!</v>
      </c>
      <c r="T178" s="86" t="str">
        <f t="shared" ref="T178" si="141">IF(ISERROR(Q178/G178-1),"",Q178/G178-1)</f>
        <v/>
      </c>
      <c r="U178" s="86" t="str">
        <f t="shared" ref="U178" si="142">IF(ISERROR(((Q178/G178)^(1/8))-1),"",((Q178/G178)^(1/8))-1)</f>
        <v/>
      </c>
    </row>
    <row r="179" spans="1:21" s="87" customFormat="1" hidden="1" outlineLevel="1" x14ac:dyDescent="0.3">
      <c r="A179" s="110"/>
      <c r="B179" s="83"/>
      <c r="C179" s="84" t="s">
        <v>433</v>
      </c>
      <c r="D179" s="120" t="e">
        <f>+SUM(D180:D187)</f>
        <v>#REF!</v>
      </c>
      <c r="E179" s="90" t="e">
        <f t="shared" si="136"/>
        <v>#REF!</v>
      </c>
      <c r="F179" s="77"/>
      <c r="G179" s="78" t="e">
        <f>+SUM(G180:G187)</f>
        <v>#REF!</v>
      </c>
      <c r="H179" s="78" t="e">
        <f t="shared" ref="H179" si="143">+SUM(H180:H187)</f>
        <v>#REF!</v>
      </c>
      <c r="I179" s="78" t="e">
        <f t="shared" ref="I179" si="144">+SUM(I180:I187)</f>
        <v>#REF!</v>
      </c>
      <c r="J179" s="78" t="e">
        <f t="shared" ref="J179" si="145">+SUM(J180:J187)</f>
        <v>#REF!</v>
      </c>
      <c r="K179" s="78" t="e">
        <f t="shared" ref="K179" si="146">+SUM(K180:K187)</f>
        <v>#REF!</v>
      </c>
      <c r="L179" s="78" t="e">
        <f t="shared" ref="L179" si="147">+SUM(L180:L187)</f>
        <v>#REF!</v>
      </c>
      <c r="M179" s="78" t="e">
        <f t="shared" ref="M179" si="148">+SUM(M180:M187)</f>
        <v>#REF!</v>
      </c>
      <c r="N179" s="78" t="e">
        <f t="shared" ref="N179" si="149">+SUM(N180:N187)</f>
        <v>#REF!</v>
      </c>
      <c r="O179" s="78" t="e">
        <f t="shared" ref="O179" si="150">+SUM(O180:O187)</f>
        <v>#REF!</v>
      </c>
      <c r="P179" s="78" t="e">
        <f t="shared" ref="P179" si="151">+SUM(P180:P187)</f>
        <v>#REF!</v>
      </c>
      <c r="Q179" s="78" t="e">
        <f t="shared" ref="Q179" si="152">+SUM(Q180:Q187)</f>
        <v>#REF!</v>
      </c>
      <c r="R179" s="77"/>
      <c r="S179" s="85" t="e">
        <f t="shared" ref="S179:S186" si="153">SUM(G179:Q179)</f>
        <v>#REF!</v>
      </c>
      <c r="T179" s="86" t="str">
        <f t="shared" ref="T179:T186" si="154">IF(ISERROR(Q179/G179-1),"",Q179/G179-1)</f>
        <v/>
      </c>
      <c r="U179" s="86" t="str">
        <f t="shared" ref="U179:U186" si="155">IF(ISERROR(((Q179/G179)^(1/8))-1),"",((Q179/G179)^(1/8))-1)</f>
        <v/>
      </c>
    </row>
    <row r="180" spans="1:21" s="87" customFormat="1" hidden="1" outlineLevel="2" x14ac:dyDescent="0.3">
      <c r="A180" s="110" t="s">
        <v>108</v>
      </c>
      <c r="B180" s="83" t="s">
        <v>140</v>
      </c>
      <c r="C180" s="88" t="s">
        <v>140</v>
      </c>
      <c r="D180" s="118" t="e">
        <f>COUNTIFS(#REF!,$C$1,#REF!,$A180,#REF!,B180)</f>
        <v>#REF!</v>
      </c>
      <c r="E180" s="76" t="e">
        <f t="shared" si="136"/>
        <v>#REF!</v>
      </c>
      <c r="F180" s="77"/>
      <c r="G180" s="78" t="e">
        <f>SUMIFS(#REF!,#REF!,$C$1,#REF!,$A180,#REF!,$B180,#REF!,$B$13)/10^9</f>
        <v>#REF!</v>
      </c>
      <c r="H180" s="78" t="e">
        <f>SUMIFS(#REF!,#REF!,$C$1,#REF!,$A180,#REF!,$B180,#REF!,$B$13)/10^9</f>
        <v>#REF!</v>
      </c>
      <c r="I180" s="78" t="e">
        <f>SUMIFS(#REF!,#REF!,$C$1,#REF!,$A180,#REF!,$B180,#REF!,$B$13)/10^9</f>
        <v>#REF!</v>
      </c>
      <c r="J180" s="78" t="e">
        <f>SUMIFS(#REF!,#REF!,$C$1,#REF!,$A180,#REF!,$B180,#REF!,$B$13)/10^9</f>
        <v>#REF!</v>
      </c>
      <c r="K180" s="78" t="e">
        <f>SUMIFS(#REF!,#REF!,$C$1,#REF!,$A180,#REF!,$B180,#REF!,$B$13)/10^9</f>
        <v>#REF!</v>
      </c>
      <c r="L180" s="78" t="e">
        <f>SUMIFS(#REF!,#REF!,$C$1,#REF!,$A180,#REF!,$B180,#REF!,$B$13)/10^9</f>
        <v>#REF!</v>
      </c>
      <c r="M180" s="78" t="e">
        <f>SUMIFS(#REF!,#REF!,$C$1,#REF!,$A180,#REF!,$B180,#REF!,$B$13)/10^9</f>
        <v>#REF!</v>
      </c>
      <c r="N180" s="78" t="e">
        <f>SUMIFS(#REF!,#REF!,$C$1,#REF!,$A180,#REF!,$B180,#REF!,$B$13)/10^9</f>
        <v>#REF!</v>
      </c>
      <c r="O180" s="78" t="e">
        <f>SUMIFS(#REF!,#REF!,$C$1,#REF!,$A180,#REF!,$B180,#REF!,$B$13)/10^9</f>
        <v>#REF!</v>
      </c>
      <c r="P180" s="78" t="e">
        <f>SUMIFS(#REF!,#REF!,$C$1,#REF!,$A180,#REF!,$B180,#REF!,$B$13)/10^9</f>
        <v>#REF!</v>
      </c>
      <c r="Q180" s="78" t="e">
        <f>SUMIFS(#REF!,#REF!,$C$1,#REF!,$A180,#REF!,$B180,#REF!,$B$13)/10^9</f>
        <v>#REF!</v>
      </c>
      <c r="R180" s="77"/>
      <c r="S180" s="85" t="e">
        <f t="shared" si="153"/>
        <v>#REF!</v>
      </c>
      <c r="T180" s="86" t="str">
        <f t="shared" si="154"/>
        <v/>
      </c>
      <c r="U180" s="86" t="str">
        <f t="shared" si="155"/>
        <v/>
      </c>
    </row>
    <row r="181" spans="1:21" s="87" customFormat="1" hidden="1" outlineLevel="2" x14ac:dyDescent="0.3">
      <c r="A181" s="110" t="s">
        <v>108</v>
      </c>
      <c r="B181" s="83" t="s">
        <v>120</v>
      </c>
      <c r="C181" s="88" t="s">
        <v>120</v>
      </c>
      <c r="D181" s="118" t="e">
        <f>COUNTIFS(#REF!,$C$1,#REF!,$A181,#REF!,B181)</f>
        <v>#REF!</v>
      </c>
      <c r="E181" s="76" t="e">
        <f t="shared" si="136"/>
        <v>#REF!</v>
      </c>
      <c r="F181" s="77"/>
      <c r="G181" s="78" t="e">
        <f>SUMIFS(#REF!,#REF!,$C$1,#REF!,$A181,#REF!,$B181,#REF!,$B$13)/10^9</f>
        <v>#REF!</v>
      </c>
      <c r="H181" s="78" t="e">
        <f>SUMIFS(#REF!,#REF!,$C$1,#REF!,$A181,#REF!,$B181,#REF!,$B$13)/10^9</f>
        <v>#REF!</v>
      </c>
      <c r="I181" s="78" t="e">
        <f>SUMIFS(#REF!,#REF!,$C$1,#REF!,$A181,#REF!,$B181,#REF!,$B$13)/10^9</f>
        <v>#REF!</v>
      </c>
      <c r="J181" s="78" t="e">
        <f>SUMIFS(#REF!,#REF!,$C$1,#REF!,$A181,#REF!,$B181,#REF!,$B$13)/10^9</f>
        <v>#REF!</v>
      </c>
      <c r="K181" s="78" t="e">
        <f>SUMIFS(#REF!,#REF!,$C$1,#REF!,$A181,#REF!,$B181,#REF!,$B$13)/10^9</f>
        <v>#REF!</v>
      </c>
      <c r="L181" s="78" t="e">
        <f>SUMIFS(#REF!,#REF!,$C$1,#REF!,$A181,#REF!,$B181,#REF!,$B$13)/10^9</f>
        <v>#REF!</v>
      </c>
      <c r="M181" s="78" t="e">
        <f>SUMIFS(#REF!,#REF!,$C$1,#REF!,$A181,#REF!,$B181,#REF!,$B$13)/10^9</f>
        <v>#REF!</v>
      </c>
      <c r="N181" s="78" t="e">
        <f>SUMIFS(#REF!,#REF!,$C$1,#REF!,$A181,#REF!,$B181,#REF!,$B$13)/10^9</f>
        <v>#REF!</v>
      </c>
      <c r="O181" s="78" t="e">
        <f>SUMIFS(#REF!,#REF!,$C$1,#REF!,$A181,#REF!,$B181,#REF!,$B$13)/10^9</f>
        <v>#REF!</v>
      </c>
      <c r="P181" s="78" t="e">
        <f>SUMIFS(#REF!,#REF!,$C$1,#REF!,$A181,#REF!,$B181,#REF!,$B$13)/10^9</f>
        <v>#REF!</v>
      </c>
      <c r="Q181" s="78" t="e">
        <f>SUMIFS(#REF!,#REF!,$C$1,#REF!,$A181,#REF!,$B181,#REF!,$B$13)/10^9</f>
        <v>#REF!</v>
      </c>
      <c r="R181" s="77"/>
      <c r="S181" s="85" t="e">
        <f t="shared" si="153"/>
        <v>#REF!</v>
      </c>
      <c r="T181" s="86" t="str">
        <f t="shared" si="154"/>
        <v/>
      </c>
      <c r="U181" s="86" t="str">
        <f t="shared" si="155"/>
        <v/>
      </c>
    </row>
    <row r="182" spans="1:21" s="87" customFormat="1" hidden="1" outlineLevel="2" x14ac:dyDescent="0.3">
      <c r="A182" s="110" t="s">
        <v>108</v>
      </c>
      <c r="B182" s="83" t="s">
        <v>118</v>
      </c>
      <c r="C182" s="88" t="s">
        <v>118</v>
      </c>
      <c r="D182" s="118" t="e">
        <f>COUNTIFS(#REF!,$C$1,#REF!,$A182,#REF!,B182)</f>
        <v>#REF!</v>
      </c>
      <c r="E182" s="76" t="e">
        <f t="shared" si="136"/>
        <v>#REF!</v>
      </c>
      <c r="F182" s="77"/>
      <c r="G182" s="78" t="e">
        <f>SUMIFS(#REF!,#REF!,$C$1,#REF!,$A182,#REF!,$B182,#REF!,$B$13)/10^9</f>
        <v>#REF!</v>
      </c>
      <c r="H182" s="78" t="e">
        <f>SUMIFS(#REF!,#REF!,$C$1,#REF!,$A182,#REF!,$B182,#REF!,$B$13)/10^9</f>
        <v>#REF!</v>
      </c>
      <c r="I182" s="78" t="e">
        <f>SUMIFS(#REF!,#REF!,$C$1,#REF!,$A182,#REF!,$B182,#REF!,$B$13)/10^9</f>
        <v>#REF!</v>
      </c>
      <c r="J182" s="78" t="e">
        <f>SUMIFS(#REF!,#REF!,$C$1,#REF!,$A182,#REF!,$B182,#REF!,$B$13)/10^9</f>
        <v>#REF!</v>
      </c>
      <c r="K182" s="78" t="e">
        <f>SUMIFS(#REF!,#REF!,$C$1,#REF!,$A182,#REF!,$B182,#REF!,$B$13)/10^9</f>
        <v>#REF!</v>
      </c>
      <c r="L182" s="78" t="e">
        <f>SUMIFS(#REF!,#REF!,$C$1,#REF!,$A182,#REF!,$B182,#REF!,$B$13)/10^9</f>
        <v>#REF!</v>
      </c>
      <c r="M182" s="78" t="e">
        <f>SUMIFS(#REF!,#REF!,$C$1,#REF!,$A182,#REF!,$B182,#REF!,$B$13)/10^9</f>
        <v>#REF!</v>
      </c>
      <c r="N182" s="78" t="e">
        <f>SUMIFS(#REF!,#REF!,$C$1,#REF!,$A182,#REF!,$B182,#REF!,$B$13)/10^9</f>
        <v>#REF!</v>
      </c>
      <c r="O182" s="78" t="e">
        <f>SUMIFS(#REF!,#REF!,$C$1,#REF!,$A182,#REF!,$B182,#REF!,$B$13)/10^9</f>
        <v>#REF!</v>
      </c>
      <c r="P182" s="78" t="e">
        <f>SUMIFS(#REF!,#REF!,$C$1,#REF!,$A182,#REF!,$B182,#REF!,$B$13)/10^9</f>
        <v>#REF!</v>
      </c>
      <c r="Q182" s="78" t="e">
        <f>SUMIFS(#REF!,#REF!,$C$1,#REF!,$A182,#REF!,$B182,#REF!,$B$13)/10^9</f>
        <v>#REF!</v>
      </c>
      <c r="R182" s="77"/>
      <c r="S182" s="85" t="e">
        <f t="shared" si="153"/>
        <v>#REF!</v>
      </c>
      <c r="T182" s="86" t="str">
        <f t="shared" si="154"/>
        <v/>
      </c>
      <c r="U182" s="86" t="str">
        <f t="shared" si="155"/>
        <v/>
      </c>
    </row>
    <row r="183" spans="1:21" s="87" customFormat="1" hidden="1" outlineLevel="2" x14ac:dyDescent="0.3">
      <c r="A183" s="110" t="s">
        <v>108</v>
      </c>
      <c r="B183" s="83" t="s">
        <v>220</v>
      </c>
      <c r="C183" s="88" t="s">
        <v>220</v>
      </c>
      <c r="D183" s="118" t="e">
        <f>COUNTIFS(#REF!,$C$1,#REF!,$A183,#REF!,B183)</f>
        <v>#REF!</v>
      </c>
      <c r="E183" s="76" t="e">
        <f t="shared" si="136"/>
        <v>#REF!</v>
      </c>
      <c r="F183" s="77"/>
      <c r="G183" s="78" t="e">
        <f>SUMIFS(#REF!,#REF!,$C$1,#REF!,$A183,#REF!,$B183,#REF!,$B$13)/10^9</f>
        <v>#REF!</v>
      </c>
      <c r="H183" s="78" t="e">
        <f>SUMIFS(#REF!,#REF!,$C$1,#REF!,$A183,#REF!,$B183,#REF!,$B$13)/10^9</f>
        <v>#REF!</v>
      </c>
      <c r="I183" s="78" t="e">
        <f>SUMIFS(#REF!,#REF!,$C$1,#REF!,$A183,#REF!,$B183,#REF!,$B$13)/10^9</f>
        <v>#REF!</v>
      </c>
      <c r="J183" s="78" t="e">
        <f>SUMIFS(#REF!,#REF!,$C$1,#REF!,$A183,#REF!,$B183,#REF!,$B$13)/10^9</f>
        <v>#REF!</v>
      </c>
      <c r="K183" s="78" t="e">
        <f>SUMIFS(#REF!,#REF!,$C$1,#REF!,$A183,#REF!,$B183,#REF!,$B$13)/10^9</f>
        <v>#REF!</v>
      </c>
      <c r="L183" s="78" t="e">
        <f>SUMIFS(#REF!,#REF!,$C$1,#REF!,$A183,#REF!,$B183,#REF!,$B$13)/10^9</f>
        <v>#REF!</v>
      </c>
      <c r="M183" s="78" t="e">
        <f>SUMIFS(#REF!,#REF!,$C$1,#REF!,$A183,#REF!,$B183,#REF!,$B$13)/10^9</f>
        <v>#REF!</v>
      </c>
      <c r="N183" s="78" t="e">
        <f>SUMIFS(#REF!,#REF!,$C$1,#REF!,$A183,#REF!,$B183,#REF!,$B$13)/10^9</f>
        <v>#REF!</v>
      </c>
      <c r="O183" s="78" t="e">
        <f>SUMIFS(#REF!,#REF!,$C$1,#REF!,$A183,#REF!,$B183,#REF!,$B$13)/10^9</f>
        <v>#REF!</v>
      </c>
      <c r="P183" s="78" t="e">
        <f>SUMIFS(#REF!,#REF!,$C$1,#REF!,$A183,#REF!,$B183,#REF!,$B$13)/10^9</f>
        <v>#REF!</v>
      </c>
      <c r="Q183" s="78" t="e">
        <f>SUMIFS(#REF!,#REF!,$C$1,#REF!,$A183,#REF!,$B183,#REF!,$B$13)/10^9</f>
        <v>#REF!</v>
      </c>
      <c r="R183" s="77"/>
      <c r="S183" s="85" t="e">
        <f t="shared" si="153"/>
        <v>#REF!</v>
      </c>
      <c r="T183" s="86" t="str">
        <f t="shared" si="154"/>
        <v/>
      </c>
      <c r="U183" s="86" t="str">
        <f t="shared" si="155"/>
        <v/>
      </c>
    </row>
    <row r="184" spans="1:21" s="87" customFormat="1" hidden="1" outlineLevel="2" x14ac:dyDescent="0.3">
      <c r="A184" s="110" t="s">
        <v>108</v>
      </c>
      <c r="B184" s="83" t="s">
        <v>121</v>
      </c>
      <c r="C184" s="88" t="s">
        <v>121</v>
      </c>
      <c r="D184" s="118" t="e">
        <f>COUNTIFS(#REF!,$C$1,#REF!,$A184,#REF!,B184)</f>
        <v>#REF!</v>
      </c>
      <c r="E184" s="76" t="e">
        <f t="shared" si="136"/>
        <v>#REF!</v>
      </c>
      <c r="F184" s="77"/>
      <c r="G184" s="78" t="e">
        <f>SUMIFS(#REF!,#REF!,$C$1,#REF!,$A184,#REF!,$B184,#REF!,$B$13)/10^9</f>
        <v>#REF!</v>
      </c>
      <c r="H184" s="78" t="e">
        <f>SUMIFS(#REF!,#REF!,$C$1,#REF!,$A184,#REF!,$B184,#REF!,$B$13)/10^9</f>
        <v>#REF!</v>
      </c>
      <c r="I184" s="78" t="e">
        <f>SUMIFS(#REF!,#REF!,$C$1,#REF!,$A184,#REF!,$B184,#REF!,$B$13)/10^9</f>
        <v>#REF!</v>
      </c>
      <c r="J184" s="78" t="e">
        <f>SUMIFS(#REF!,#REF!,$C$1,#REF!,$A184,#REF!,$B184,#REF!,$B$13)/10^9</f>
        <v>#REF!</v>
      </c>
      <c r="K184" s="78" t="e">
        <f>SUMIFS(#REF!,#REF!,$C$1,#REF!,$A184,#REF!,$B184,#REF!,$B$13)/10^9</f>
        <v>#REF!</v>
      </c>
      <c r="L184" s="78" t="e">
        <f>SUMIFS(#REF!,#REF!,$C$1,#REF!,$A184,#REF!,$B184,#REF!,$B$13)/10^9</f>
        <v>#REF!</v>
      </c>
      <c r="M184" s="78" t="e">
        <f>SUMIFS(#REF!,#REF!,$C$1,#REF!,$A184,#REF!,$B184,#REF!,$B$13)/10^9</f>
        <v>#REF!</v>
      </c>
      <c r="N184" s="78" t="e">
        <f>SUMIFS(#REF!,#REF!,$C$1,#REF!,$A184,#REF!,$B184,#REF!,$B$13)/10^9</f>
        <v>#REF!</v>
      </c>
      <c r="O184" s="78" t="e">
        <f>SUMIFS(#REF!,#REF!,$C$1,#REF!,$A184,#REF!,$B184,#REF!,$B$13)/10^9</f>
        <v>#REF!</v>
      </c>
      <c r="P184" s="78" t="e">
        <f>SUMIFS(#REF!,#REF!,$C$1,#REF!,$A184,#REF!,$B184,#REF!,$B$13)/10^9</f>
        <v>#REF!</v>
      </c>
      <c r="Q184" s="78" t="e">
        <f>SUMIFS(#REF!,#REF!,$C$1,#REF!,$A184,#REF!,$B184,#REF!,$B$13)/10^9</f>
        <v>#REF!</v>
      </c>
      <c r="R184" s="77"/>
      <c r="S184" s="85" t="e">
        <f t="shared" ref="S184:S185" si="156">SUM(G184:Q184)</f>
        <v>#REF!</v>
      </c>
      <c r="T184" s="86" t="str">
        <f t="shared" ref="T184:T185" si="157">IF(ISERROR(Q184/G184-1),"",Q184/G184-1)</f>
        <v/>
      </c>
      <c r="U184" s="86" t="str">
        <f t="shared" ref="U184:U185" si="158">IF(ISERROR(((Q184/G184)^(1/8))-1),"",((Q184/G184)^(1/8))-1)</f>
        <v/>
      </c>
    </row>
    <row r="185" spans="1:21" s="87" customFormat="1" hidden="1" outlineLevel="2" x14ac:dyDescent="0.3">
      <c r="A185" s="110" t="s">
        <v>108</v>
      </c>
      <c r="B185" s="83" t="s">
        <v>109</v>
      </c>
      <c r="C185" s="88" t="s">
        <v>109</v>
      </c>
      <c r="D185" s="118" t="e">
        <f>COUNTIFS(#REF!,$C$1,#REF!,$A185,#REF!,B185)</f>
        <v>#REF!</v>
      </c>
      <c r="E185" s="76" t="e">
        <f t="shared" si="136"/>
        <v>#REF!</v>
      </c>
      <c r="F185" s="77"/>
      <c r="G185" s="78" t="e">
        <f>SUMIFS(#REF!,#REF!,$C$1,#REF!,$A185,#REF!,$B185,#REF!,$B$13)/10^9</f>
        <v>#REF!</v>
      </c>
      <c r="H185" s="78" t="e">
        <f>SUMIFS(#REF!,#REF!,$C$1,#REF!,$A185,#REF!,$B185,#REF!,$B$13)/10^9</f>
        <v>#REF!</v>
      </c>
      <c r="I185" s="78" t="e">
        <f>SUMIFS(#REF!,#REF!,$C$1,#REF!,$A185,#REF!,$B185,#REF!,$B$13)/10^9</f>
        <v>#REF!</v>
      </c>
      <c r="J185" s="78" t="e">
        <f>SUMIFS(#REF!,#REF!,$C$1,#REF!,$A185,#REF!,$B185,#REF!,$B$13)/10^9</f>
        <v>#REF!</v>
      </c>
      <c r="K185" s="78" t="e">
        <f>SUMIFS(#REF!,#REF!,$C$1,#REF!,$A185,#REF!,$B185,#REF!,$B$13)/10^9</f>
        <v>#REF!</v>
      </c>
      <c r="L185" s="78" t="e">
        <f>SUMIFS(#REF!,#REF!,$C$1,#REF!,$A185,#REF!,$B185,#REF!,$B$13)/10^9</f>
        <v>#REF!</v>
      </c>
      <c r="M185" s="78" t="e">
        <f>SUMIFS(#REF!,#REF!,$C$1,#REF!,$A185,#REF!,$B185,#REF!,$B$13)/10^9</f>
        <v>#REF!</v>
      </c>
      <c r="N185" s="78" t="e">
        <f>SUMIFS(#REF!,#REF!,$C$1,#REF!,$A185,#REF!,$B185,#REF!,$B$13)/10^9</f>
        <v>#REF!</v>
      </c>
      <c r="O185" s="78" t="e">
        <f>SUMIFS(#REF!,#REF!,$C$1,#REF!,$A185,#REF!,$B185,#REF!,$B$13)/10^9</f>
        <v>#REF!</v>
      </c>
      <c r="P185" s="78" t="e">
        <f>SUMIFS(#REF!,#REF!,$C$1,#REF!,$A185,#REF!,$B185,#REF!,$B$13)/10^9</f>
        <v>#REF!</v>
      </c>
      <c r="Q185" s="78" t="e">
        <f>SUMIFS(#REF!,#REF!,$C$1,#REF!,$A185,#REF!,$B185,#REF!,$B$13)/10^9</f>
        <v>#REF!</v>
      </c>
      <c r="R185" s="77"/>
      <c r="S185" s="85" t="e">
        <f t="shared" si="156"/>
        <v>#REF!</v>
      </c>
      <c r="T185" s="86" t="str">
        <f t="shared" si="157"/>
        <v/>
      </c>
      <c r="U185" s="86" t="str">
        <f t="shared" si="158"/>
        <v/>
      </c>
    </row>
    <row r="186" spans="1:21" s="87" customFormat="1" hidden="1" outlineLevel="2" x14ac:dyDescent="0.3">
      <c r="A186" s="110" t="s">
        <v>108</v>
      </c>
      <c r="B186" s="83" t="s">
        <v>130</v>
      </c>
      <c r="C186" s="88" t="s">
        <v>130</v>
      </c>
      <c r="D186" s="118" t="e">
        <f>COUNTIFS(#REF!,$C$1,#REF!,$A186,#REF!,B186)</f>
        <v>#REF!</v>
      </c>
      <c r="E186" s="76" t="e">
        <f t="shared" si="136"/>
        <v>#REF!</v>
      </c>
      <c r="F186" s="77"/>
      <c r="G186" s="78" t="e">
        <f>SUMIFS(#REF!,#REF!,$C$1,#REF!,$A186,#REF!,$B186,#REF!,$B$13)/10^9</f>
        <v>#REF!</v>
      </c>
      <c r="H186" s="78" t="e">
        <f>SUMIFS(#REF!,#REF!,$C$1,#REF!,$A186,#REF!,$B186,#REF!,$B$13)/10^9</f>
        <v>#REF!</v>
      </c>
      <c r="I186" s="78" t="e">
        <f>SUMIFS(#REF!,#REF!,$C$1,#REF!,$A186,#REF!,$B186,#REF!,$B$13)/10^9</f>
        <v>#REF!</v>
      </c>
      <c r="J186" s="78" t="e">
        <f>SUMIFS(#REF!,#REF!,$C$1,#REF!,$A186,#REF!,$B186,#REF!,$B$13)/10^9</f>
        <v>#REF!</v>
      </c>
      <c r="K186" s="78" t="e">
        <f>SUMIFS(#REF!,#REF!,$C$1,#REF!,$A186,#REF!,$B186,#REF!,$B$13)/10^9</f>
        <v>#REF!</v>
      </c>
      <c r="L186" s="78" t="e">
        <f>SUMIFS(#REF!,#REF!,$C$1,#REF!,$A186,#REF!,$B186,#REF!,$B$13)/10^9</f>
        <v>#REF!</v>
      </c>
      <c r="M186" s="78" t="e">
        <f>SUMIFS(#REF!,#REF!,$C$1,#REF!,$A186,#REF!,$B186,#REF!,$B$13)/10^9</f>
        <v>#REF!</v>
      </c>
      <c r="N186" s="78" t="e">
        <f>SUMIFS(#REF!,#REF!,$C$1,#REF!,$A186,#REF!,$B186,#REF!,$B$13)/10^9</f>
        <v>#REF!</v>
      </c>
      <c r="O186" s="78" t="e">
        <f>SUMIFS(#REF!,#REF!,$C$1,#REF!,$A186,#REF!,$B186,#REF!,$B$13)/10^9</f>
        <v>#REF!</v>
      </c>
      <c r="P186" s="78" t="e">
        <f>SUMIFS(#REF!,#REF!,$C$1,#REF!,$A186,#REF!,$B186,#REF!,$B$13)/10^9</f>
        <v>#REF!</v>
      </c>
      <c r="Q186" s="78" t="e">
        <f>SUMIFS(#REF!,#REF!,$C$1,#REF!,$A186,#REF!,$B186,#REF!,$B$13)/10^9</f>
        <v>#REF!</v>
      </c>
      <c r="R186" s="77"/>
      <c r="S186" s="85" t="e">
        <f t="shared" si="153"/>
        <v>#REF!</v>
      </c>
      <c r="T186" s="86" t="str">
        <f t="shared" si="154"/>
        <v/>
      </c>
      <c r="U186" s="86" t="str">
        <f t="shared" si="155"/>
        <v/>
      </c>
    </row>
    <row r="187" spans="1:21" s="87" customFormat="1" hidden="1" outlineLevel="2" x14ac:dyDescent="0.3">
      <c r="A187" s="110" t="s">
        <v>108</v>
      </c>
      <c r="B187" s="83" t="s">
        <v>116</v>
      </c>
      <c r="C187" s="88" t="s">
        <v>116</v>
      </c>
      <c r="D187" s="118" t="e">
        <f>COUNTIFS(#REF!,$C$1,#REF!,$A187,#REF!,B187)</f>
        <v>#REF!</v>
      </c>
      <c r="E187" s="76" t="e">
        <f t="shared" si="136"/>
        <v>#REF!</v>
      </c>
      <c r="F187" s="77"/>
      <c r="G187" s="78" t="e">
        <f>SUMIFS(#REF!,#REF!,$C$1,#REF!,$A187,#REF!,$B187,#REF!,$B$13)/10^9</f>
        <v>#REF!</v>
      </c>
      <c r="H187" s="78" t="e">
        <f>SUMIFS(#REF!,#REF!,$C$1,#REF!,$A187,#REF!,$B187,#REF!,$B$13)/10^9</f>
        <v>#REF!</v>
      </c>
      <c r="I187" s="78" t="e">
        <f>SUMIFS(#REF!,#REF!,$C$1,#REF!,$A187,#REF!,$B187,#REF!,$B$13)/10^9</f>
        <v>#REF!</v>
      </c>
      <c r="J187" s="78" t="e">
        <f>SUMIFS(#REF!,#REF!,$C$1,#REF!,$A187,#REF!,$B187,#REF!,$B$13)/10^9</f>
        <v>#REF!</v>
      </c>
      <c r="K187" s="78" t="e">
        <f>SUMIFS(#REF!,#REF!,$C$1,#REF!,$A187,#REF!,$B187,#REF!,$B$13)/10^9</f>
        <v>#REF!</v>
      </c>
      <c r="L187" s="78" t="e">
        <f>SUMIFS(#REF!,#REF!,$C$1,#REF!,$A187,#REF!,$B187,#REF!,$B$13)/10^9</f>
        <v>#REF!</v>
      </c>
      <c r="M187" s="78" t="e">
        <f>SUMIFS(#REF!,#REF!,$C$1,#REF!,$A187,#REF!,$B187,#REF!,$B$13)/10^9</f>
        <v>#REF!</v>
      </c>
      <c r="N187" s="78" t="e">
        <f>SUMIFS(#REF!,#REF!,$C$1,#REF!,$A187,#REF!,$B187,#REF!,$B$13)/10^9</f>
        <v>#REF!</v>
      </c>
      <c r="O187" s="78" t="e">
        <f>SUMIFS(#REF!,#REF!,$C$1,#REF!,$A187,#REF!,$B187,#REF!,$B$13)/10^9</f>
        <v>#REF!</v>
      </c>
      <c r="P187" s="78" t="e">
        <f>SUMIFS(#REF!,#REF!,$C$1,#REF!,$A187,#REF!,$B187,#REF!,$B$13)/10^9</f>
        <v>#REF!</v>
      </c>
      <c r="Q187" s="78" t="e">
        <f>SUMIFS(#REF!,#REF!,$C$1,#REF!,$A187,#REF!,$B187,#REF!,$B$13)/10^9</f>
        <v>#REF!</v>
      </c>
      <c r="R187" s="77"/>
      <c r="S187" s="85" t="e">
        <f t="shared" si="101"/>
        <v>#REF!</v>
      </c>
      <c r="T187" s="86" t="str">
        <f t="shared" si="132"/>
        <v/>
      </c>
      <c r="U187" s="86" t="str">
        <f t="shared" si="133"/>
        <v/>
      </c>
    </row>
    <row r="188" spans="1:21" s="87" customFormat="1" hidden="1" outlineLevel="1" x14ac:dyDescent="0.3">
      <c r="A188" s="110"/>
      <c r="B188" s="83"/>
      <c r="C188" s="84"/>
      <c r="D188" s="118"/>
      <c r="E188" s="76" t="e">
        <f t="shared" si="136"/>
        <v>#REF!</v>
      </c>
      <c r="F188" s="77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7"/>
      <c r="S188" s="85">
        <f>SUM(G188:Q188)</f>
        <v>0</v>
      </c>
      <c r="T188" s="86"/>
      <c r="U188" s="86"/>
    </row>
    <row r="189" spans="1:21" s="96" customFormat="1" hidden="1" outlineLevel="1" x14ac:dyDescent="0.3">
      <c r="A189" s="109"/>
      <c r="B189" s="74" t="s">
        <v>108</v>
      </c>
      <c r="C189" s="89" t="s">
        <v>434</v>
      </c>
      <c r="D189" s="117" t="e">
        <f>+D190+D191</f>
        <v>#REF!</v>
      </c>
      <c r="E189" s="90" t="e">
        <f t="shared" si="136"/>
        <v>#REF!</v>
      </c>
      <c r="F189" s="95"/>
      <c r="G189" s="92" t="e">
        <f>+SUM(G190:G191)</f>
        <v>#REF!</v>
      </c>
      <c r="H189" s="92" t="e">
        <f t="shared" ref="H189:Q189" si="159">+SUM(H190:H191)</f>
        <v>#REF!</v>
      </c>
      <c r="I189" s="92" t="e">
        <f t="shared" si="159"/>
        <v>#REF!</v>
      </c>
      <c r="J189" s="92" t="e">
        <f t="shared" si="159"/>
        <v>#REF!</v>
      </c>
      <c r="K189" s="92" t="e">
        <f t="shared" si="159"/>
        <v>#REF!</v>
      </c>
      <c r="L189" s="92" t="e">
        <f t="shared" si="159"/>
        <v>#REF!</v>
      </c>
      <c r="M189" s="92" t="e">
        <f t="shared" si="159"/>
        <v>#REF!</v>
      </c>
      <c r="N189" s="92" t="e">
        <f t="shared" si="159"/>
        <v>#REF!</v>
      </c>
      <c r="O189" s="92" t="e">
        <f t="shared" si="159"/>
        <v>#REF!</v>
      </c>
      <c r="P189" s="92" t="e">
        <f t="shared" si="159"/>
        <v>#REF!</v>
      </c>
      <c r="Q189" s="92" t="e">
        <f t="shared" si="159"/>
        <v>#REF!</v>
      </c>
      <c r="R189" s="95"/>
      <c r="S189" s="93" t="e">
        <f t="shared" ref="S189" si="160">SUM(G189:Q189)</f>
        <v>#REF!</v>
      </c>
      <c r="T189" s="94" t="str">
        <f t="shared" ref="T189" si="161">IF(ISERROR(Q189/G189-1),"",Q189/G189-1)</f>
        <v/>
      </c>
      <c r="U189" s="94" t="str">
        <f t="shared" ref="U189" si="162">IF(ISERROR(((Q189/G189)^(1/8))-1),"",((Q189/G189)^(1/8))-1)</f>
        <v/>
      </c>
    </row>
    <row r="190" spans="1:21" s="87" customFormat="1" hidden="1" outlineLevel="2" x14ac:dyDescent="0.3">
      <c r="A190" s="110" t="s">
        <v>108</v>
      </c>
      <c r="B190" s="83" t="s">
        <v>101</v>
      </c>
      <c r="C190" s="88" t="s">
        <v>428</v>
      </c>
      <c r="D190" s="118" t="e">
        <f>COUNTIFS(#REF!,$C$1,#REF!,$A190,#REF!,B190)</f>
        <v>#REF!</v>
      </c>
      <c r="E190" s="76" t="e">
        <f t="shared" si="136"/>
        <v>#REF!</v>
      </c>
      <c r="F190" s="77"/>
      <c r="G190" s="78" t="e">
        <f>SUMIFS(#REF!,#REF!,$C$1,#REF!,$A190,#REF!,$B190,#REF!,$B$13)/10^9</f>
        <v>#REF!</v>
      </c>
      <c r="H190" s="78" t="e">
        <f>SUMIFS(#REF!,#REF!,$C$1,#REF!,$A190,#REF!,$B190,#REF!,$B$13)/10^9</f>
        <v>#REF!</v>
      </c>
      <c r="I190" s="78" t="e">
        <f>SUMIFS(#REF!,#REF!,$C$1,#REF!,$A190,#REF!,$B190,#REF!,$B$13)/10^9</f>
        <v>#REF!</v>
      </c>
      <c r="J190" s="78" t="e">
        <f>SUMIFS(#REF!,#REF!,$C$1,#REF!,$A190,#REF!,$B190,#REF!,$B$13)/10^9</f>
        <v>#REF!</v>
      </c>
      <c r="K190" s="78" t="e">
        <f>SUMIFS(#REF!,#REF!,$C$1,#REF!,$A190,#REF!,$B190,#REF!,$B$13)/10^9</f>
        <v>#REF!</v>
      </c>
      <c r="L190" s="78" t="e">
        <f>SUMIFS(#REF!,#REF!,$C$1,#REF!,$A190,#REF!,$B190,#REF!,$B$13)/10^9</f>
        <v>#REF!</v>
      </c>
      <c r="M190" s="78" t="e">
        <f>SUMIFS(#REF!,#REF!,$C$1,#REF!,$A190,#REF!,$B190,#REF!,$B$13)/10^9</f>
        <v>#REF!</v>
      </c>
      <c r="N190" s="78" t="e">
        <f>SUMIFS(#REF!,#REF!,$C$1,#REF!,$A190,#REF!,$B190,#REF!,$B$13)/10^9</f>
        <v>#REF!</v>
      </c>
      <c r="O190" s="78" t="e">
        <f>SUMIFS(#REF!,#REF!,$C$1,#REF!,$A190,#REF!,$B190,#REF!,$B$13)/10^9</f>
        <v>#REF!</v>
      </c>
      <c r="P190" s="78" t="e">
        <f>SUMIFS(#REF!,#REF!,$C$1,#REF!,$A190,#REF!,$B190,#REF!,$B$13)/10^9</f>
        <v>#REF!</v>
      </c>
      <c r="Q190" s="78" t="e">
        <f>SUMIFS(#REF!,#REF!,$C$1,#REF!,$A190,#REF!,$B190,#REF!,$B$13)/10^9</f>
        <v>#REF!</v>
      </c>
      <c r="R190" s="77"/>
      <c r="S190" s="85" t="e">
        <f>SUM(G190:Q190)</f>
        <v>#REF!</v>
      </c>
      <c r="T190" s="86" t="str">
        <f>IF(ISERROR(Q190/G190-1),"",Q190/G190-1)</f>
        <v/>
      </c>
      <c r="U190" s="86" t="str">
        <f>IF(ISERROR(((Q190/G190)^(1/8))-1),"",((Q190/G190)^(1/8))-1)</f>
        <v/>
      </c>
    </row>
    <row r="191" spans="1:21" s="87" customFormat="1" hidden="1" outlineLevel="2" x14ac:dyDescent="0.3">
      <c r="A191" s="110" t="s">
        <v>108</v>
      </c>
      <c r="B191" s="83" t="s">
        <v>111</v>
      </c>
      <c r="C191" s="88" t="s">
        <v>111</v>
      </c>
      <c r="D191" s="118" t="e">
        <f>COUNTIFS(#REF!,$C$1,#REF!,$A191,#REF!,B191)</f>
        <v>#REF!</v>
      </c>
      <c r="E191" s="76" t="e">
        <f t="shared" si="136"/>
        <v>#REF!</v>
      </c>
      <c r="F191" s="77"/>
      <c r="G191" s="78" t="e">
        <f>SUMIFS(#REF!,#REF!,$C$1,#REF!,$A191,#REF!,$B191,#REF!,$B$13)/10^9</f>
        <v>#REF!</v>
      </c>
      <c r="H191" s="78" t="e">
        <f>SUMIFS(#REF!,#REF!,$C$1,#REF!,$A191,#REF!,$B191,#REF!,$B$13)/10^9</f>
        <v>#REF!</v>
      </c>
      <c r="I191" s="78" t="e">
        <f>SUMIFS(#REF!,#REF!,$C$1,#REF!,$A191,#REF!,$B191,#REF!,$B$13)/10^9</f>
        <v>#REF!</v>
      </c>
      <c r="J191" s="78" t="e">
        <f>SUMIFS(#REF!,#REF!,$C$1,#REF!,$A191,#REF!,$B191,#REF!,$B$13)/10^9</f>
        <v>#REF!</v>
      </c>
      <c r="K191" s="78" t="e">
        <f>SUMIFS(#REF!,#REF!,$C$1,#REF!,$A191,#REF!,$B191,#REF!,$B$13)/10^9</f>
        <v>#REF!</v>
      </c>
      <c r="L191" s="78" t="e">
        <f>SUMIFS(#REF!,#REF!,$C$1,#REF!,$A191,#REF!,$B191,#REF!,$B$13)/10^9</f>
        <v>#REF!</v>
      </c>
      <c r="M191" s="78" t="e">
        <f>SUMIFS(#REF!,#REF!,$C$1,#REF!,$A191,#REF!,$B191,#REF!,$B$13)/10^9</f>
        <v>#REF!</v>
      </c>
      <c r="N191" s="78" t="e">
        <f>SUMIFS(#REF!,#REF!,$C$1,#REF!,$A191,#REF!,$B191,#REF!,$B$13)/10^9</f>
        <v>#REF!</v>
      </c>
      <c r="O191" s="78" t="e">
        <f>SUMIFS(#REF!,#REF!,$C$1,#REF!,$A191,#REF!,$B191,#REF!,$B$13)/10^9</f>
        <v>#REF!</v>
      </c>
      <c r="P191" s="78" t="e">
        <f>SUMIFS(#REF!,#REF!,$C$1,#REF!,$A191,#REF!,$B191,#REF!,$B$13)/10^9</f>
        <v>#REF!</v>
      </c>
      <c r="Q191" s="78" t="e">
        <f>SUMIFS(#REF!,#REF!,$C$1,#REF!,$A191,#REF!,$B191,#REF!,$B$13)/10^9</f>
        <v>#REF!</v>
      </c>
      <c r="R191" s="77"/>
      <c r="S191" s="85" t="e">
        <f>SUM(G191:Q191)</f>
        <v>#REF!</v>
      </c>
      <c r="T191" s="86" t="str">
        <f>IF(ISERROR(Q191/G191-1),"",Q191/G191-1)</f>
        <v/>
      </c>
      <c r="U191" s="86" t="str">
        <f>IF(ISERROR(((Q191/G191)^(1/8))-1),"",((Q191/G191)^(1/8))-1)</f>
        <v/>
      </c>
    </row>
    <row r="192" spans="1:21" s="81" customFormat="1" hidden="1" outlineLevel="1" x14ac:dyDescent="0.3">
      <c r="A192" s="111"/>
      <c r="B192" s="74"/>
      <c r="C192" s="75"/>
      <c r="D192" s="119"/>
      <c r="E192" s="76" t="e">
        <f t="shared" si="136"/>
        <v>#REF!</v>
      </c>
      <c r="F192" s="77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77"/>
      <c r="S192" s="79"/>
      <c r="T192" s="80"/>
      <c r="U192" s="80"/>
    </row>
    <row r="193" spans="1:21" s="81" customFormat="1" hidden="1" outlineLevel="1" x14ac:dyDescent="0.3">
      <c r="A193" s="111"/>
      <c r="B193" s="74" t="s">
        <v>111</v>
      </c>
      <c r="C193" s="75" t="s">
        <v>435</v>
      </c>
      <c r="D193" s="117" t="e">
        <f>+D194+D195</f>
        <v>#REF!</v>
      </c>
      <c r="E193" s="90" t="e">
        <f t="shared" si="136"/>
        <v>#REF!</v>
      </c>
      <c r="F193" s="77"/>
      <c r="G193" s="92" t="e">
        <f>+SUM(G194:G195)</f>
        <v>#REF!</v>
      </c>
      <c r="H193" s="92" t="e">
        <f t="shared" ref="H193" si="163">+SUM(H194:H195)</f>
        <v>#REF!</v>
      </c>
      <c r="I193" s="92" t="e">
        <f t="shared" ref="I193" si="164">+SUM(I194:I195)</f>
        <v>#REF!</v>
      </c>
      <c r="J193" s="92" t="e">
        <f t="shared" ref="J193" si="165">+SUM(J194:J195)</f>
        <v>#REF!</v>
      </c>
      <c r="K193" s="92" t="e">
        <f t="shared" ref="K193" si="166">+SUM(K194:K195)</f>
        <v>#REF!</v>
      </c>
      <c r="L193" s="92" t="e">
        <f t="shared" ref="L193" si="167">+SUM(L194:L195)</f>
        <v>#REF!</v>
      </c>
      <c r="M193" s="92" t="e">
        <f t="shared" ref="M193" si="168">+SUM(M194:M195)</f>
        <v>#REF!</v>
      </c>
      <c r="N193" s="92" t="e">
        <f t="shared" ref="N193" si="169">+SUM(N194:N195)</f>
        <v>#REF!</v>
      </c>
      <c r="O193" s="92" t="e">
        <f t="shared" ref="O193" si="170">+SUM(O194:O195)</f>
        <v>#REF!</v>
      </c>
      <c r="P193" s="92" t="e">
        <f t="shared" ref="P193" si="171">+SUM(P194:P195)</f>
        <v>#REF!</v>
      </c>
      <c r="Q193" s="92" t="e">
        <f t="shared" ref="Q193" si="172">+SUM(Q194:Q195)</f>
        <v>#REF!</v>
      </c>
      <c r="R193" s="77"/>
      <c r="S193" s="79" t="e">
        <f t="shared" si="38"/>
        <v>#REF!</v>
      </c>
      <c r="T193" s="80" t="str">
        <f t="shared" si="57"/>
        <v/>
      </c>
      <c r="U193" s="80" t="str">
        <f t="shared" si="58"/>
        <v/>
      </c>
    </row>
    <row r="194" spans="1:21" s="87" customFormat="1" hidden="1" outlineLevel="2" x14ac:dyDescent="0.3">
      <c r="A194" s="110" t="s">
        <v>111</v>
      </c>
      <c r="B194" s="83" t="s">
        <v>101</v>
      </c>
      <c r="C194" s="88" t="s">
        <v>428</v>
      </c>
      <c r="D194" s="118" t="e">
        <f>COUNTIFS(#REF!,$C$1,#REF!,$A194,#REF!,B194)</f>
        <v>#REF!</v>
      </c>
      <c r="E194" s="76" t="e">
        <f t="shared" si="136"/>
        <v>#REF!</v>
      </c>
      <c r="F194" s="77"/>
      <c r="G194" s="78" t="e">
        <f>SUMIFS(#REF!,#REF!,$C$1,#REF!,$A194,#REF!,$B194,#REF!,$B$13)/10^9</f>
        <v>#REF!</v>
      </c>
      <c r="H194" s="78" t="e">
        <f>SUMIFS(#REF!,#REF!,$C$1,#REF!,$A194,#REF!,$B194,#REF!,$B$13)/10^9</f>
        <v>#REF!</v>
      </c>
      <c r="I194" s="78" t="e">
        <f>SUMIFS(#REF!,#REF!,$C$1,#REF!,$A194,#REF!,$B194,#REF!,$B$13)/10^9</f>
        <v>#REF!</v>
      </c>
      <c r="J194" s="78" t="e">
        <f>SUMIFS(#REF!,#REF!,$C$1,#REF!,$A194,#REF!,$B194,#REF!,$B$13)/10^9</f>
        <v>#REF!</v>
      </c>
      <c r="K194" s="78" t="e">
        <f>SUMIFS(#REF!,#REF!,$C$1,#REF!,$A194,#REF!,$B194,#REF!,$B$13)/10^9</f>
        <v>#REF!</v>
      </c>
      <c r="L194" s="78" t="e">
        <f>SUMIFS(#REF!,#REF!,$C$1,#REF!,$A194,#REF!,$B194,#REF!,$B$13)/10^9</f>
        <v>#REF!</v>
      </c>
      <c r="M194" s="78" t="e">
        <f>SUMIFS(#REF!,#REF!,$C$1,#REF!,$A194,#REF!,$B194,#REF!,$B$13)/10^9</f>
        <v>#REF!</v>
      </c>
      <c r="N194" s="78" t="e">
        <f>SUMIFS(#REF!,#REF!,$C$1,#REF!,$A194,#REF!,$B194,#REF!,$B$13)/10^9</f>
        <v>#REF!</v>
      </c>
      <c r="O194" s="78" t="e">
        <f>SUMIFS(#REF!,#REF!,$C$1,#REF!,$A194,#REF!,$B194,#REF!,$B$13)/10^9</f>
        <v>#REF!</v>
      </c>
      <c r="P194" s="78" t="e">
        <f>SUMIFS(#REF!,#REF!,$C$1,#REF!,$A194,#REF!,$B194,#REF!,$B$13)/10^9</f>
        <v>#REF!</v>
      </c>
      <c r="Q194" s="136" t="e">
        <f>SUMIFS(#REF!,#REF!,$C$1,#REF!,$A194,#REF!,$B194,#REF!,$B$13)/10^9</f>
        <v>#REF!</v>
      </c>
      <c r="R194" s="77"/>
      <c r="S194" s="85" t="e">
        <f>SUM(G194:Q194)</f>
        <v>#REF!</v>
      </c>
      <c r="T194" s="86" t="str">
        <f>IF(ISERROR(Q194/G194-1),"",Q194/G194-1)</f>
        <v/>
      </c>
      <c r="U194" s="86" t="str">
        <f>IF(ISERROR(((Q194/G194)^(1/8))-1),"",((Q194/G194)^(1/8))-1)</f>
        <v/>
      </c>
    </row>
    <row r="195" spans="1:21" s="87" customFormat="1" hidden="1" outlineLevel="2" x14ac:dyDescent="0.3">
      <c r="A195" s="110" t="s">
        <v>111</v>
      </c>
      <c r="B195" s="83" t="s">
        <v>111</v>
      </c>
      <c r="C195" s="88" t="s">
        <v>111</v>
      </c>
      <c r="D195" s="118" t="e">
        <f>COUNTIFS(#REF!,$C$1,#REF!,$A195,#REF!,B195)</f>
        <v>#REF!</v>
      </c>
      <c r="E195" s="76" t="e">
        <f t="shared" si="136"/>
        <v>#REF!</v>
      </c>
      <c r="F195" s="77"/>
      <c r="G195" s="78" t="e">
        <f>SUMIFS(#REF!,#REF!,$C$1,#REF!,$A195,#REF!,$B195,#REF!,$B$13)/10^9</f>
        <v>#REF!</v>
      </c>
      <c r="H195" s="78" t="e">
        <f>SUMIFS(#REF!,#REF!,$C$1,#REF!,$A195,#REF!,$B195,#REF!,$B$13)/10^9</f>
        <v>#REF!</v>
      </c>
      <c r="I195" s="78" t="e">
        <f>SUMIFS(#REF!,#REF!,$C$1,#REF!,$A195,#REF!,$B195,#REF!,$B$13)/10^9</f>
        <v>#REF!</v>
      </c>
      <c r="J195" s="78" t="e">
        <f>SUMIFS(#REF!,#REF!,$C$1,#REF!,$A195,#REF!,$B195,#REF!,$B$13)/10^9</f>
        <v>#REF!</v>
      </c>
      <c r="K195" s="78" t="e">
        <f>SUMIFS(#REF!,#REF!,$C$1,#REF!,$A195,#REF!,$B195,#REF!,$B$13)/10^9</f>
        <v>#REF!</v>
      </c>
      <c r="L195" s="78" t="e">
        <f>SUMIFS(#REF!,#REF!,$C$1,#REF!,$A195,#REF!,$B195,#REF!,$B$13)/10^9</f>
        <v>#REF!</v>
      </c>
      <c r="M195" s="78" t="e">
        <f>SUMIFS(#REF!,#REF!,$C$1,#REF!,$A195,#REF!,$B195,#REF!,$B$13)/10^9</f>
        <v>#REF!</v>
      </c>
      <c r="N195" s="78" t="e">
        <f>SUMIFS(#REF!,#REF!,$C$1,#REF!,$A195,#REF!,$B195,#REF!,$B$13)/10^9</f>
        <v>#REF!</v>
      </c>
      <c r="O195" s="78" t="e">
        <f>SUMIFS(#REF!,#REF!,$C$1,#REF!,$A195,#REF!,$B195,#REF!,$B$13)/10^9</f>
        <v>#REF!</v>
      </c>
      <c r="P195" s="78" t="e">
        <f>SUMIFS(#REF!,#REF!,$C$1,#REF!,$A195,#REF!,$B195,#REF!,$B$13)/10^9</f>
        <v>#REF!</v>
      </c>
      <c r="Q195" s="136" t="e">
        <f>SUMIFS(#REF!,#REF!,$C$1,#REF!,$A195,#REF!,$B195,#REF!,$B$13)/10^9</f>
        <v>#REF!</v>
      </c>
      <c r="R195" s="77"/>
      <c r="S195" s="85" t="e">
        <f>SUM(G195:Q195)</f>
        <v>#REF!</v>
      </c>
      <c r="T195" s="86" t="str">
        <f>IF(ISERROR(Q195/G195-1),"",Q195/G195-1)</f>
        <v/>
      </c>
      <c r="U195" s="86" t="str">
        <f>IF(ISERROR(((Q195/G195)^(1/8))-1),"",((Q195/G195)^(1/8))-1)</f>
        <v/>
      </c>
    </row>
    <row r="196" spans="1:21" s="87" customFormat="1" hidden="1" outlineLevel="2" x14ac:dyDescent="0.3">
      <c r="A196" s="110"/>
      <c r="B196" s="83"/>
      <c r="C196" s="88"/>
      <c r="D196" s="118"/>
      <c r="E196" s="76" t="e">
        <f t="shared" si="136"/>
        <v>#REF!</v>
      </c>
      <c r="F196" s="77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7"/>
      <c r="S196" s="85"/>
      <c r="T196" s="86"/>
      <c r="U196" s="86"/>
    </row>
    <row r="197" spans="1:21" s="81" customFormat="1" hidden="1" outlineLevel="1" x14ac:dyDescent="0.3">
      <c r="A197" s="111" t="s">
        <v>111</v>
      </c>
      <c r="B197" s="74" t="s">
        <v>207</v>
      </c>
      <c r="C197" s="89" t="s">
        <v>207</v>
      </c>
      <c r="D197" s="117" t="e">
        <f>COUNTIFS(#REF!,$C$1,#REF!,$A197,#REF!,B197)</f>
        <v>#REF!</v>
      </c>
      <c r="E197" s="76" t="e">
        <f t="shared" si="136"/>
        <v>#REF!</v>
      </c>
      <c r="F197" s="77"/>
      <c r="G197" s="82" t="e">
        <f>SUMIFS(#REF!,#REF!,$C$1,#REF!,$B$193,#REF!,$B197,#REF!,$B$13)/10^9</f>
        <v>#REF!</v>
      </c>
      <c r="H197" s="82" t="e">
        <f>SUMIFS(#REF!,#REF!,$C$1,#REF!,$B$193,#REF!,$B197,#REF!,$B$13)/10^9</f>
        <v>#REF!</v>
      </c>
      <c r="I197" s="82" t="e">
        <f>SUMIFS(#REF!,#REF!,$C$1,#REF!,$B$193,#REF!,$B197,#REF!,$B$13)/10^9</f>
        <v>#REF!</v>
      </c>
      <c r="J197" s="82" t="e">
        <f>SUMIFS(#REF!,#REF!,$C$1,#REF!,$B$193,#REF!,$B197,#REF!,$B$13)/10^9</f>
        <v>#REF!</v>
      </c>
      <c r="K197" s="82" t="e">
        <f>SUMIFS(#REF!,#REF!,$C$1,#REF!,$B$193,#REF!,$B197,#REF!,$B$13)/10^9</f>
        <v>#REF!</v>
      </c>
      <c r="L197" s="82" t="e">
        <f>SUMIFS(#REF!,#REF!,$C$1,#REF!,$B$193,#REF!,$B197,#REF!,$B$13)/10^9</f>
        <v>#REF!</v>
      </c>
      <c r="M197" s="82" t="e">
        <f>SUMIFS(#REF!,#REF!,$C$1,#REF!,$B$193,#REF!,$B197,#REF!,$B$13)/10^9</f>
        <v>#REF!</v>
      </c>
      <c r="N197" s="82" t="e">
        <f>SUMIFS(#REF!,#REF!,$C$1,#REF!,$B$193,#REF!,$B197,#REF!,$B$13)/10^9</f>
        <v>#REF!</v>
      </c>
      <c r="O197" s="82" t="e">
        <f>SUMIFS(#REF!,#REF!,$C$1,#REF!,$B$193,#REF!,$B197,#REF!,$B$13)/10^9</f>
        <v>#REF!</v>
      </c>
      <c r="P197" s="82" t="e">
        <f>SUMIFS(#REF!,#REF!,$C$1,#REF!,$B$193,#REF!,$B197,#REF!,$B$13)/10^9</f>
        <v>#REF!</v>
      </c>
      <c r="Q197" s="137" t="e">
        <f>SUMIFS(#REF!,#REF!,$C$1,#REF!,$B$193,#REF!,$B197,#REF!,$B$13)/10^9</f>
        <v>#REF!</v>
      </c>
      <c r="R197" s="77"/>
      <c r="S197" s="79" t="e">
        <f>SUM(G197:Q197)</f>
        <v>#REF!</v>
      </c>
      <c r="T197" s="80" t="str">
        <f>IF(ISERROR(Q197/G197-1),"",Q197/G197-1)</f>
        <v/>
      </c>
      <c r="U197" s="80" t="str">
        <f>IF(ISERROR(((Q197/G197)^(1/8))-1),"",((Q197/G197)^(1/8))-1)</f>
        <v/>
      </c>
    </row>
    <row r="198" spans="1:21" s="81" customFormat="1" hidden="1" outlineLevel="1" x14ac:dyDescent="0.3">
      <c r="A198" s="111"/>
      <c r="B198" s="74"/>
      <c r="C198" s="75"/>
      <c r="D198" s="119"/>
      <c r="E198" s="76" t="e">
        <f t="shared" si="136"/>
        <v>#REF!</v>
      </c>
      <c r="F198" s="77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77"/>
      <c r="S198" s="79"/>
      <c r="T198" s="80"/>
      <c r="U198" s="80"/>
    </row>
    <row r="199" spans="1:21" s="96" customFormat="1" hidden="1" outlineLevel="1" x14ac:dyDescent="0.3">
      <c r="A199" s="109"/>
      <c r="B199" s="74" t="s">
        <v>209</v>
      </c>
      <c r="C199" s="89" t="s">
        <v>209</v>
      </c>
      <c r="D199" s="117" t="e">
        <f>+D200+D201</f>
        <v>#REF!</v>
      </c>
      <c r="E199" s="90" t="e">
        <f t="shared" si="136"/>
        <v>#REF!</v>
      </c>
      <c r="F199" s="95"/>
      <c r="G199" s="92" t="e">
        <f>+SUM(G200:G201)</f>
        <v>#REF!</v>
      </c>
      <c r="H199" s="92" t="e">
        <f t="shared" ref="H199" si="173">+SUM(H200:H201)</f>
        <v>#REF!</v>
      </c>
      <c r="I199" s="92" t="e">
        <f t="shared" ref="I199" si="174">+SUM(I200:I201)</f>
        <v>#REF!</v>
      </c>
      <c r="J199" s="92" t="e">
        <f t="shared" ref="J199" si="175">+SUM(J200:J201)</f>
        <v>#REF!</v>
      </c>
      <c r="K199" s="92" t="e">
        <f t="shared" ref="K199" si="176">+SUM(K200:K201)</f>
        <v>#REF!</v>
      </c>
      <c r="L199" s="92" t="e">
        <f t="shared" ref="L199" si="177">+SUM(L200:L201)</f>
        <v>#REF!</v>
      </c>
      <c r="M199" s="92" t="e">
        <f t="shared" ref="M199" si="178">+SUM(M200:M201)</f>
        <v>#REF!</v>
      </c>
      <c r="N199" s="92" t="e">
        <f t="shared" ref="N199" si="179">+SUM(N200:N201)</f>
        <v>#REF!</v>
      </c>
      <c r="O199" s="92" t="e">
        <f t="shared" ref="O199" si="180">+SUM(O200:O201)</f>
        <v>#REF!</v>
      </c>
      <c r="P199" s="92" t="e">
        <f t="shared" ref="P199" si="181">+SUM(P200:P201)</f>
        <v>#REF!</v>
      </c>
      <c r="Q199" s="92" t="e">
        <f t="shared" ref="Q199" si="182">+SUM(Q200:Q201)</f>
        <v>#REF!</v>
      </c>
      <c r="R199" s="95"/>
      <c r="S199" s="93" t="e">
        <f t="shared" ref="S199" si="183">SUM(G199:Q199)</f>
        <v>#REF!</v>
      </c>
      <c r="T199" s="94" t="str">
        <f t="shared" ref="T199" si="184">IF(ISERROR(Q199/G199-1),"",Q199/G199-1)</f>
        <v/>
      </c>
      <c r="U199" s="94" t="str">
        <f t="shared" ref="U199" si="185">IF(ISERROR(((Q199/G199)^(1/8))-1),"",((Q199/G199)^(1/8))-1)</f>
        <v/>
      </c>
    </row>
    <row r="200" spans="1:21" s="87" customFormat="1" hidden="1" outlineLevel="2" x14ac:dyDescent="0.3">
      <c r="A200" s="110" t="s">
        <v>209</v>
      </c>
      <c r="B200" s="83" t="s">
        <v>138</v>
      </c>
      <c r="C200" s="88" t="s">
        <v>428</v>
      </c>
      <c r="D200" s="118" t="e">
        <f>COUNTIFS(#REF!,$C$1,#REF!,$A200,#REF!,B200)</f>
        <v>#REF!</v>
      </c>
      <c r="E200" s="76" t="e">
        <f t="shared" si="136"/>
        <v>#REF!</v>
      </c>
      <c r="F200" s="77"/>
      <c r="G200" s="78" t="e">
        <f>SUMIFS(#REF!,#REF!,$C$1,#REF!,$A200,#REF!,$B200,#REF!,$B$13)/10^9</f>
        <v>#REF!</v>
      </c>
      <c r="H200" s="78" t="e">
        <f>SUMIFS(#REF!,#REF!,$C$1,#REF!,$A200,#REF!,$B200,#REF!,$B$13)/10^9</f>
        <v>#REF!</v>
      </c>
      <c r="I200" s="78" t="e">
        <f>SUMIFS(#REF!,#REF!,$C$1,#REF!,$A200,#REF!,$B200,#REF!,$B$13)/10^9</f>
        <v>#REF!</v>
      </c>
      <c r="J200" s="78" t="e">
        <f>SUMIFS(#REF!,#REF!,$C$1,#REF!,$A200,#REF!,$B200,#REF!,$B$13)/10^9</f>
        <v>#REF!</v>
      </c>
      <c r="K200" s="78" t="e">
        <f>SUMIFS(#REF!,#REF!,$C$1,#REF!,$A200,#REF!,$B200,#REF!,$B$13)/10^9</f>
        <v>#REF!</v>
      </c>
      <c r="L200" s="78" t="e">
        <f>SUMIFS(#REF!,#REF!,$C$1,#REF!,$A200,#REF!,$B200,#REF!,$B$13)/10^9</f>
        <v>#REF!</v>
      </c>
      <c r="M200" s="78" t="e">
        <f>SUMIFS(#REF!,#REF!,$C$1,#REF!,$A200,#REF!,$B200,#REF!,$B$13)/10^9</f>
        <v>#REF!</v>
      </c>
      <c r="N200" s="78" t="e">
        <f>SUMIFS(#REF!,#REF!,$C$1,#REF!,$A200,#REF!,$B200,#REF!,$B$13)/10^9</f>
        <v>#REF!</v>
      </c>
      <c r="O200" s="78" t="e">
        <f>SUMIFS(#REF!,#REF!,$C$1,#REF!,$A200,#REF!,$B200,#REF!,$B$13)/10^9</f>
        <v>#REF!</v>
      </c>
      <c r="P200" s="78" t="e">
        <f>SUMIFS(#REF!,#REF!,$C$1,#REF!,$A200,#REF!,$B200,#REF!,$B$13)/10^9</f>
        <v>#REF!</v>
      </c>
      <c r="Q200" s="136" t="e">
        <f>SUMIFS(#REF!,#REF!,$C$1,#REF!,$A200,#REF!,$B200,#REF!,$B$13)/10^9</f>
        <v>#REF!</v>
      </c>
      <c r="R200" s="77"/>
      <c r="S200" s="85" t="e">
        <f>SUM(G200:Q200)</f>
        <v>#REF!</v>
      </c>
      <c r="T200" s="86" t="str">
        <f>IF(ISERROR(Q200/G200-1),"",Q200/G200-1)</f>
        <v/>
      </c>
      <c r="U200" s="86" t="str">
        <f>IF(ISERROR(((Q200/G200)^(1/8))-1),"",((Q200/G200)^(1/8))-1)</f>
        <v/>
      </c>
    </row>
    <row r="201" spans="1:21" s="87" customFormat="1" hidden="1" outlineLevel="2" x14ac:dyDescent="0.3">
      <c r="A201" s="110" t="s">
        <v>209</v>
      </c>
      <c r="B201" s="83" t="s">
        <v>120</v>
      </c>
      <c r="C201" s="88" t="s">
        <v>111</v>
      </c>
      <c r="D201" s="118" t="e">
        <f>COUNTIFS(#REF!,$C$1,#REF!,$A201,#REF!,B201)</f>
        <v>#REF!</v>
      </c>
      <c r="E201" s="76" t="e">
        <f t="shared" si="136"/>
        <v>#REF!</v>
      </c>
      <c r="F201" s="77"/>
      <c r="G201" s="78" t="e">
        <f>SUMIFS(#REF!,#REF!,$C$1,#REF!,$A201,#REF!,$B201,#REF!,$B$13)/10^9</f>
        <v>#REF!</v>
      </c>
      <c r="H201" s="78" t="e">
        <f>SUMIFS(#REF!,#REF!,$C$1,#REF!,$A201,#REF!,$B201,#REF!,$B$13)/10^9</f>
        <v>#REF!</v>
      </c>
      <c r="I201" s="78" t="e">
        <f>SUMIFS(#REF!,#REF!,$C$1,#REF!,$A201,#REF!,$B201,#REF!,$B$13)/10^9</f>
        <v>#REF!</v>
      </c>
      <c r="J201" s="78" t="e">
        <f>SUMIFS(#REF!,#REF!,$C$1,#REF!,$A201,#REF!,$B201,#REF!,$B$13)/10^9</f>
        <v>#REF!</v>
      </c>
      <c r="K201" s="78" t="e">
        <f>SUMIFS(#REF!,#REF!,$C$1,#REF!,$A201,#REF!,$B201,#REF!,$B$13)/10^9</f>
        <v>#REF!</v>
      </c>
      <c r="L201" s="78" t="e">
        <f>SUMIFS(#REF!,#REF!,$C$1,#REF!,$A201,#REF!,$B201,#REF!,$B$13)/10^9</f>
        <v>#REF!</v>
      </c>
      <c r="M201" s="78" t="e">
        <f>SUMIFS(#REF!,#REF!,$C$1,#REF!,$A201,#REF!,$B201,#REF!,$B$13)/10^9</f>
        <v>#REF!</v>
      </c>
      <c r="N201" s="78" t="e">
        <f>SUMIFS(#REF!,#REF!,$C$1,#REF!,$A201,#REF!,$B201,#REF!,$B$13)/10^9</f>
        <v>#REF!</v>
      </c>
      <c r="O201" s="78" t="e">
        <f>SUMIFS(#REF!,#REF!,$C$1,#REF!,$A201,#REF!,$B201,#REF!,$B$13)/10^9</f>
        <v>#REF!</v>
      </c>
      <c r="P201" s="78" t="e">
        <f>SUMIFS(#REF!,#REF!,$C$1,#REF!,$A201,#REF!,$B201,#REF!,$B$13)/10^9</f>
        <v>#REF!</v>
      </c>
      <c r="Q201" s="136" t="e">
        <f>SUMIFS(#REF!,#REF!,$C$1,#REF!,$A201,#REF!,$B201,#REF!,$B$13)/10^9</f>
        <v>#REF!</v>
      </c>
      <c r="R201" s="77"/>
      <c r="S201" s="85" t="e">
        <f>SUM(G201:Q201)</f>
        <v>#REF!</v>
      </c>
      <c r="T201" s="86" t="str">
        <f>IF(ISERROR(Q201/G201-1),"",Q201/G201-1)</f>
        <v/>
      </c>
      <c r="U201" s="86" t="str">
        <f>IF(ISERROR(((Q201/G201)^(1/8))-1),"",((Q201/G201)^(1/8))-1)</f>
        <v/>
      </c>
    </row>
    <row r="202" spans="1:21" s="81" customFormat="1" hidden="1" outlineLevel="1" x14ac:dyDescent="0.3">
      <c r="A202" s="111"/>
      <c r="B202" s="74"/>
      <c r="C202" s="89" t="s">
        <v>373</v>
      </c>
      <c r="D202" s="117" t="e">
        <f>+D199+D197+D193+D189+D162+D154+D145+D120+D112+D103+D101</f>
        <v>#REF!</v>
      </c>
      <c r="E202" s="90" t="e">
        <f t="shared" si="136"/>
        <v>#REF!</v>
      </c>
      <c r="F202" s="91"/>
      <c r="G202" s="92" t="e">
        <f t="shared" ref="G202:P202" si="186">+G101+G103+G112+G120+G145+G154+G162+G189+G193+G197+G199</f>
        <v>#REF!</v>
      </c>
      <c r="H202" s="92" t="e">
        <f t="shared" si="186"/>
        <v>#REF!</v>
      </c>
      <c r="I202" s="92" t="e">
        <f t="shared" si="186"/>
        <v>#REF!</v>
      </c>
      <c r="J202" s="92" t="e">
        <f t="shared" si="186"/>
        <v>#REF!</v>
      </c>
      <c r="K202" s="92" t="e">
        <f t="shared" si="186"/>
        <v>#REF!</v>
      </c>
      <c r="L202" s="92" t="e">
        <f t="shared" si="186"/>
        <v>#REF!</v>
      </c>
      <c r="M202" s="92" t="e">
        <f t="shared" si="186"/>
        <v>#REF!</v>
      </c>
      <c r="N202" s="92" t="e">
        <f t="shared" si="186"/>
        <v>#REF!</v>
      </c>
      <c r="O202" s="92" t="e">
        <f t="shared" si="186"/>
        <v>#REF!</v>
      </c>
      <c r="P202" s="92" t="e">
        <f t="shared" si="186"/>
        <v>#REF!</v>
      </c>
      <c r="Q202" s="92" t="e">
        <f>+Q101+Q103+Q112+Q120+Q145+Q154+Q162+Q189+Q193+Q197+Q199</f>
        <v>#REF!</v>
      </c>
      <c r="R202" s="91"/>
      <c r="S202" s="93" t="e">
        <f t="shared" ref="S202" si="187">SUM(G202:Q202)</f>
        <v>#REF!</v>
      </c>
      <c r="T202" s="94" t="str">
        <f t="shared" si="57"/>
        <v/>
      </c>
      <c r="U202" s="94" t="str">
        <f t="shared" si="58"/>
        <v/>
      </c>
    </row>
    <row r="203" spans="1:21" s="18" customFormat="1" hidden="1" outlineLevel="1" x14ac:dyDescent="0.3">
      <c r="A203" s="106"/>
      <c r="B203" s="16"/>
      <c r="C203" s="69"/>
      <c r="D203" s="32"/>
      <c r="E203" s="70"/>
      <c r="F203" s="69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69"/>
      <c r="S203" s="72"/>
      <c r="T203" s="73"/>
      <c r="U203" s="73"/>
    </row>
    <row r="204" spans="1:21" s="18" customFormat="1" collapsed="1" x14ac:dyDescent="0.3">
      <c r="A204" s="106"/>
      <c r="B204" s="16"/>
      <c r="C204" s="69"/>
      <c r="D204" s="32"/>
      <c r="E204" s="70"/>
      <c r="F204" s="69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69"/>
      <c r="S204" s="72"/>
      <c r="T204" s="73"/>
      <c r="U204" s="73"/>
    </row>
    <row r="205" spans="1:21" s="18" customFormat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x14ac:dyDescent="0.3">
      <c r="A206" s="106"/>
      <c r="B206" s="16"/>
      <c r="C206" s="31"/>
      <c r="D206" s="31"/>
      <c r="E206" s="31"/>
      <c r="F206" s="31"/>
      <c r="R206" s="31"/>
      <c r="S206" s="19"/>
    </row>
    <row r="207" spans="1:21" s="18" customFormat="1" x14ac:dyDescent="0.3">
      <c r="A207" s="106"/>
      <c r="B207" s="16"/>
      <c r="C207" s="31"/>
      <c r="D207" s="31"/>
      <c r="E207" s="31"/>
      <c r="F207" s="31"/>
      <c r="R207" s="31"/>
      <c r="S207" s="19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hidden="1" x14ac:dyDescent="0.3">
      <c r="A224" s="106"/>
      <c r="B224" s="16"/>
      <c r="S224" s="19"/>
    </row>
    <row r="225" spans="1:19" s="18" customFormat="1" hidden="1" x14ac:dyDescent="0.3">
      <c r="A225" s="106"/>
      <c r="B225" s="16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x14ac:dyDescent="0.3">
      <c r="A241" s="106"/>
      <c r="B241" s="16"/>
      <c r="C241" s="148" t="s">
        <v>436</v>
      </c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</row>
    <row r="242" spans="1:21" s="18" customFormat="1" ht="3" customHeight="1" x14ac:dyDescent="0.3">
      <c r="A242" s="106"/>
      <c r="B242" s="16"/>
      <c r="C242" s="31"/>
      <c r="D242" s="31"/>
      <c r="E242" s="31"/>
      <c r="F242" s="31"/>
      <c r="R242" s="31"/>
      <c r="S242" s="19"/>
    </row>
    <row r="243" spans="1:21" s="24" customFormat="1" x14ac:dyDescent="0.35">
      <c r="A243" s="107"/>
      <c r="B243" s="20"/>
      <c r="C243" s="32"/>
      <c r="D243" s="32"/>
      <c r="E243" s="32"/>
      <c r="F243" s="32"/>
      <c r="G243" s="145" t="s">
        <v>382</v>
      </c>
      <c r="H243" s="146"/>
      <c r="I243" s="146"/>
      <c r="J243" s="146"/>
      <c r="K243" s="146"/>
      <c r="L243" s="146"/>
      <c r="M243" s="146"/>
      <c r="N243" s="146"/>
      <c r="O243" s="146"/>
      <c r="P243" s="146"/>
      <c r="Q243" s="147"/>
      <c r="R243" s="32"/>
      <c r="S243" s="25"/>
    </row>
    <row r="244" spans="1:21" s="24" customFormat="1" ht="26" x14ac:dyDescent="0.35">
      <c r="A244" s="107"/>
      <c r="B244" s="20"/>
      <c r="C244" s="21"/>
      <c r="D244" s="22" t="s">
        <v>374</v>
      </c>
      <c r="E244" s="23" t="s">
        <v>375</v>
      </c>
      <c r="F244" s="33"/>
      <c r="G244" s="34">
        <v>2008</v>
      </c>
      <c r="H244" s="34">
        <v>2009</v>
      </c>
      <c r="I244" s="34">
        <v>2010</v>
      </c>
      <c r="J244" s="34">
        <v>2011</v>
      </c>
      <c r="K244" s="34">
        <v>2012</v>
      </c>
      <c r="L244" s="34">
        <v>2013</v>
      </c>
      <c r="M244" s="34">
        <v>2014</v>
      </c>
      <c r="N244" s="34">
        <v>2015</v>
      </c>
      <c r="O244" s="34">
        <v>2016</v>
      </c>
      <c r="P244" s="34">
        <v>2017</v>
      </c>
      <c r="Q244" s="34">
        <v>2018</v>
      </c>
      <c r="R244" s="35"/>
      <c r="S244" s="36" t="s">
        <v>383</v>
      </c>
      <c r="T244" s="37" t="s">
        <v>384</v>
      </c>
      <c r="U244" s="37" t="s">
        <v>385</v>
      </c>
    </row>
    <row r="245" spans="1:21" s="18" customFormat="1" x14ac:dyDescent="0.3">
      <c r="A245" s="106"/>
      <c r="B245" s="16"/>
      <c r="C245" s="29" t="s">
        <v>145</v>
      </c>
      <c r="D245" s="30" t="e">
        <f>+SUM(D246:D265)</f>
        <v>#REF!</v>
      </c>
      <c r="E245" s="27" t="e">
        <f t="shared" ref="E245:E292" si="188">+D245/$D$4</f>
        <v>#REF!</v>
      </c>
      <c r="F245" s="28"/>
      <c r="G245" s="38" t="e">
        <f>+SUM(G246:G265)</f>
        <v>#REF!</v>
      </c>
      <c r="H245" s="38" t="e">
        <f t="shared" ref="H245:Q245" si="189">+SUM(H246:H265)</f>
        <v>#REF!</v>
      </c>
      <c r="I245" s="38" t="e">
        <f t="shared" si="189"/>
        <v>#REF!</v>
      </c>
      <c r="J245" s="38" t="e">
        <f t="shared" si="189"/>
        <v>#REF!</v>
      </c>
      <c r="K245" s="38" t="e">
        <f t="shared" si="189"/>
        <v>#REF!</v>
      </c>
      <c r="L245" s="38" t="e">
        <f t="shared" si="189"/>
        <v>#REF!</v>
      </c>
      <c r="M245" s="38" t="e">
        <f t="shared" si="189"/>
        <v>#REF!</v>
      </c>
      <c r="N245" s="38" t="e">
        <f t="shared" si="189"/>
        <v>#REF!</v>
      </c>
      <c r="O245" s="38" t="e">
        <f t="shared" si="189"/>
        <v>#REF!</v>
      </c>
      <c r="P245" s="38" t="e">
        <f t="shared" si="189"/>
        <v>#REF!</v>
      </c>
      <c r="Q245" s="38" t="e">
        <f t="shared" si="189"/>
        <v>#REF!</v>
      </c>
      <c r="R245" s="28"/>
      <c r="S245" s="39" t="e">
        <f t="shared" ref="S245:S284" si="190">SUM(G245:Q245)</f>
        <v>#REF!</v>
      </c>
      <c r="T245" s="40" t="str">
        <f t="shared" ref="T245:T284" si="191">IF(ISERROR(Q245/G245-1),"",Q245/G245-1)</f>
        <v/>
      </c>
      <c r="U245" s="40" t="str">
        <f t="shared" ref="U245:U284" si="192">IF(ISERROR(((Q245/G245)^(1/8))-1),"",((Q245/G245)^(1/8))-1)</f>
        <v/>
      </c>
    </row>
    <row r="246" spans="1:21" s="55" customFormat="1" hidden="1" outlineLevel="1" x14ac:dyDescent="0.3">
      <c r="A246" s="108"/>
      <c r="B246" s="56" t="s">
        <v>145</v>
      </c>
      <c r="C246" s="57" t="s">
        <v>437</v>
      </c>
      <c r="D246" s="52" t="e">
        <f>COUNTIFS(#REF!,$C$1,#REF!,B246)</f>
        <v>#REF!</v>
      </c>
      <c r="E246" s="27" t="e">
        <f t="shared" si="188"/>
        <v>#REF!</v>
      </c>
      <c r="F246" s="28"/>
      <c r="G246" s="67" t="e">
        <f>SUMIFS(#REF!,#REF!,$C$1,#REF!,$B246,#REF!,$B$13)/10^9</f>
        <v>#REF!</v>
      </c>
      <c r="H246" s="67" t="e">
        <f>SUMIFS(#REF!,#REF!,$C$1,#REF!,$B246,#REF!,$B$13)/10^9</f>
        <v>#REF!</v>
      </c>
      <c r="I246" s="67" t="e">
        <f>SUMIFS(#REF!,#REF!,$C$1,#REF!,$B246,#REF!,$B$13)/10^9</f>
        <v>#REF!</v>
      </c>
      <c r="J246" s="67" t="e">
        <f>SUMIFS(#REF!,#REF!,$C$1,#REF!,$B246,#REF!,$B$13)/10^9</f>
        <v>#REF!</v>
      </c>
      <c r="K246" s="67" t="e">
        <f>SUMIFS(#REF!,#REF!,$C$1,#REF!,$B246,#REF!,$B$13)/10^9</f>
        <v>#REF!</v>
      </c>
      <c r="L246" s="67" t="e">
        <f>SUMIFS(#REF!,#REF!,$C$1,#REF!,$B246,#REF!,$B$13)/10^9</f>
        <v>#REF!</v>
      </c>
      <c r="M246" s="67" t="e">
        <f>SUMIFS(#REF!,#REF!,$C$1,#REF!,$B246,#REF!,$B$13)/10^9</f>
        <v>#REF!</v>
      </c>
      <c r="N246" s="67" t="e">
        <f>SUMIFS(#REF!,#REF!,$C$1,#REF!,$B246,#REF!,$B$13)/10^9</f>
        <v>#REF!</v>
      </c>
      <c r="O246" s="67" t="e">
        <f>SUMIFS(#REF!,#REF!,$C$1,#REF!,$B246,#REF!,$B$13)/10^9</f>
        <v>#REF!</v>
      </c>
      <c r="P246" s="67" t="e">
        <f>SUMIFS(#REF!,#REF!,$C$1,#REF!,$B246,#REF!,$B$13)/10^9</f>
        <v>#REF!</v>
      </c>
      <c r="Q246" s="67" t="e">
        <f>SUMIFS(#REF!,#REF!,$C$1,#REF!,$B246,#REF!,$B$13)/10^9</f>
        <v>#REF!</v>
      </c>
      <c r="R246" s="28"/>
      <c r="S246" s="53" t="e">
        <f t="shared" si="190"/>
        <v>#REF!</v>
      </c>
      <c r="T246" s="54" t="str">
        <f t="shared" si="191"/>
        <v/>
      </c>
      <c r="U246" s="54" t="str">
        <f t="shared" si="192"/>
        <v/>
      </c>
    </row>
    <row r="247" spans="1:21" s="55" customFormat="1" hidden="1" outlineLevel="1" x14ac:dyDescent="0.3">
      <c r="A247" s="108"/>
      <c r="B247" s="56" t="s">
        <v>177</v>
      </c>
      <c r="C247" s="57" t="s">
        <v>438</v>
      </c>
      <c r="D247" s="58" t="e">
        <f>COUNTIFS(#REF!,$C$1,#REF!,B247)</f>
        <v>#REF!</v>
      </c>
      <c r="E247" s="27" t="e">
        <f t="shared" si="188"/>
        <v>#REF!</v>
      </c>
      <c r="F247" s="28"/>
      <c r="G247" s="67" t="e">
        <f>SUMIFS(#REF!,#REF!,$C$1,#REF!,$B247,#REF!,$B$13)/10^9</f>
        <v>#REF!</v>
      </c>
      <c r="H247" s="67" t="e">
        <f>SUMIFS(#REF!,#REF!,$C$1,#REF!,$B247,#REF!,$B$13)/10^9</f>
        <v>#REF!</v>
      </c>
      <c r="I247" s="67" t="e">
        <f>SUMIFS(#REF!,#REF!,$C$1,#REF!,$B247,#REF!,$B$13)/10^9</f>
        <v>#REF!</v>
      </c>
      <c r="J247" s="67" t="e">
        <f>SUMIFS(#REF!,#REF!,$C$1,#REF!,$B247,#REF!,$B$13)/10^9</f>
        <v>#REF!</v>
      </c>
      <c r="K247" s="67" t="e">
        <f>SUMIFS(#REF!,#REF!,$C$1,#REF!,$B247,#REF!,$B$13)/10^9</f>
        <v>#REF!</v>
      </c>
      <c r="L247" s="67" t="e">
        <f>SUMIFS(#REF!,#REF!,$C$1,#REF!,$B247,#REF!,$B$13)/10^9</f>
        <v>#REF!</v>
      </c>
      <c r="M247" s="67" t="e">
        <f>SUMIFS(#REF!,#REF!,$C$1,#REF!,$B247,#REF!,$B$13)/10^9</f>
        <v>#REF!</v>
      </c>
      <c r="N247" s="67" t="e">
        <f>SUMIFS(#REF!,#REF!,$C$1,#REF!,$B247,#REF!,$B$13)/10^9</f>
        <v>#REF!</v>
      </c>
      <c r="O247" s="67" t="e">
        <f>SUMIFS(#REF!,#REF!,$C$1,#REF!,$B247,#REF!,$B$13)/10^9</f>
        <v>#REF!</v>
      </c>
      <c r="P247" s="67" t="e">
        <f>SUMIFS(#REF!,#REF!,$C$1,#REF!,$B247,#REF!,$B$13)/10^9</f>
        <v>#REF!</v>
      </c>
      <c r="Q247" s="67" t="e">
        <f>SUMIFS(#REF!,#REF!,$C$1,#REF!,$B247,#REF!,$B$13)/10^9</f>
        <v>#REF!</v>
      </c>
      <c r="R247" s="28"/>
      <c r="S247" s="53" t="e">
        <f t="shared" si="190"/>
        <v>#REF!</v>
      </c>
      <c r="T247" s="54" t="str">
        <f t="shared" si="191"/>
        <v/>
      </c>
      <c r="U247" s="54" t="str">
        <f t="shared" si="192"/>
        <v/>
      </c>
    </row>
    <row r="248" spans="1:21" s="55" customFormat="1" hidden="1" outlineLevel="1" x14ac:dyDescent="0.3">
      <c r="A248" s="108"/>
      <c r="B248" s="56" t="s">
        <v>123</v>
      </c>
      <c r="C248" s="57" t="s">
        <v>439</v>
      </c>
      <c r="D248" s="58" t="e">
        <f>COUNTIFS(#REF!,$C$1,#REF!,B248)</f>
        <v>#REF!</v>
      </c>
      <c r="E248" s="27" t="e">
        <f t="shared" si="188"/>
        <v>#REF!</v>
      </c>
      <c r="F248" s="28"/>
      <c r="G248" s="67" t="e">
        <f>SUMIFS(#REF!,#REF!,$C$1,#REF!,$B248,#REF!,$B$13)/10^9</f>
        <v>#REF!</v>
      </c>
      <c r="H248" s="67" t="e">
        <f>SUMIFS(#REF!,#REF!,$C$1,#REF!,$B248,#REF!,$B$13)/10^9</f>
        <v>#REF!</v>
      </c>
      <c r="I248" s="67" t="e">
        <f>SUMIFS(#REF!,#REF!,$C$1,#REF!,$B248,#REF!,$B$13)/10^9</f>
        <v>#REF!</v>
      </c>
      <c r="J248" s="67" t="e">
        <f>SUMIFS(#REF!,#REF!,$C$1,#REF!,$B248,#REF!,$B$13)/10^9</f>
        <v>#REF!</v>
      </c>
      <c r="K248" s="67" t="e">
        <f>SUMIFS(#REF!,#REF!,$C$1,#REF!,$B248,#REF!,$B$13)/10^9</f>
        <v>#REF!</v>
      </c>
      <c r="L248" s="67" t="e">
        <f>SUMIFS(#REF!,#REF!,$C$1,#REF!,$B248,#REF!,$B$13)/10^9</f>
        <v>#REF!</v>
      </c>
      <c r="M248" s="67" t="e">
        <f>SUMIFS(#REF!,#REF!,$C$1,#REF!,$B248,#REF!,$B$13)/10^9</f>
        <v>#REF!</v>
      </c>
      <c r="N248" s="67" t="e">
        <f>SUMIFS(#REF!,#REF!,$C$1,#REF!,$B248,#REF!,$B$13)/10^9</f>
        <v>#REF!</v>
      </c>
      <c r="O248" s="67" t="e">
        <f>SUMIFS(#REF!,#REF!,$C$1,#REF!,$B248,#REF!,$B$13)/10^9</f>
        <v>#REF!</v>
      </c>
      <c r="P248" s="67" t="e">
        <f>SUMIFS(#REF!,#REF!,$C$1,#REF!,$B248,#REF!,$B$13)/10^9</f>
        <v>#REF!</v>
      </c>
      <c r="Q248" s="67" t="e">
        <f>SUMIFS(#REF!,#REF!,$C$1,#REF!,$B248,#REF!,$B$13)/10^9</f>
        <v>#REF!</v>
      </c>
      <c r="R248" s="28"/>
      <c r="S248" s="53" t="e">
        <f t="shared" si="190"/>
        <v>#REF!</v>
      </c>
      <c r="T248" s="54" t="str">
        <f t="shared" si="191"/>
        <v/>
      </c>
      <c r="U248" s="54" t="str">
        <f t="shared" si="192"/>
        <v/>
      </c>
    </row>
    <row r="249" spans="1:21" s="55" customFormat="1" hidden="1" outlineLevel="1" x14ac:dyDescent="0.3">
      <c r="A249" s="108"/>
      <c r="B249" s="56" t="s">
        <v>153</v>
      </c>
      <c r="C249" s="57" t="s">
        <v>440</v>
      </c>
      <c r="D249" s="58" t="e">
        <f>COUNTIFS(#REF!,$C$1,#REF!,B249)</f>
        <v>#REF!</v>
      </c>
      <c r="E249" s="27" t="e">
        <f t="shared" si="188"/>
        <v>#REF!</v>
      </c>
      <c r="F249" s="28"/>
      <c r="G249" s="67" t="e">
        <f>SUMIFS(#REF!,#REF!,$C$1,#REF!,$B249,#REF!,$B$13)/10^9</f>
        <v>#REF!</v>
      </c>
      <c r="H249" s="67" t="e">
        <f>SUMIFS(#REF!,#REF!,$C$1,#REF!,$B249,#REF!,$B$13)/10^9</f>
        <v>#REF!</v>
      </c>
      <c r="I249" s="67" t="e">
        <f>SUMIFS(#REF!,#REF!,$C$1,#REF!,$B249,#REF!,$B$13)/10^9</f>
        <v>#REF!</v>
      </c>
      <c r="J249" s="67" t="e">
        <f>SUMIFS(#REF!,#REF!,$C$1,#REF!,$B249,#REF!,$B$13)/10^9</f>
        <v>#REF!</v>
      </c>
      <c r="K249" s="67" t="e">
        <f>SUMIFS(#REF!,#REF!,$C$1,#REF!,$B249,#REF!,$B$13)/10^9</f>
        <v>#REF!</v>
      </c>
      <c r="L249" s="67" t="e">
        <f>SUMIFS(#REF!,#REF!,$C$1,#REF!,$B249,#REF!,$B$13)/10^9</f>
        <v>#REF!</v>
      </c>
      <c r="M249" s="67" t="e">
        <f>SUMIFS(#REF!,#REF!,$C$1,#REF!,$B249,#REF!,$B$13)/10^9</f>
        <v>#REF!</v>
      </c>
      <c r="N249" s="67" t="e">
        <f>SUMIFS(#REF!,#REF!,$C$1,#REF!,$B249,#REF!,$B$13)/10^9</f>
        <v>#REF!</v>
      </c>
      <c r="O249" s="67" t="e">
        <f>SUMIFS(#REF!,#REF!,$C$1,#REF!,$B249,#REF!,$B$13)/10^9</f>
        <v>#REF!</v>
      </c>
      <c r="P249" s="67" t="e">
        <f>SUMIFS(#REF!,#REF!,$C$1,#REF!,$B249,#REF!,$B$13)/10^9</f>
        <v>#REF!</v>
      </c>
      <c r="Q249" s="67" t="e">
        <f>SUMIFS(#REF!,#REF!,$C$1,#REF!,$B249,#REF!,$B$13)/10^9</f>
        <v>#REF!</v>
      </c>
      <c r="R249" s="28"/>
      <c r="S249" s="53" t="e">
        <f t="shared" si="190"/>
        <v>#REF!</v>
      </c>
      <c r="T249" s="54" t="str">
        <f t="shared" si="191"/>
        <v/>
      </c>
      <c r="U249" s="54" t="str">
        <f t="shared" si="192"/>
        <v/>
      </c>
    </row>
    <row r="250" spans="1:21" s="55" customFormat="1" hidden="1" outlineLevel="1" x14ac:dyDescent="0.3">
      <c r="A250" s="108"/>
      <c r="B250" s="56" t="s">
        <v>163</v>
      </c>
      <c r="C250" s="57" t="s">
        <v>441</v>
      </c>
      <c r="D250" s="58" t="e">
        <f>COUNTIFS(#REF!,$C$1,#REF!,B250)</f>
        <v>#REF!</v>
      </c>
      <c r="E250" s="27" t="e">
        <f t="shared" si="188"/>
        <v>#REF!</v>
      </c>
      <c r="F250" s="28"/>
      <c r="G250" s="67" t="e">
        <f>SUMIFS(#REF!,#REF!,$C$1,#REF!,$B250,#REF!,$B$13)/10^9</f>
        <v>#REF!</v>
      </c>
      <c r="H250" s="67" t="e">
        <f>SUMIFS(#REF!,#REF!,$C$1,#REF!,$B250,#REF!,$B$13)/10^9</f>
        <v>#REF!</v>
      </c>
      <c r="I250" s="67" t="e">
        <f>SUMIFS(#REF!,#REF!,$C$1,#REF!,$B250,#REF!,$B$13)/10^9</f>
        <v>#REF!</v>
      </c>
      <c r="J250" s="67" t="e">
        <f>SUMIFS(#REF!,#REF!,$C$1,#REF!,$B250,#REF!,$B$13)/10^9</f>
        <v>#REF!</v>
      </c>
      <c r="K250" s="67" t="e">
        <f>SUMIFS(#REF!,#REF!,$C$1,#REF!,$B250,#REF!,$B$13)/10^9</f>
        <v>#REF!</v>
      </c>
      <c r="L250" s="67" t="e">
        <f>SUMIFS(#REF!,#REF!,$C$1,#REF!,$B250,#REF!,$B$13)/10^9</f>
        <v>#REF!</v>
      </c>
      <c r="M250" s="67" t="e">
        <f>SUMIFS(#REF!,#REF!,$C$1,#REF!,$B250,#REF!,$B$13)/10^9</f>
        <v>#REF!</v>
      </c>
      <c r="N250" s="67" t="e">
        <f>SUMIFS(#REF!,#REF!,$C$1,#REF!,$B250,#REF!,$B$13)/10^9</f>
        <v>#REF!</v>
      </c>
      <c r="O250" s="67" t="e">
        <f>SUMIFS(#REF!,#REF!,$C$1,#REF!,$B250,#REF!,$B$13)/10^9</f>
        <v>#REF!</v>
      </c>
      <c r="P250" s="67" t="e">
        <f>SUMIFS(#REF!,#REF!,$C$1,#REF!,$B250,#REF!,$B$13)/10^9</f>
        <v>#REF!</v>
      </c>
      <c r="Q250" s="67" t="e">
        <f>SUMIFS(#REF!,#REF!,$C$1,#REF!,$B250,#REF!,$B$13)/10^9</f>
        <v>#REF!</v>
      </c>
      <c r="R250" s="28"/>
      <c r="S250" s="53" t="e">
        <f t="shared" si="190"/>
        <v>#REF!</v>
      </c>
      <c r="T250" s="54" t="str">
        <f t="shared" si="191"/>
        <v/>
      </c>
      <c r="U250" s="54" t="str">
        <f t="shared" si="192"/>
        <v/>
      </c>
    </row>
    <row r="251" spans="1:21" s="55" customFormat="1" hidden="1" outlineLevel="1" x14ac:dyDescent="0.3">
      <c r="A251" s="108"/>
      <c r="B251" s="56" t="s">
        <v>195</v>
      </c>
      <c r="C251" s="57" t="s">
        <v>442</v>
      </c>
      <c r="D251" s="58" t="e">
        <f>COUNTIFS(#REF!,$C$1,#REF!,B251)</f>
        <v>#REF!</v>
      </c>
      <c r="E251" s="27" t="e">
        <f t="shared" si="188"/>
        <v>#REF!</v>
      </c>
      <c r="F251" s="28"/>
      <c r="G251" s="67" t="e">
        <f>SUMIFS(#REF!,#REF!,$C$1,#REF!,$B251,#REF!,$B$13)/10^9</f>
        <v>#REF!</v>
      </c>
      <c r="H251" s="67" t="e">
        <f>SUMIFS(#REF!,#REF!,$C$1,#REF!,$B251,#REF!,$B$13)/10^9</f>
        <v>#REF!</v>
      </c>
      <c r="I251" s="67" t="e">
        <f>SUMIFS(#REF!,#REF!,$C$1,#REF!,$B251,#REF!,$B$13)/10^9</f>
        <v>#REF!</v>
      </c>
      <c r="J251" s="67" t="e">
        <f>SUMIFS(#REF!,#REF!,$C$1,#REF!,$B251,#REF!,$B$13)/10^9</f>
        <v>#REF!</v>
      </c>
      <c r="K251" s="67" t="e">
        <f>SUMIFS(#REF!,#REF!,$C$1,#REF!,$B251,#REF!,$B$13)/10^9</f>
        <v>#REF!</v>
      </c>
      <c r="L251" s="67" t="e">
        <f>SUMIFS(#REF!,#REF!,$C$1,#REF!,$B251,#REF!,$B$13)/10^9</f>
        <v>#REF!</v>
      </c>
      <c r="M251" s="67" t="e">
        <f>SUMIFS(#REF!,#REF!,$C$1,#REF!,$B251,#REF!,$B$13)/10^9</f>
        <v>#REF!</v>
      </c>
      <c r="N251" s="67" t="e">
        <f>SUMIFS(#REF!,#REF!,$C$1,#REF!,$B251,#REF!,$B$13)/10^9</f>
        <v>#REF!</v>
      </c>
      <c r="O251" s="67" t="e">
        <f>SUMIFS(#REF!,#REF!,$C$1,#REF!,$B251,#REF!,$B$13)/10^9</f>
        <v>#REF!</v>
      </c>
      <c r="P251" s="67" t="e">
        <f>SUMIFS(#REF!,#REF!,$C$1,#REF!,$B251,#REF!,$B$13)/10^9</f>
        <v>#REF!</v>
      </c>
      <c r="Q251" s="67" t="e">
        <f>SUMIFS(#REF!,#REF!,$C$1,#REF!,$B251,#REF!,$B$13)/10^9</f>
        <v>#REF!</v>
      </c>
      <c r="R251" s="28"/>
      <c r="S251" s="53" t="e">
        <f t="shared" si="190"/>
        <v>#REF!</v>
      </c>
      <c r="T251" s="54" t="str">
        <f t="shared" si="191"/>
        <v/>
      </c>
      <c r="U251" s="54" t="str">
        <f t="shared" si="192"/>
        <v/>
      </c>
    </row>
    <row r="252" spans="1:21" s="55" customFormat="1" hidden="1" outlineLevel="1" x14ac:dyDescent="0.3">
      <c r="A252" s="108"/>
      <c r="B252" s="56" t="s">
        <v>117</v>
      </c>
      <c r="C252" s="57" t="s">
        <v>443</v>
      </c>
      <c r="D252" s="58" t="e">
        <f>COUNTIFS(#REF!,$C$1,#REF!,B252)</f>
        <v>#REF!</v>
      </c>
      <c r="E252" s="27" t="e">
        <f t="shared" si="188"/>
        <v>#REF!</v>
      </c>
      <c r="F252" s="28"/>
      <c r="G252" s="67" t="e">
        <f>SUMIFS(#REF!,#REF!,$C$1,#REF!,$B252,#REF!,$B$13)/10^9</f>
        <v>#REF!</v>
      </c>
      <c r="H252" s="67" t="e">
        <f>SUMIFS(#REF!,#REF!,$C$1,#REF!,$B252,#REF!,$B$13)/10^9</f>
        <v>#REF!</v>
      </c>
      <c r="I252" s="67" t="e">
        <f>SUMIFS(#REF!,#REF!,$C$1,#REF!,$B252,#REF!,$B$13)/10^9</f>
        <v>#REF!</v>
      </c>
      <c r="J252" s="67" t="e">
        <f>SUMIFS(#REF!,#REF!,$C$1,#REF!,$B252,#REF!,$B$13)/10^9</f>
        <v>#REF!</v>
      </c>
      <c r="K252" s="67" t="e">
        <f>SUMIFS(#REF!,#REF!,$C$1,#REF!,$B252,#REF!,$B$13)/10^9</f>
        <v>#REF!</v>
      </c>
      <c r="L252" s="67" t="e">
        <f>SUMIFS(#REF!,#REF!,$C$1,#REF!,$B252,#REF!,$B$13)/10^9</f>
        <v>#REF!</v>
      </c>
      <c r="M252" s="67" t="e">
        <f>SUMIFS(#REF!,#REF!,$C$1,#REF!,$B252,#REF!,$B$13)/10^9</f>
        <v>#REF!</v>
      </c>
      <c r="N252" s="67" t="e">
        <f>SUMIFS(#REF!,#REF!,$C$1,#REF!,$B252,#REF!,$B$13)/10^9</f>
        <v>#REF!</v>
      </c>
      <c r="O252" s="67" t="e">
        <f>SUMIFS(#REF!,#REF!,$C$1,#REF!,$B252,#REF!,$B$13)/10^9</f>
        <v>#REF!</v>
      </c>
      <c r="P252" s="67" t="e">
        <f>SUMIFS(#REF!,#REF!,$C$1,#REF!,$B252,#REF!,$B$13)/10^9</f>
        <v>#REF!</v>
      </c>
      <c r="Q252" s="67" t="e">
        <f>SUMIFS(#REF!,#REF!,$C$1,#REF!,$B252,#REF!,$B$13)/10^9</f>
        <v>#REF!</v>
      </c>
      <c r="R252" s="28"/>
      <c r="S252" s="53" t="e">
        <f t="shared" si="190"/>
        <v>#REF!</v>
      </c>
      <c r="T252" s="54" t="str">
        <f t="shared" si="191"/>
        <v/>
      </c>
      <c r="U252" s="54" t="str">
        <f t="shared" si="192"/>
        <v/>
      </c>
    </row>
    <row r="253" spans="1:21" s="55" customFormat="1" hidden="1" outlineLevel="1" x14ac:dyDescent="0.3">
      <c r="A253" s="108"/>
      <c r="B253" s="56" t="s">
        <v>110</v>
      </c>
      <c r="C253" s="57" t="s">
        <v>444</v>
      </c>
      <c r="D253" s="58" t="e">
        <f>COUNTIFS(#REF!,$C$1,#REF!,B253)</f>
        <v>#REF!</v>
      </c>
      <c r="E253" s="27" t="e">
        <f t="shared" si="188"/>
        <v>#REF!</v>
      </c>
      <c r="F253" s="28"/>
      <c r="G253" s="67" t="e">
        <f>SUMIFS(#REF!,#REF!,$C$1,#REF!,$B253,#REF!,$B$13)/10^9</f>
        <v>#REF!</v>
      </c>
      <c r="H253" s="67" t="e">
        <f>SUMIFS(#REF!,#REF!,$C$1,#REF!,$B253,#REF!,$B$13)/10^9</f>
        <v>#REF!</v>
      </c>
      <c r="I253" s="67" t="e">
        <f>SUMIFS(#REF!,#REF!,$C$1,#REF!,$B253,#REF!,$B$13)/10^9</f>
        <v>#REF!</v>
      </c>
      <c r="J253" s="67" t="e">
        <f>SUMIFS(#REF!,#REF!,$C$1,#REF!,$B253,#REF!,$B$13)/10^9</f>
        <v>#REF!</v>
      </c>
      <c r="K253" s="67" t="e">
        <f>SUMIFS(#REF!,#REF!,$C$1,#REF!,$B253,#REF!,$B$13)/10^9</f>
        <v>#REF!</v>
      </c>
      <c r="L253" s="67" t="e">
        <f>SUMIFS(#REF!,#REF!,$C$1,#REF!,$B253,#REF!,$B$13)/10^9</f>
        <v>#REF!</v>
      </c>
      <c r="M253" s="67" t="e">
        <f>SUMIFS(#REF!,#REF!,$C$1,#REF!,$B253,#REF!,$B$13)/10^9</f>
        <v>#REF!</v>
      </c>
      <c r="N253" s="67" t="e">
        <f>SUMIFS(#REF!,#REF!,$C$1,#REF!,$B253,#REF!,$B$13)/10^9</f>
        <v>#REF!</v>
      </c>
      <c r="O253" s="67" t="e">
        <f>SUMIFS(#REF!,#REF!,$C$1,#REF!,$B253,#REF!,$B$13)/10^9</f>
        <v>#REF!</v>
      </c>
      <c r="P253" s="67" t="e">
        <f>SUMIFS(#REF!,#REF!,$C$1,#REF!,$B253,#REF!,$B$13)/10^9</f>
        <v>#REF!</v>
      </c>
      <c r="Q253" s="67" t="e">
        <f>SUMIFS(#REF!,#REF!,$C$1,#REF!,$B253,#REF!,$B$13)/10^9</f>
        <v>#REF!</v>
      </c>
      <c r="R253" s="28"/>
      <c r="S253" s="53" t="e">
        <f t="shared" si="190"/>
        <v>#REF!</v>
      </c>
      <c r="T253" s="54" t="str">
        <f t="shared" si="191"/>
        <v/>
      </c>
      <c r="U253" s="54" t="str">
        <f t="shared" si="192"/>
        <v/>
      </c>
    </row>
    <row r="254" spans="1:21" s="55" customFormat="1" hidden="1" outlineLevel="1" x14ac:dyDescent="0.3">
      <c r="A254" s="108"/>
      <c r="B254" s="56" t="s">
        <v>106</v>
      </c>
      <c r="C254" s="57" t="s">
        <v>445</v>
      </c>
      <c r="D254" s="58" t="e">
        <f>COUNTIFS(#REF!,$C$1,#REF!,B254)</f>
        <v>#REF!</v>
      </c>
      <c r="E254" s="27" t="e">
        <f t="shared" si="188"/>
        <v>#REF!</v>
      </c>
      <c r="F254" s="28"/>
      <c r="G254" s="67" t="e">
        <f>SUMIFS(#REF!,#REF!,$C$1,#REF!,$B254,#REF!,$B$13)/10^9</f>
        <v>#REF!</v>
      </c>
      <c r="H254" s="67" t="e">
        <f>SUMIFS(#REF!,#REF!,$C$1,#REF!,$B254,#REF!,$B$13)/10^9</f>
        <v>#REF!</v>
      </c>
      <c r="I254" s="67" t="e">
        <f>SUMIFS(#REF!,#REF!,$C$1,#REF!,$B254,#REF!,$B$13)/10^9</f>
        <v>#REF!</v>
      </c>
      <c r="J254" s="67" t="e">
        <f>SUMIFS(#REF!,#REF!,$C$1,#REF!,$B254,#REF!,$B$13)/10^9</f>
        <v>#REF!</v>
      </c>
      <c r="K254" s="67" t="e">
        <f>SUMIFS(#REF!,#REF!,$C$1,#REF!,$B254,#REF!,$B$13)/10^9</f>
        <v>#REF!</v>
      </c>
      <c r="L254" s="67" t="e">
        <f>SUMIFS(#REF!,#REF!,$C$1,#REF!,$B254,#REF!,$B$13)/10^9</f>
        <v>#REF!</v>
      </c>
      <c r="M254" s="67" t="e">
        <f>SUMIFS(#REF!,#REF!,$C$1,#REF!,$B254,#REF!,$B$13)/10^9</f>
        <v>#REF!</v>
      </c>
      <c r="N254" s="67" t="e">
        <f>SUMIFS(#REF!,#REF!,$C$1,#REF!,$B254,#REF!,$B$13)/10^9</f>
        <v>#REF!</v>
      </c>
      <c r="O254" s="67" t="e">
        <f>SUMIFS(#REF!,#REF!,$C$1,#REF!,$B254,#REF!,$B$13)/10^9</f>
        <v>#REF!</v>
      </c>
      <c r="P254" s="67" t="e">
        <f>SUMIFS(#REF!,#REF!,$C$1,#REF!,$B254,#REF!,$B$13)/10^9</f>
        <v>#REF!</v>
      </c>
      <c r="Q254" s="67" t="e">
        <f>SUMIFS(#REF!,#REF!,$C$1,#REF!,$B254,#REF!,$B$13)/10^9</f>
        <v>#REF!</v>
      </c>
      <c r="R254" s="28"/>
      <c r="S254" s="53" t="e">
        <f t="shared" si="190"/>
        <v>#REF!</v>
      </c>
      <c r="T254" s="54" t="str">
        <f t="shared" si="191"/>
        <v/>
      </c>
      <c r="U254" s="54" t="str">
        <f t="shared" si="192"/>
        <v/>
      </c>
    </row>
    <row r="255" spans="1:21" s="55" customFormat="1" hidden="1" outlineLevel="1" x14ac:dyDescent="0.3">
      <c r="A255" s="108"/>
      <c r="B255" s="56" t="s">
        <v>239</v>
      </c>
      <c r="C255" s="57" t="s">
        <v>446</v>
      </c>
      <c r="D255" s="58" t="e">
        <f>COUNTIFS(#REF!,$C$1,#REF!,B255)</f>
        <v>#REF!</v>
      </c>
      <c r="E255" s="27" t="e">
        <f t="shared" si="188"/>
        <v>#REF!</v>
      </c>
      <c r="F255" s="28"/>
      <c r="G255" s="67" t="e">
        <f>SUMIFS(#REF!,#REF!,$C$1,#REF!,$B255,#REF!,$B$13)/10^9</f>
        <v>#REF!</v>
      </c>
      <c r="H255" s="67" t="e">
        <f>SUMIFS(#REF!,#REF!,$C$1,#REF!,$B255,#REF!,$B$13)/10^9</f>
        <v>#REF!</v>
      </c>
      <c r="I255" s="67" t="e">
        <f>SUMIFS(#REF!,#REF!,$C$1,#REF!,$B255,#REF!,$B$13)/10^9</f>
        <v>#REF!</v>
      </c>
      <c r="J255" s="67" t="e">
        <f>SUMIFS(#REF!,#REF!,$C$1,#REF!,$B255,#REF!,$B$13)/10^9</f>
        <v>#REF!</v>
      </c>
      <c r="K255" s="67" t="e">
        <f>SUMIFS(#REF!,#REF!,$C$1,#REF!,$B255,#REF!,$B$13)/10^9</f>
        <v>#REF!</v>
      </c>
      <c r="L255" s="67" t="e">
        <f>SUMIFS(#REF!,#REF!,$C$1,#REF!,$B255,#REF!,$B$13)/10^9</f>
        <v>#REF!</v>
      </c>
      <c r="M255" s="67" t="e">
        <f>SUMIFS(#REF!,#REF!,$C$1,#REF!,$B255,#REF!,$B$13)/10^9</f>
        <v>#REF!</v>
      </c>
      <c r="N255" s="67" t="e">
        <f>SUMIFS(#REF!,#REF!,$C$1,#REF!,$B255,#REF!,$B$13)/10^9</f>
        <v>#REF!</v>
      </c>
      <c r="O255" s="67" t="e">
        <f>SUMIFS(#REF!,#REF!,$C$1,#REF!,$B255,#REF!,$B$13)/10^9</f>
        <v>#REF!</v>
      </c>
      <c r="P255" s="67" t="e">
        <f>SUMIFS(#REF!,#REF!,$C$1,#REF!,$B255,#REF!,$B$13)/10^9</f>
        <v>#REF!</v>
      </c>
      <c r="Q255" s="67" t="e">
        <f>SUMIFS(#REF!,#REF!,$C$1,#REF!,$B255,#REF!,$B$13)/10^9</f>
        <v>#REF!</v>
      </c>
      <c r="R255" s="28"/>
      <c r="S255" s="53" t="e">
        <f t="shared" si="190"/>
        <v>#REF!</v>
      </c>
      <c r="T255" s="54" t="str">
        <f t="shared" si="191"/>
        <v/>
      </c>
      <c r="U255" s="54" t="str">
        <f t="shared" si="192"/>
        <v/>
      </c>
    </row>
    <row r="256" spans="1:21" s="55" customFormat="1" hidden="1" outlineLevel="1" x14ac:dyDescent="0.3">
      <c r="A256" s="108"/>
      <c r="B256" s="56" t="s">
        <v>221</v>
      </c>
      <c r="C256" s="57" t="s">
        <v>447</v>
      </c>
      <c r="D256" s="58" t="e">
        <f>COUNTIFS(#REF!,$C$1,#REF!,B256)</f>
        <v>#REF!</v>
      </c>
      <c r="E256" s="27" t="e">
        <f t="shared" si="188"/>
        <v>#REF!</v>
      </c>
      <c r="F256" s="28"/>
      <c r="G256" s="67" t="e">
        <f>SUMIFS(#REF!,#REF!,$C$1,#REF!,$B256,#REF!,$B$13)/10^9</f>
        <v>#REF!</v>
      </c>
      <c r="H256" s="67" t="e">
        <f>SUMIFS(#REF!,#REF!,$C$1,#REF!,$B256,#REF!,$B$13)/10^9</f>
        <v>#REF!</v>
      </c>
      <c r="I256" s="67" t="e">
        <f>SUMIFS(#REF!,#REF!,$C$1,#REF!,$B256,#REF!,$B$13)/10^9</f>
        <v>#REF!</v>
      </c>
      <c r="J256" s="67" t="e">
        <f>SUMIFS(#REF!,#REF!,$C$1,#REF!,$B256,#REF!,$B$13)/10^9</f>
        <v>#REF!</v>
      </c>
      <c r="K256" s="67" t="e">
        <f>SUMIFS(#REF!,#REF!,$C$1,#REF!,$B256,#REF!,$B$13)/10^9</f>
        <v>#REF!</v>
      </c>
      <c r="L256" s="67" t="e">
        <f>SUMIFS(#REF!,#REF!,$C$1,#REF!,$B256,#REF!,$B$13)/10^9</f>
        <v>#REF!</v>
      </c>
      <c r="M256" s="67" t="e">
        <f>SUMIFS(#REF!,#REF!,$C$1,#REF!,$B256,#REF!,$B$13)/10^9</f>
        <v>#REF!</v>
      </c>
      <c r="N256" s="67" t="e">
        <f>SUMIFS(#REF!,#REF!,$C$1,#REF!,$B256,#REF!,$B$13)/10^9</f>
        <v>#REF!</v>
      </c>
      <c r="O256" s="67" t="e">
        <f>SUMIFS(#REF!,#REF!,$C$1,#REF!,$B256,#REF!,$B$13)/10^9</f>
        <v>#REF!</v>
      </c>
      <c r="P256" s="67" t="e">
        <f>SUMIFS(#REF!,#REF!,$C$1,#REF!,$B256,#REF!,$B$13)/10^9</f>
        <v>#REF!</v>
      </c>
      <c r="Q256" s="67" t="e">
        <f>SUMIFS(#REF!,#REF!,$C$1,#REF!,$B256,#REF!,$B$13)/10^9</f>
        <v>#REF!</v>
      </c>
      <c r="R256" s="28"/>
      <c r="S256" s="53" t="e">
        <f t="shared" si="190"/>
        <v>#REF!</v>
      </c>
      <c r="T256" s="54" t="str">
        <f t="shared" si="191"/>
        <v/>
      </c>
      <c r="U256" s="54" t="str">
        <f t="shared" si="192"/>
        <v/>
      </c>
    </row>
    <row r="257" spans="1:21" s="55" customFormat="1" hidden="1" outlineLevel="1" x14ac:dyDescent="0.3">
      <c r="A257" s="108"/>
      <c r="B257" s="56" t="s">
        <v>244</v>
      </c>
      <c r="C257" s="57" t="s">
        <v>448</v>
      </c>
      <c r="D257" s="58" t="e">
        <f>COUNTIFS(#REF!,$C$1,#REF!,B257)</f>
        <v>#REF!</v>
      </c>
      <c r="E257" s="27" t="e">
        <f t="shared" si="188"/>
        <v>#REF!</v>
      </c>
      <c r="F257" s="28"/>
      <c r="G257" s="67" t="e">
        <f>SUMIFS(#REF!,#REF!,$C$1,#REF!,$B257,#REF!,$B$13)/10^9</f>
        <v>#REF!</v>
      </c>
      <c r="H257" s="67" t="e">
        <f>SUMIFS(#REF!,#REF!,$C$1,#REF!,$B257,#REF!,$B$13)/10^9</f>
        <v>#REF!</v>
      </c>
      <c r="I257" s="67" t="e">
        <f>SUMIFS(#REF!,#REF!,$C$1,#REF!,$B257,#REF!,$B$13)/10^9</f>
        <v>#REF!</v>
      </c>
      <c r="J257" s="67" t="e">
        <f>SUMIFS(#REF!,#REF!,$C$1,#REF!,$B257,#REF!,$B$13)/10^9</f>
        <v>#REF!</v>
      </c>
      <c r="K257" s="67" t="e">
        <f>SUMIFS(#REF!,#REF!,$C$1,#REF!,$B257,#REF!,$B$13)/10^9</f>
        <v>#REF!</v>
      </c>
      <c r="L257" s="67" t="e">
        <f>SUMIFS(#REF!,#REF!,$C$1,#REF!,$B257,#REF!,$B$13)/10^9</f>
        <v>#REF!</v>
      </c>
      <c r="M257" s="67" t="e">
        <f>SUMIFS(#REF!,#REF!,$C$1,#REF!,$B257,#REF!,$B$13)/10^9</f>
        <v>#REF!</v>
      </c>
      <c r="N257" s="67" t="e">
        <f>SUMIFS(#REF!,#REF!,$C$1,#REF!,$B257,#REF!,$B$13)/10^9</f>
        <v>#REF!</v>
      </c>
      <c r="O257" s="67" t="e">
        <f>SUMIFS(#REF!,#REF!,$C$1,#REF!,$B257,#REF!,$B$13)/10^9</f>
        <v>#REF!</v>
      </c>
      <c r="P257" s="67" t="e">
        <f>SUMIFS(#REF!,#REF!,$C$1,#REF!,$B257,#REF!,$B$13)/10^9</f>
        <v>#REF!</v>
      </c>
      <c r="Q257" s="67" t="e">
        <f>SUMIFS(#REF!,#REF!,$C$1,#REF!,$B257,#REF!,$B$13)/10^9</f>
        <v>#REF!</v>
      </c>
      <c r="R257" s="28"/>
      <c r="S257" s="53" t="e">
        <f t="shared" si="190"/>
        <v>#REF!</v>
      </c>
      <c r="T257" s="54" t="str">
        <f t="shared" si="191"/>
        <v/>
      </c>
      <c r="U257" s="54" t="str">
        <f t="shared" si="192"/>
        <v/>
      </c>
    </row>
    <row r="258" spans="1:21" s="55" customFormat="1" hidden="1" outlineLevel="1" x14ac:dyDescent="0.3">
      <c r="A258" s="108"/>
      <c r="B258" s="56" t="s">
        <v>167</v>
      </c>
      <c r="C258" s="57" t="s">
        <v>294</v>
      </c>
      <c r="D258" s="58" t="e">
        <f>COUNTIFS(#REF!,$C$1,#REF!,B258)</f>
        <v>#REF!</v>
      </c>
      <c r="E258" s="27" t="e">
        <f t="shared" si="188"/>
        <v>#REF!</v>
      </c>
      <c r="F258" s="28"/>
      <c r="G258" s="67" t="e">
        <f>SUMIFS(#REF!,#REF!,$C$1,#REF!,$B258,#REF!,$B$13)/10^9</f>
        <v>#REF!</v>
      </c>
      <c r="H258" s="67" t="e">
        <f>SUMIFS(#REF!,#REF!,$C$1,#REF!,$B258,#REF!,$B$13)/10^9</f>
        <v>#REF!</v>
      </c>
      <c r="I258" s="67" t="e">
        <f>SUMIFS(#REF!,#REF!,$C$1,#REF!,$B258,#REF!,$B$13)/10^9</f>
        <v>#REF!</v>
      </c>
      <c r="J258" s="67" t="e">
        <f>SUMIFS(#REF!,#REF!,$C$1,#REF!,$B258,#REF!,$B$13)/10^9</f>
        <v>#REF!</v>
      </c>
      <c r="K258" s="67" t="e">
        <f>SUMIFS(#REF!,#REF!,$C$1,#REF!,$B258,#REF!,$B$13)/10^9</f>
        <v>#REF!</v>
      </c>
      <c r="L258" s="67" t="e">
        <f>SUMIFS(#REF!,#REF!,$C$1,#REF!,$B258,#REF!,$B$13)/10^9</f>
        <v>#REF!</v>
      </c>
      <c r="M258" s="67" t="e">
        <f>SUMIFS(#REF!,#REF!,$C$1,#REF!,$B258,#REF!,$B$13)/10^9</f>
        <v>#REF!</v>
      </c>
      <c r="N258" s="67" t="e">
        <f>SUMIFS(#REF!,#REF!,$C$1,#REF!,$B258,#REF!,$B$13)/10^9</f>
        <v>#REF!</v>
      </c>
      <c r="O258" s="67" t="e">
        <f>SUMIFS(#REF!,#REF!,$C$1,#REF!,$B258,#REF!,$B$13)/10^9</f>
        <v>#REF!</v>
      </c>
      <c r="P258" s="67" t="e">
        <f>SUMIFS(#REF!,#REF!,$C$1,#REF!,$B258,#REF!,$B$13)/10^9</f>
        <v>#REF!</v>
      </c>
      <c r="Q258" s="67" t="e">
        <f>SUMIFS(#REF!,#REF!,$C$1,#REF!,$B258,#REF!,$B$13)/10^9</f>
        <v>#REF!</v>
      </c>
      <c r="R258" s="28"/>
      <c r="S258" s="53" t="e">
        <f t="shared" si="190"/>
        <v>#REF!</v>
      </c>
      <c r="T258" s="54" t="str">
        <f t="shared" si="191"/>
        <v/>
      </c>
      <c r="U258" s="54" t="str">
        <f t="shared" si="192"/>
        <v/>
      </c>
    </row>
    <row r="259" spans="1:21" s="55" customFormat="1" hidden="1" outlineLevel="1" x14ac:dyDescent="0.3">
      <c r="A259" s="108"/>
      <c r="B259" s="56" t="s">
        <v>187</v>
      </c>
      <c r="C259" s="57" t="s">
        <v>449</v>
      </c>
      <c r="D259" s="58" t="e">
        <f>COUNTIFS(#REF!,$C$1,#REF!,B259)</f>
        <v>#REF!</v>
      </c>
      <c r="E259" s="27" t="e">
        <f t="shared" si="188"/>
        <v>#REF!</v>
      </c>
      <c r="F259" s="28"/>
      <c r="G259" s="67" t="e">
        <f>SUMIFS(#REF!,#REF!,$C$1,#REF!,$B259,#REF!,$B$13)/10^9</f>
        <v>#REF!</v>
      </c>
      <c r="H259" s="67" t="e">
        <f>SUMIFS(#REF!,#REF!,$C$1,#REF!,$B259,#REF!,$B$13)/10^9</f>
        <v>#REF!</v>
      </c>
      <c r="I259" s="67" t="e">
        <f>SUMIFS(#REF!,#REF!,$C$1,#REF!,$B259,#REF!,$B$13)/10^9</f>
        <v>#REF!</v>
      </c>
      <c r="J259" s="67" t="e">
        <f>SUMIFS(#REF!,#REF!,$C$1,#REF!,$B259,#REF!,$B$13)/10^9</f>
        <v>#REF!</v>
      </c>
      <c r="K259" s="67" t="e">
        <f>SUMIFS(#REF!,#REF!,$C$1,#REF!,$B259,#REF!,$B$13)/10^9</f>
        <v>#REF!</v>
      </c>
      <c r="L259" s="67" t="e">
        <f>SUMIFS(#REF!,#REF!,$C$1,#REF!,$B259,#REF!,$B$13)/10^9</f>
        <v>#REF!</v>
      </c>
      <c r="M259" s="67" t="e">
        <f>SUMIFS(#REF!,#REF!,$C$1,#REF!,$B259,#REF!,$B$13)/10^9</f>
        <v>#REF!</v>
      </c>
      <c r="N259" s="67" t="e">
        <f>SUMIFS(#REF!,#REF!,$C$1,#REF!,$B259,#REF!,$B$13)/10^9</f>
        <v>#REF!</v>
      </c>
      <c r="O259" s="67" t="e">
        <f>SUMIFS(#REF!,#REF!,$C$1,#REF!,$B259,#REF!,$B$13)/10^9</f>
        <v>#REF!</v>
      </c>
      <c r="P259" s="67" t="e">
        <f>SUMIFS(#REF!,#REF!,$C$1,#REF!,$B259,#REF!,$B$13)/10^9</f>
        <v>#REF!</v>
      </c>
      <c r="Q259" s="67" t="e">
        <f>SUMIFS(#REF!,#REF!,$C$1,#REF!,$B259,#REF!,$B$13)/10^9</f>
        <v>#REF!</v>
      </c>
      <c r="R259" s="28"/>
      <c r="S259" s="53" t="e">
        <f t="shared" si="190"/>
        <v>#REF!</v>
      </c>
      <c r="T259" s="54" t="str">
        <f t="shared" si="191"/>
        <v/>
      </c>
      <c r="U259" s="54" t="str">
        <f t="shared" si="192"/>
        <v/>
      </c>
    </row>
    <row r="260" spans="1:21" s="55" customFormat="1" hidden="1" outlineLevel="1" x14ac:dyDescent="0.3">
      <c r="A260" s="108"/>
      <c r="B260" s="56" t="s">
        <v>144</v>
      </c>
      <c r="C260" s="57" t="s">
        <v>450</v>
      </c>
      <c r="D260" s="58" t="e">
        <f>COUNTIFS(#REF!,$C$1,#REF!,B260)</f>
        <v>#REF!</v>
      </c>
      <c r="E260" s="27" t="e">
        <f t="shared" si="188"/>
        <v>#REF!</v>
      </c>
      <c r="F260" s="28"/>
      <c r="G260" s="67" t="e">
        <f>SUMIFS(#REF!,#REF!,$C$1,#REF!,$B260,#REF!,$B$13)/10^9</f>
        <v>#REF!</v>
      </c>
      <c r="H260" s="67" t="e">
        <f>SUMIFS(#REF!,#REF!,$C$1,#REF!,$B260,#REF!,$B$13)/10^9</f>
        <v>#REF!</v>
      </c>
      <c r="I260" s="67" t="e">
        <f>SUMIFS(#REF!,#REF!,$C$1,#REF!,$B260,#REF!,$B$13)/10^9</f>
        <v>#REF!</v>
      </c>
      <c r="J260" s="67" t="e">
        <f>SUMIFS(#REF!,#REF!,$C$1,#REF!,$B260,#REF!,$B$13)/10^9</f>
        <v>#REF!</v>
      </c>
      <c r="K260" s="67" t="e">
        <f>SUMIFS(#REF!,#REF!,$C$1,#REF!,$B260,#REF!,$B$13)/10^9</f>
        <v>#REF!</v>
      </c>
      <c r="L260" s="67" t="e">
        <f>SUMIFS(#REF!,#REF!,$C$1,#REF!,$B260,#REF!,$B$13)/10^9</f>
        <v>#REF!</v>
      </c>
      <c r="M260" s="67" t="e">
        <f>SUMIFS(#REF!,#REF!,$C$1,#REF!,$B260,#REF!,$B$13)/10^9</f>
        <v>#REF!</v>
      </c>
      <c r="N260" s="67" t="e">
        <f>SUMIFS(#REF!,#REF!,$C$1,#REF!,$B260,#REF!,$B$13)/10^9</f>
        <v>#REF!</v>
      </c>
      <c r="O260" s="67" t="e">
        <f>SUMIFS(#REF!,#REF!,$C$1,#REF!,$B260,#REF!,$B$13)/10^9</f>
        <v>#REF!</v>
      </c>
      <c r="P260" s="67" t="e">
        <f>SUMIFS(#REF!,#REF!,$C$1,#REF!,$B260,#REF!,$B$13)/10^9</f>
        <v>#REF!</v>
      </c>
      <c r="Q260" s="67" t="e">
        <f>SUMIFS(#REF!,#REF!,$C$1,#REF!,$B260,#REF!,$B$13)/10^9</f>
        <v>#REF!</v>
      </c>
      <c r="R260" s="28"/>
      <c r="S260" s="53" t="e">
        <f t="shared" si="190"/>
        <v>#REF!</v>
      </c>
      <c r="T260" s="54" t="str">
        <f t="shared" si="191"/>
        <v/>
      </c>
      <c r="U260" s="54" t="str">
        <f t="shared" si="192"/>
        <v/>
      </c>
    </row>
    <row r="261" spans="1:21" s="55" customFormat="1" hidden="1" outlineLevel="1" x14ac:dyDescent="0.3">
      <c r="A261" s="108"/>
      <c r="B261" s="56" t="s">
        <v>159</v>
      </c>
      <c r="C261" s="57" t="s">
        <v>451</v>
      </c>
      <c r="D261" s="58" t="e">
        <f>COUNTIFS(#REF!,$C$1,#REF!,B261)</f>
        <v>#REF!</v>
      </c>
      <c r="E261" s="27" t="e">
        <f t="shared" si="188"/>
        <v>#REF!</v>
      </c>
      <c r="F261" s="28"/>
      <c r="G261" s="67" t="e">
        <f>SUMIFS(#REF!,#REF!,$C$1,#REF!,$B261,#REF!,$B$13)/10^9</f>
        <v>#REF!</v>
      </c>
      <c r="H261" s="67" t="e">
        <f>SUMIFS(#REF!,#REF!,$C$1,#REF!,$B261,#REF!,$B$13)/10^9</f>
        <v>#REF!</v>
      </c>
      <c r="I261" s="67" t="e">
        <f>SUMIFS(#REF!,#REF!,$C$1,#REF!,$B261,#REF!,$B$13)/10^9</f>
        <v>#REF!</v>
      </c>
      <c r="J261" s="67" t="e">
        <f>SUMIFS(#REF!,#REF!,$C$1,#REF!,$B261,#REF!,$B$13)/10^9</f>
        <v>#REF!</v>
      </c>
      <c r="K261" s="67" t="e">
        <f>SUMIFS(#REF!,#REF!,$C$1,#REF!,$B261,#REF!,$B$13)/10^9</f>
        <v>#REF!</v>
      </c>
      <c r="L261" s="67" t="e">
        <f>SUMIFS(#REF!,#REF!,$C$1,#REF!,$B261,#REF!,$B$13)/10^9</f>
        <v>#REF!</v>
      </c>
      <c r="M261" s="67" t="e">
        <f>SUMIFS(#REF!,#REF!,$C$1,#REF!,$B261,#REF!,$B$13)/10^9</f>
        <v>#REF!</v>
      </c>
      <c r="N261" s="67" t="e">
        <f>SUMIFS(#REF!,#REF!,$C$1,#REF!,$B261,#REF!,$B$13)/10^9</f>
        <v>#REF!</v>
      </c>
      <c r="O261" s="67" t="e">
        <f>SUMIFS(#REF!,#REF!,$C$1,#REF!,$B261,#REF!,$B$13)/10^9</f>
        <v>#REF!</v>
      </c>
      <c r="P261" s="67" t="e">
        <f>SUMIFS(#REF!,#REF!,$C$1,#REF!,$B261,#REF!,$B$13)/10^9</f>
        <v>#REF!</v>
      </c>
      <c r="Q261" s="67" t="e">
        <f>SUMIFS(#REF!,#REF!,$C$1,#REF!,$B261,#REF!,$B$13)/10^9</f>
        <v>#REF!</v>
      </c>
      <c r="R261" s="28"/>
      <c r="S261" s="53" t="e">
        <f t="shared" si="190"/>
        <v>#REF!</v>
      </c>
      <c r="T261" s="54" t="str">
        <f t="shared" si="191"/>
        <v/>
      </c>
      <c r="U261" s="54" t="str">
        <f t="shared" si="192"/>
        <v/>
      </c>
    </row>
    <row r="262" spans="1:21" s="55" customFormat="1" hidden="1" outlineLevel="1" x14ac:dyDescent="0.3">
      <c r="A262" s="108"/>
      <c r="B262" s="56" t="s">
        <v>225</v>
      </c>
      <c r="C262" s="57" t="s">
        <v>452</v>
      </c>
      <c r="D262" s="58" t="e">
        <f>COUNTIFS(#REF!,$C$1,#REF!,B262)</f>
        <v>#REF!</v>
      </c>
      <c r="E262" s="27" t="e">
        <f t="shared" si="188"/>
        <v>#REF!</v>
      </c>
      <c r="F262" s="28"/>
      <c r="G262" s="67" t="e">
        <f>SUMIFS(#REF!,#REF!,$C$1,#REF!,$B262,#REF!,$B$13)/10^9</f>
        <v>#REF!</v>
      </c>
      <c r="H262" s="67" t="e">
        <f>SUMIFS(#REF!,#REF!,$C$1,#REF!,$B262,#REF!,$B$13)/10^9</f>
        <v>#REF!</v>
      </c>
      <c r="I262" s="67" t="e">
        <f>SUMIFS(#REF!,#REF!,$C$1,#REF!,$B262,#REF!,$B$13)/10^9</f>
        <v>#REF!</v>
      </c>
      <c r="J262" s="67" t="e">
        <f>SUMIFS(#REF!,#REF!,$C$1,#REF!,$B262,#REF!,$B$13)/10^9</f>
        <v>#REF!</v>
      </c>
      <c r="K262" s="67" t="e">
        <f>SUMIFS(#REF!,#REF!,$C$1,#REF!,$B262,#REF!,$B$13)/10^9</f>
        <v>#REF!</v>
      </c>
      <c r="L262" s="67" t="e">
        <f>SUMIFS(#REF!,#REF!,$C$1,#REF!,$B262,#REF!,$B$13)/10^9</f>
        <v>#REF!</v>
      </c>
      <c r="M262" s="67" t="e">
        <f>SUMIFS(#REF!,#REF!,$C$1,#REF!,$B262,#REF!,$B$13)/10^9</f>
        <v>#REF!</v>
      </c>
      <c r="N262" s="67" t="e">
        <f>SUMIFS(#REF!,#REF!,$C$1,#REF!,$B262,#REF!,$B$13)/10^9</f>
        <v>#REF!</v>
      </c>
      <c r="O262" s="67" t="e">
        <f>SUMIFS(#REF!,#REF!,$C$1,#REF!,$B262,#REF!,$B$13)/10^9</f>
        <v>#REF!</v>
      </c>
      <c r="P262" s="67" t="e">
        <f>SUMIFS(#REF!,#REF!,$C$1,#REF!,$B262,#REF!,$B$13)/10^9</f>
        <v>#REF!</v>
      </c>
      <c r="Q262" s="67" t="e">
        <f>SUMIFS(#REF!,#REF!,$C$1,#REF!,$B262,#REF!,$B$13)/10^9</f>
        <v>#REF!</v>
      </c>
      <c r="R262" s="28"/>
      <c r="S262" s="53" t="e">
        <f t="shared" si="190"/>
        <v>#REF!</v>
      </c>
      <c r="T262" s="54" t="str">
        <f t="shared" si="191"/>
        <v/>
      </c>
      <c r="U262" s="54" t="str">
        <f t="shared" si="192"/>
        <v/>
      </c>
    </row>
    <row r="263" spans="1:21" s="55" customFormat="1" hidden="1" outlineLevel="1" x14ac:dyDescent="0.3">
      <c r="A263" s="108"/>
      <c r="B263" s="56" t="s">
        <v>183</v>
      </c>
      <c r="C263" s="57" t="s">
        <v>453</v>
      </c>
      <c r="D263" s="58" t="e">
        <f>COUNTIFS(#REF!,$C$1,#REF!,B263)</f>
        <v>#REF!</v>
      </c>
      <c r="E263" s="27" t="e">
        <f t="shared" si="188"/>
        <v>#REF!</v>
      </c>
      <c r="F263" s="28"/>
      <c r="G263" s="67" t="e">
        <f>SUMIFS(#REF!,#REF!,$C$1,#REF!,$B263,#REF!,$B$13)/10^9</f>
        <v>#REF!</v>
      </c>
      <c r="H263" s="67" t="e">
        <f>SUMIFS(#REF!,#REF!,$C$1,#REF!,$B263,#REF!,$B$13)/10^9</f>
        <v>#REF!</v>
      </c>
      <c r="I263" s="67" t="e">
        <f>SUMIFS(#REF!,#REF!,$C$1,#REF!,$B263,#REF!,$B$13)/10^9</f>
        <v>#REF!</v>
      </c>
      <c r="J263" s="67" t="e">
        <f>SUMIFS(#REF!,#REF!,$C$1,#REF!,$B263,#REF!,$B$13)/10^9</f>
        <v>#REF!</v>
      </c>
      <c r="K263" s="67" t="e">
        <f>SUMIFS(#REF!,#REF!,$C$1,#REF!,$B263,#REF!,$B$13)/10^9</f>
        <v>#REF!</v>
      </c>
      <c r="L263" s="67" t="e">
        <f>SUMIFS(#REF!,#REF!,$C$1,#REF!,$B263,#REF!,$B$13)/10^9</f>
        <v>#REF!</v>
      </c>
      <c r="M263" s="67" t="e">
        <f>SUMIFS(#REF!,#REF!,$C$1,#REF!,$B263,#REF!,$B$13)/10^9</f>
        <v>#REF!</v>
      </c>
      <c r="N263" s="67" t="e">
        <f>SUMIFS(#REF!,#REF!,$C$1,#REF!,$B263,#REF!,$B$13)/10^9</f>
        <v>#REF!</v>
      </c>
      <c r="O263" s="67" t="e">
        <f>SUMIFS(#REF!,#REF!,$C$1,#REF!,$B263,#REF!,$B$13)/10^9</f>
        <v>#REF!</v>
      </c>
      <c r="P263" s="67" t="e">
        <f>SUMIFS(#REF!,#REF!,$C$1,#REF!,$B263,#REF!,$B$13)/10^9</f>
        <v>#REF!</v>
      </c>
      <c r="Q263" s="141" t="e">
        <f>SUMIFS(#REF!,#REF!,$C$1,#REF!,$B263,#REF!,$B$13)/10^9</f>
        <v>#REF!</v>
      </c>
      <c r="R263" s="28"/>
      <c r="S263" s="53" t="e">
        <f t="shared" si="190"/>
        <v>#REF!</v>
      </c>
      <c r="T263" s="54" t="str">
        <f t="shared" si="191"/>
        <v/>
      </c>
      <c r="U263" s="54" t="str">
        <f t="shared" si="192"/>
        <v/>
      </c>
    </row>
    <row r="264" spans="1:21" s="55" customFormat="1" hidden="1" outlineLevel="1" x14ac:dyDescent="0.3">
      <c r="A264" s="108"/>
      <c r="B264" s="56" t="s">
        <v>219</v>
      </c>
      <c r="C264" s="57" t="s">
        <v>454</v>
      </c>
      <c r="D264" s="58" t="e">
        <f>COUNTIFS(#REF!,$C$1,#REF!,B264)</f>
        <v>#REF!</v>
      </c>
      <c r="E264" s="27" t="e">
        <f t="shared" si="188"/>
        <v>#REF!</v>
      </c>
      <c r="F264" s="28"/>
      <c r="G264" s="67" t="e">
        <f>SUMIFS(#REF!,#REF!,$C$1,#REF!,$B264,#REF!,$B$13)/10^9</f>
        <v>#REF!</v>
      </c>
      <c r="H264" s="67" t="e">
        <f>SUMIFS(#REF!,#REF!,$C$1,#REF!,$B264,#REF!,$B$13)/10^9</f>
        <v>#REF!</v>
      </c>
      <c r="I264" s="67" t="e">
        <f>SUMIFS(#REF!,#REF!,$C$1,#REF!,$B264,#REF!,$B$13)/10^9</f>
        <v>#REF!</v>
      </c>
      <c r="J264" s="67" t="e">
        <f>SUMIFS(#REF!,#REF!,$C$1,#REF!,$B264,#REF!,$B$13)/10^9</f>
        <v>#REF!</v>
      </c>
      <c r="K264" s="67" t="e">
        <f>SUMIFS(#REF!,#REF!,$C$1,#REF!,$B264,#REF!,$B$13)/10^9</f>
        <v>#REF!</v>
      </c>
      <c r="L264" s="67" t="e">
        <f>SUMIFS(#REF!,#REF!,$C$1,#REF!,$B264,#REF!,$B$13)/10^9</f>
        <v>#REF!</v>
      </c>
      <c r="M264" s="67" t="e">
        <f>SUMIFS(#REF!,#REF!,$C$1,#REF!,$B264,#REF!,$B$13)/10^9</f>
        <v>#REF!</v>
      </c>
      <c r="N264" s="67" t="e">
        <f>SUMIFS(#REF!,#REF!,$C$1,#REF!,$B264,#REF!,$B$13)/10^9</f>
        <v>#REF!</v>
      </c>
      <c r="O264" s="67" t="e">
        <f>SUMIFS(#REF!,#REF!,$C$1,#REF!,$B264,#REF!,$B$13)/10^9</f>
        <v>#REF!</v>
      </c>
      <c r="P264" s="67" t="e">
        <f>SUMIFS(#REF!,#REF!,$C$1,#REF!,$B264,#REF!,$B$13)/10^9</f>
        <v>#REF!</v>
      </c>
      <c r="Q264" s="67" t="e">
        <f>SUMIFS(#REF!,#REF!,$C$1,#REF!,$B264,#REF!,$B$13)/10^9</f>
        <v>#REF!</v>
      </c>
      <c r="R264" s="28"/>
      <c r="S264" s="53" t="e">
        <f t="shared" si="190"/>
        <v>#REF!</v>
      </c>
      <c r="T264" s="54" t="str">
        <f t="shared" si="191"/>
        <v/>
      </c>
      <c r="U264" s="54" t="str">
        <f t="shared" si="192"/>
        <v/>
      </c>
    </row>
    <row r="265" spans="1:21" s="55" customFormat="1" hidden="1" outlineLevel="1" x14ac:dyDescent="0.3">
      <c r="A265" s="108"/>
      <c r="B265" s="56" t="s">
        <v>184</v>
      </c>
      <c r="C265" s="57" t="s">
        <v>455</v>
      </c>
      <c r="D265" s="58" t="e">
        <f>COUNTIFS(#REF!,$C$1,#REF!,B265)</f>
        <v>#REF!</v>
      </c>
      <c r="E265" s="27" t="e">
        <f t="shared" si="188"/>
        <v>#REF!</v>
      </c>
      <c r="F265" s="28"/>
      <c r="G265" s="67" t="e">
        <f>SUMIFS(#REF!,#REF!,$C$1,#REF!,$B265,#REF!,$B$13)/10^9</f>
        <v>#REF!</v>
      </c>
      <c r="H265" s="67" t="e">
        <f>SUMIFS(#REF!,#REF!,$C$1,#REF!,$B265,#REF!,$B$13)/10^9</f>
        <v>#REF!</v>
      </c>
      <c r="I265" s="67" t="e">
        <f>SUMIFS(#REF!,#REF!,$C$1,#REF!,$B265,#REF!,$B$13)/10^9</f>
        <v>#REF!</v>
      </c>
      <c r="J265" s="67" t="e">
        <f>SUMIFS(#REF!,#REF!,$C$1,#REF!,$B265,#REF!,$B$13)/10^9</f>
        <v>#REF!</v>
      </c>
      <c r="K265" s="67" t="e">
        <f>SUMIFS(#REF!,#REF!,$C$1,#REF!,$B265,#REF!,$B$13)/10^9</f>
        <v>#REF!</v>
      </c>
      <c r="L265" s="67" t="e">
        <f>SUMIFS(#REF!,#REF!,$C$1,#REF!,$B265,#REF!,$B$13)/10^9</f>
        <v>#REF!</v>
      </c>
      <c r="M265" s="67" t="e">
        <f>SUMIFS(#REF!,#REF!,$C$1,#REF!,$B265,#REF!,$B$13)/10^9</f>
        <v>#REF!</v>
      </c>
      <c r="N265" s="67" t="e">
        <f>SUMIFS(#REF!,#REF!,$C$1,#REF!,$B265,#REF!,$B$13)/10^9</f>
        <v>#REF!</v>
      </c>
      <c r="O265" s="67" t="e">
        <f>SUMIFS(#REF!,#REF!,$C$1,#REF!,$B265,#REF!,$B$13)/10^9</f>
        <v>#REF!</v>
      </c>
      <c r="P265" s="67" t="e">
        <f>SUMIFS(#REF!,#REF!,$C$1,#REF!,$B265,#REF!,$B$13)/10^9</f>
        <v>#REF!</v>
      </c>
      <c r="Q265" s="67" t="e">
        <f>SUMIFS(#REF!,#REF!,$C$1,#REF!,$B265,#REF!,$B$13)/10^9</f>
        <v>#REF!</v>
      </c>
      <c r="R265" s="28"/>
      <c r="S265" s="53" t="e">
        <f t="shared" si="190"/>
        <v>#REF!</v>
      </c>
      <c r="T265" s="54" t="str">
        <f t="shared" si="191"/>
        <v/>
      </c>
      <c r="U265" s="54" t="str">
        <f t="shared" si="192"/>
        <v/>
      </c>
    </row>
    <row r="266" spans="1:21" s="18" customFormat="1" collapsed="1" x14ac:dyDescent="0.3">
      <c r="A266" s="106"/>
      <c r="B266" s="16"/>
      <c r="C266" s="29" t="s">
        <v>158</v>
      </c>
      <c r="D266" s="30" t="e">
        <f>+SUM(D267:D270)</f>
        <v>#REF!</v>
      </c>
      <c r="E266" s="27" t="e">
        <f t="shared" si="188"/>
        <v>#REF!</v>
      </c>
      <c r="F266" s="28"/>
      <c r="G266" s="38" t="e">
        <f>+SUM(G267:G270)</f>
        <v>#REF!</v>
      </c>
      <c r="H266" s="38" t="e">
        <f t="shared" ref="H266:Q266" si="193">+SUM(H267:H270)</f>
        <v>#REF!</v>
      </c>
      <c r="I266" s="38" t="e">
        <f t="shared" si="193"/>
        <v>#REF!</v>
      </c>
      <c r="J266" s="38" t="e">
        <f t="shared" si="193"/>
        <v>#REF!</v>
      </c>
      <c r="K266" s="38" t="e">
        <f t="shared" si="193"/>
        <v>#REF!</v>
      </c>
      <c r="L266" s="38" t="e">
        <f t="shared" si="193"/>
        <v>#REF!</v>
      </c>
      <c r="M266" s="38" t="e">
        <f t="shared" si="193"/>
        <v>#REF!</v>
      </c>
      <c r="N266" s="38" t="e">
        <f t="shared" si="193"/>
        <v>#REF!</v>
      </c>
      <c r="O266" s="38" t="e">
        <f t="shared" si="193"/>
        <v>#REF!</v>
      </c>
      <c r="P266" s="38" t="e">
        <f t="shared" si="193"/>
        <v>#REF!</v>
      </c>
      <c r="Q266" s="38" t="e">
        <f t="shared" si="193"/>
        <v>#REF!</v>
      </c>
      <c r="R266" s="28"/>
      <c r="S266" s="39" t="e">
        <f t="shared" si="190"/>
        <v>#REF!</v>
      </c>
      <c r="T266" s="40" t="str">
        <f t="shared" si="191"/>
        <v/>
      </c>
      <c r="U266" s="40" t="str">
        <f t="shared" si="192"/>
        <v/>
      </c>
    </row>
    <row r="267" spans="1:21" s="55" customFormat="1" hidden="1" outlineLevel="1" x14ac:dyDescent="0.3">
      <c r="A267" s="108"/>
      <c r="B267" s="56" t="s">
        <v>158</v>
      </c>
      <c r="C267" s="57" t="s">
        <v>456</v>
      </c>
      <c r="D267" s="58" t="e">
        <f>COUNTIFS(#REF!,$C$1,#REF!,B267)</f>
        <v>#REF!</v>
      </c>
      <c r="E267" s="27" t="e">
        <f t="shared" si="188"/>
        <v>#REF!</v>
      </c>
      <c r="F267" s="28"/>
      <c r="G267" s="67" t="e">
        <f>SUMIFS(#REF!,#REF!,$C$1,#REF!,$B267,#REF!,$B$13)/10^9</f>
        <v>#REF!</v>
      </c>
      <c r="H267" s="67" t="e">
        <f>SUMIFS(#REF!,#REF!,$C$1,#REF!,$B267,#REF!,$B$13)/10^9</f>
        <v>#REF!</v>
      </c>
      <c r="I267" s="67" t="e">
        <f>SUMIFS(#REF!,#REF!,$C$1,#REF!,$B267,#REF!,$B$13)/10^9</f>
        <v>#REF!</v>
      </c>
      <c r="J267" s="67" t="e">
        <f>SUMIFS(#REF!,#REF!,$C$1,#REF!,$B267,#REF!,$B$13)/10^9</f>
        <v>#REF!</v>
      </c>
      <c r="K267" s="67" t="e">
        <f>SUMIFS(#REF!,#REF!,$C$1,#REF!,$B267,#REF!,$B$13)/10^9</f>
        <v>#REF!</v>
      </c>
      <c r="L267" s="67" t="e">
        <f>SUMIFS(#REF!,#REF!,$C$1,#REF!,$B267,#REF!,$B$13)/10^9</f>
        <v>#REF!</v>
      </c>
      <c r="M267" s="67" t="e">
        <f>SUMIFS(#REF!,#REF!,$C$1,#REF!,$B267,#REF!,$B$13)/10^9</f>
        <v>#REF!</v>
      </c>
      <c r="N267" s="67" t="e">
        <f>SUMIFS(#REF!,#REF!,$C$1,#REF!,$B267,#REF!,$B$13)/10^9</f>
        <v>#REF!</v>
      </c>
      <c r="O267" s="67" t="e">
        <f>SUMIFS(#REF!,#REF!,$C$1,#REF!,$B267,#REF!,$B$13)/10^9</f>
        <v>#REF!</v>
      </c>
      <c r="P267" s="67" t="e">
        <f>SUMIFS(#REF!,#REF!,$C$1,#REF!,$B267,#REF!,$B$13)/10^9</f>
        <v>#REF!</v>
      </c>
      <c r="Q267" s="67" t="e">
        <f>SUMIFS(#REF!,#REF!,$C$1,#REF!,$B267,#REF!,$B$13)/10^9</f>
        <v>#REF!</v>
      </c>
      <c r="R267" s="28"/>
      <c r="S267" s="53" t="e">
        <f t="shared" si="190"/>
        <v>#REF!</v>
      </c>
      <c r="T267" s="54" t="str">
        <f t="shared" si="191"/>
        <v/>
      </c>
      <c r="U267" s="54" t="str">
        <f t="shared" si="192"/>
        <v/>
      </c>
    </row>
    <row r="268" spans="1:21" s="55" customFormat="1" hidden="1" outlineLevel="1" x14ac:dyDescent="0.3">
      <c r="A268" s="108"/>
      <c r="B268" s="56" t="s">
        <v>189</v>
      </c>
      <c r="C268" s="57" t="s">
        <v>457</v>
      </c>
      <c r="D268" s="58" t="e">
        <f>COUNTIFS(#REF!,$C$1,#REF!,B268)</f>
        <v>#REF!</v>
      </c>
      <c r="E268" s="27" t="e">
        <f t="shared" si="188"/>
        <v>#REF!</v>
      </c>
      <c r="F268" s="28"/>
      <c r="G268" s="67" t="e">
        <f>SUMIFS(#REF!,#REF!,$C$1,#REF!,$B268,#REF!,$B$13)/10^9</f>
        <v>#REF!</v>
      </c>
      <c r="H268" s="67" t="e">
        <f>SUMIFS(#REF!,#REF!,$C$1,#REF!,$B268,#REF!,$B$13)/10^9</f>
        <v>#REF!</v>
      </c>
      <c r="I268" s="67" t="e">
        <f>SUMIFS(#REF!,#REF!,$C$1,#REF!,$B268,#REF!,$B$13)/10^9</f>
        <v>#REF!</v>
      </c>
      <c r="J268" s="67" t="e">
        <f>SUMIFS(#REF!,#REF!,$C$1,#REF!,$B268,#REF!,$B$13)/10^9</f>
        <v>#REF!</v>
      </c>
      <c r="K268" s="67" t="e">
        <f>SUMIFS(#REF!,#REF!,$C$1,#REF!,$B268,#REF!,$B$13)/10^9</f>
        <v>#REF!</v>
      </c>
      <c r="L268" s="67" t="e">
        <f>SUMIFS(#REF!,#REF!,$C$1,#REF!,$B268,#REF!,$B$13)/10^9</f>
        <v>#REF!</v>
      </c>
      <c r="M268" s="67" t="e">
        <f>SUMIFS(#REF!,#REF!,$C$1,#REF!,$B268,#REF!,$B$13)/10^9</f>
        <v>#REF!</v>
      </c>
      <c r="N268" s="67" t="e">
        <f>SUMIFS(#REF!,#REF!,$C$1,#REF!,$B268,#REF!,$B$13)/10^9</f>
        <v>#REF!</v>
      </c>
      <c r="O268" s="67" t="e">
        <f>SUMIFS(#REF!,#REF!,$C$1,#REF!,$B268,#REF!,$B$13)/10^9</f>
        <v>#REF!</v>
      </c>
      <c r="P268" s="67" t="e">
        <f>SUMIFS(#REF!,#REF!,$C$1,#REF!,$B268,#REF!,$B$13)/10^9</f>
        <v>#REF!</v>
      </c>
      <c r="Q268" s="67" t="e">
        <f>SUMIFS(#REF!,#REF!,$C$1,#REF!,$B268,#REF!,$B$13)/10^9</f>
        <v>#REF!</v>
      </c>
      <c r="R268" s="28"/>
      <c r="S268" s="53" t="e">
        <f t="shared" si="190"/>
        <v>#REF!</v>
      </c>
      <c r="T268" s="54" t="str">
        <f t="shared" si="191"/>
        <v/>
      </c>
      <c r="U268" s="54" t="str">
        <f t="shared" si="192"/>
        <v/>
      </c>
    </row>
    <row r="269" spans="1:21" s="55" customFormat="1" hidden="1" outlineLevel="1" x14ac:dyDescent="0.3">
      <c r="A269" s="108"/>
      <c r="B269" s="56" t="s">
        <v>190</v>
      </c>
      <c r="C269" s="57" t="s">
        <v>458</v>
      </c>
      <c r="D269" s="58" t="e">
        <f>COUNTIFS(#REF!,$C$1,#REF!,B269)</f>
        <v>#REF!</v>
      </c>
      <c r="E269" s="27" t="e">
        <f t="shared" si="188"/>
        <v>#REF!</v>
      </c>
      <c r="F269" s="28"/>
      <c r="G269" s="67" t="e">
        <f>SUMIFS(#REF!,#REF!,$C$1,#REF!,$B269,#REF!,$B$13)/10^9</f>
        <v>#REF!</v>
      </c>
      <c r="H269" s="67" t="e">
        <f>SUMIFS(#REF!,#REF!,$C$1,#REF!,$B269,#REF!,$B$13)/10^9</f>
        <v>#REF!</v>
      </c>
      <c r="I269" s="67" t="e">
        <f>SUMIFS(#REF!,#REF!,$C$1,#REF!,$B269,#REF!,$B$13)/10^9</f>
        <v>#REF!</v>
      </c>
      <c r="J269" s="67" t="e">
        <f>SUMIFS(#REF!,#REF!,$C$1,#REF!,$B269,#REF!,$B$13)/10^9</f>
        <v>#REF!</v>
      </c>
      <c r="K269" s="67" t="e">
        <f>SUMIFS(#REF!,#REF!,$C$1,#REF!,$B269,#REF!,$B$13)/10^9</f>
        <v>#REF!</v>
      </c>
      <c r="L269" s="67" t="e">
        <f>SUMIFS(#REF!,#REF!,$C$1,#REF!,$B269,#REF!,$B$13)/10^9</f>
        <v>#REF!</v>
      </c>
      <c r="M269" s="67" t="e">
        <f>SUMIFS(#REF!,#REF!,$C$1,#REF!,$B269,#REF!,$B$13)/10^9</f>
        <v>#REF!</v>
      </c>
      <c r="N269" s="67" t="e">
        <f>SUMIFS(#REF!,#REF!,$C$1,#REF!,$B269,#REF!,$B$13)/10^9</f>
        <v>#REF!</v>
      </c>
      <c r="O269" s="67" t="e">
        <f>SUMIFS(#REF!,#REF!,$C$1,#REF!,$B269,#REF!,$B$13)/10^9</f>
        <v>#REF!</v>
      </c>
      <c r="P269" s="67" t="e">
        <f>SUMIFS(#REF!,#REF!,$C$1,#REF!,$B269,#REF!,$B$13)/10^9</f>
        <v>#REF!</v>
      </c>
      <c r="Q269" s="67" t="e">
        <f>SUMIFS(#REF!,#REF!,$C$1,#REF!,$B269,#REF!,$B$13)/10^9</f>
        <v>#REF!</v>
      </c>
      <c r="R269" s="28"/>
      <c r="S269" s="53" t="e">
        <f t="shared" si="190"/>
        <v>#REF!</v>
      </c>
      <c r="T269" s="54" t="str">
        <f t="shared" si="191"/>
        <v/>
      </c>
      <c r="U269" s="54" t="str">
        <f t="shared" si="192"/>
        <v/>
      </c>
    </row>
    <row r="270" spans="1:21" s="55" customFormat="1" hidden="1" outlineLevel="1" x14ac:dyDescent="0.3">
      <c r="A270" s="108"/>
      <c r="B270" s="56" t="s">
        <v>202</v>
      </c>
      <c r="C270" s="57" t="s">
        <v>459</v>
      </c>
      <c r="D270" s="58" t="e">
        <f>COUNTIFS(#REF!,$C$1,#REF!,B270)</f>
        <v>#REF!</v>
      </c>
      <c r="E270" s="27" t="e">
        <f t="shared" si="188"/>
        <v>#REF!</v>
      </c>
      <c r="F270" s="28"/>
      <c r="G270" s="67" t="e">
        <f>SUMIFS(#REF!,#REF!,$C$1,#REF!,$B270,#REF!,$B$13)/10^9</f>
        <v>#REF!</v>
      </c>
      <c r="H270" s="67" t="e">
        <f>SUMIFS(#REF!,#REF!,$C$1,#REF!,$B270,#REF!,$B$13)/10^9</f>
        <v>#REF!</v>
      </c>
      <c r="I270" s="67" t="e">
        <f>SUMIFS(#REF!,#REF!,$C$1,#REF!,$B270,#REF!,$B$13)/10^9</f>
        <v>#REF!</v>
      </c>
      <c r="J270" s="67" t="e">
        <f>SUMIFS(#REF!,#REF!,$C$1,#REF!,$B270,#REF!,$B$13)/10^9</f>
        <v>#REF!</v>
      </c>
      <c r="K270" s="67" t="e">
        <f>SUMIFS(#REF!,#REF!,$C$1,#REF!,$B270,#REF!,$B$13)/10^9</f>
        <v>#REF!</v>
      </c>
      <c r="L270" s="67" t="e">
        <f>SUMIFS(#REF!,#REF!,$C$1,#REF!,$B270,#REF!,$B$13)/10^9</f>
        <v>#REF!</v>
      </c>
      <c r="M270" s="67" t="e">
        <f>SUMIFS(#REF!,#REF!,$C$1,#REF!,$B270,#REF!,$B$13)/10^9</f>
        <v>#REF!</v>
      </c>
      <c r="N270" s="67" t="e">
        <f>SUMIFS(#REF!,#REF!,$C$1,#REF!,$B270,#REF!,$B$13)/10^9</f>
        <v>#REF!</v>
      </c>
      <c r="O270" s="67" t="e">
        <f>SUMIFS(#REF!,#REF!,$C$1,#REF!,$B270,#REF!,$B$13)/10^9</f>
        <v>#REF!</v>
      </c>
      <c r="P270" s="67" t="e">
        <f>SUMIFS(#REF!,#REF!,$C$1,#REF!,$B270,#REF!,$B$13)/10^9</f>
        <v>#REF!</v>
      </c>
      <c r="Q270" s="67" t="e">
        <f>SUMIFS(#REF!,#REF!,$C$1,#REF!,$B270,#REF!,$B$13)/10^9</f>
        <v>#REF!</v>
      </c>
      <c r="R270" s="28"/>
      <c r="S270" s="53" t="e">
        <f t="shared" si="190"/>
        <v>#REF!</v>
      </c>
      <c r="T270" s="54" t="str">
        <f t="shared" si="191"/>
        <v/>
      </c>
      <c r="U270" s="54" t="str">
        <f t="shared" si="192"/>
        <v/>
      </c>
    </row>
    <row r="271" spans="1:21" s="18" customFormat="1" collapsed="1" x14ac:dyDescent="0.3">
      <c r="A271" s="106"/>
      <c r="B271" s="16" t="s">
        <v>199</v>
      </c>
      <c r="C271" s="29" t="s">
        <v>199</v>
      </c>
      <c r="D271" s="30" t="e">
        <f>COUNTIFS(#REF!,$C$1,#REF!,B271)</f>
        <v>#REF!</v>
      </c>
      <c r="E271" s="60" t="e">
        <f t="shared" si="188"/>
        <v>#REF!</v>
      </c>
      <c r="F271" s="61"/>
      <c r="G271" s="38" t="e">
        <f>SUMIFS(#REF!,#REF!,$C$1,#REF!,$B271,#REF!,$B$13)/10^9</f>
        <v>#REF!</v>
      </c>
      <c r="H271" s="38" t="e">
        <f>SUMIFS(#REF!,#REF!,$C$1,#REF!,$B271,#REF!,$B$13)/10^9</f>
        <v>#REF!</v>
      </c>
      <c r="I271" s="38" t="e">
        <f>SUMIFS(#REF!,#REF!,$C$1,#REF!,$B271,#REF!,$B$13)/10^9</f>
        <v>#REF!</v>
      </c>
      <c r="J271" s="38" t="e">
        <f>SUMIFS(#REF!,#REF!,$C$1,#REF!,$B271,#REF!,$B$13)/10^9</f>
        <v>#REF!</v>
      </c>
      <c r="K271" s="38" t="e">
        <f>SUMIFS(#REF!,#REF!,$C$1,#REF!,$B271,#REF!,$B$13)/10^9</f>
        <v>#REF!</v>
      </c>
      <c r="L271" s="38" t="e">
        <f>SUMIFS(#REF!,#REF!,$C$1,#REF!,$B271,#REF!,$B$13)/10^9</f>
        <v>#REF!</v>
      </c>
      <c r="M271" s="38" t="e">
        <f>SUMIFS(#REF!,#REF!,$C$1,#REF!,$B271,#REF!,$B$13)/10^9</f>
        <v>#REF!</v>
      </c>
      <c r="N271" s="38" t="e">
        <f>SUMIFS(#REF!,#REF!,$C$1,#REF!,$B271,#REF!,$B$13)/10^9</f>
        <v>#REF!</v>
      </c>
      <c r="O271" s="38" t="e">
        <f>SUMIFS(#REF!,#REF!,$C$1,#REF!,$B271,#REF!,$B$13)/10^9</f>
        <v>#REF!</v>
      </c>
      <c r="P271" s="38" t="e">
        <f>SUMIFS(#REF!,#REF!,$C$1,#REF!,$B271,#REF!,$B$13)/10^9</f>
        <v>#REF!</v>
      </c>
      <c r="Q271" s="38" t="e">
        <f>SUMIFS(#REF!,#REF!,$C$1,#REF!,$B271,#REF!,$B$13)/10^9</f>
        <v>#REF!</v>
      </c>
      <c r="R271" s="61"/>
      <c r="S271" s="39" t="e">
        <f t="shared" si="190"/>
        <v>#REF!</v>
      </c>
      <c r="T271" s="40" t="str">
        <f t="shared" si="191"/>
        <v/>
      </c>
      <c r="U271" s="40" t="str">
        <f t="shared" si="192"/>
        <v/>
      </c>
    </row>
    <row r="272" spans="1:21" s="18" customFormat="1" x14ac:dyDescent="0.3">
      <c r="A272" s="106"/>
      <c r="B272" s="16" t="s">
        <v>181</v>
      </c>
      <c r="C272" s="29" t="s">
        <v>181</v>
      </c>
      <c r="D272" s="30" t="e">
        <f>COUNTIFS(#REF!,$C$1,#REF!,B272)</f>
        <v>#REF!</v>
      </c>
      <c r="E272" s="60" t="e">
        <f t="shared" si="188"/>
        <v>#REF!</v>
      </c>
      <c r="F272" s="61"/>
      <c r="G272" s="38" t="e">
        <f>SUMIFS(#REF!,#REF!,$C$1,#REF!,$B272,#REF!,$B$13)/10^9</f>
        <v>#REF!</v>
      </c>
      <c r="H272" s="38" t="e">
        <f>SUMIFS(#REF!,#REF!,$C$1,#REF!,$B272,#REF!,$B$13)/10^9</f>
        <v>#REF!</v>
      </c>
      <c r="I272" s="38" t="e">
        <f>SUMIFS(#REF!,#REF!,$C$1,#REF!,$B272,#REF!,$B$13)/10^9</f>
        <v>#REF!</v>
      </c>
      <c r="J272" s="38" t="e">
        <f>SUMIFS(#REF!,#REF!,$C$1,#REF!,$B272,#REF!,$B$13)/10^9</f>
        <v>#REF!</v>
      </c>
      <c r="K272" s="38" t="e">
        <f>SUMIFS(#REF!,#REF!,$C$1,#REF!,$B272,#REF!,$B$13)/10^9</f>
        <v>#REF!</v>
      </c>
      <c r="L272" s="38" t="e">
        <f>SUMIFS(#REF!,#REF!,$C$1,#REF!,$B272,#REF!,$B$13)/10^9</f>
        <v>#REF!</v>
      </c>
      <c r="M272" s="38" t="e">
        <f>SUMIFS(#REF!,#REF!,$C$1,#REF!,$B272,#REF!,$B$13)/10^9</f>
        <v>#REF!</v>
      </c>
      <c r="N272" s="38" t="e">
        <f>SUMIFS(#REF!,#REF!,$C$1,#REF!,$B272,#REF!,$B$13)/10^9</f>
        <v>#REF!</v>
      </c>
      <c r="O272" s="38" t="e">
        <f>SUMIFS(#REF!,#REF!,$C$1,#REF!,$B272,#REF!,$B$13)/10^9</f>
        <v>#REF!</v>
      </c>
      <c r="P272" s="38" t="e">
        <f>SUMIFS(#REF!,#REF!,$C$1,#REF!,$B272,#REF!,$B$13)/10^9</f>
        <v>#REF!</v>
      </c>
      <c r="Q272" s="38" t="e">
        <f>SUMIFS(#REF!,#REF!,$C$1,#REF!,$B272,#REF!,$B$13)/10^9</f>
        <v>#REF!</v>
      </c>
      <c r="R272" s="61"/>
      <c r="S272" s="39" t="e">
        <f t="shared" si="190"/>
        <v>#REF!</v>
      </c>
      <c r="T272" s="40" t="str">
        <f t="shared" si="191"/>
        <v/>
      </c>
      <c r="U272" s="40" t="str">
        <f t="shared" si="192"/>
        <v/>
      </c>
    </row>
    <row r="273" spans="1:21" s="18" customFormat="1" x14ac:dyDescent="0.3">
      <c r="A273" s="106"/>
      <c r="B273" s="16"/>
      <c r="C273" s="29" t="s">
        <v>2</v>
      </c>
      <c r="D273" s="30" t="e">
        <f>+SUM(D274:D278)</f>
        <v>#REF!</v>
      </c>
      <c r="E273" s="27" t="e">
        <f t="shared" si="188"/>
        <v>#REF!</v>
      </c>
      <c r="F273" s="28"/>
      <c r="G273" s="38" t="e">
        <f>+SUM(G274:G278)</f>
        <v>#REF!</v>
      </c>
      <c r="H273" s="38" t="e">
        <f t="shared" ref="H273:Q273" si="194">+SUM(H274:H278)</f>
        <v>#REF!</v>
      </c>
      <c r="I273" s="38" t="e">
        <f t="shared" si="194"/>
        <v>#REF!</v>
      </c>
      <c r="J273" s="38" t="e">
        <f t="shared" si="194"/>
        <v>#REF!</v>
      </c>
      <c r="K273" s="38" t="e">
        <f t="shared" si="194"/>
        <v>#REF!</v>
      </c>
      <c r="L273" s="38" t="e">
        <f t="shared" si="194"/>
        <v>#REF!</v>
      </c>
      <c r="M273" s="38" t="e">
        <f t="shared" si="194"/>
        <v>#REF!</v>
      </c>
      <c r="N273" s="38" t="e">
        <f t="shared" si="194"/>
        <v>#REF!</v>
      </c>
      <c r="O273" s="38" t="e">
        <f t="shared" si="194"/>
        <v>#REF!</v>
      </c>
      <c r="P273" s="38" t="e">
        <f t="shared" si="194"/>
        <v>#REF!</v>
      </c>
      <c r="Q273" s="38" t="e">
        <f t="shared" si="194"/>
        <v>#REF!</v>
      </c>
      <c r="R273" s="28"/>
      <c r="S273" s="39" t="e">
        <f t="shared" si="190"/>
        <v>#REF!</v>
      </c>
      <c r="T273" s="40" t="str">
        <f t="shared" si="191"/>
        <v/>
      </c>
      <c r="U273" s="40" t="str">
        <f t="shared" si="192"/>
        <v/>
      </c>
    </row>
    <row r="274" spans="1:21" s="55" customFormat="1" hidden="1" outlineLevel="1" x14ac:dyDescent="0.3">
      <c r="A274" s="108"/>
      <c r="B274" s="56" t="s">
        <v>2</v>
      </c>
      <c r="C274" s="57" t="s">
        <v>460</v>
      </c>
      <c r="D274" s="58" t="e">
        <f>COUNTIFS(#REF!,$C$1,#REF!,B274)</f>
        <v>#REF!</v>
      </c>
      <c r="E274" s="27" t="e">
        <f t="shared" si="188"/>
        <v>#REF!</v>
      </c>
      <c r="F274" s="28"/>
      <c r="G274" s="67" t="e">
        <f>SUMIFS(#REF!,#REF!,$C$1,#REF!,$B274,#REF!,$B$13)/10^9</f>
        <v>#REF!</v>
      </c>
      <c r="H274" s="67" t="e">
        <f>SUMIFS(#REF!,#REF!,$C$1,#REF!,$B274,#REF!,$B$13)/10^9</f>
        <v>#REF!</v>
      </c>
      <c r="I274" s="67" t="e">
        <f>SUMIFS(#REF!,#REF!,$C$1,#REF!,$B274,#REF!,$B$13)/10^9</f>
        <v>#REF!</v>
      </c>
      <c r="J274" s="67" t="e">
        <f>SUMIFS(#REF!,#REF!,$C$1,#REF!,$B274,#REF!,$B$13)/10^9</f>
        <v>#REF!</v>
      </c>
      <c r="K274" s="67" t="e">
        <f>SUMIFS(#REF!,#REF!,$C$1,#REF!,$B274,#REF!,$B$13)/10^9</f>
        <v>#REF!</v>
      </c>
      <c r="L274" s="67" t="e">
        <f>SUMIFS(#REF!,#REF!,$C$1,#REF!,$B274,#REF!,$B$13)/10^9</f>
        <v>#REF!</v>
      </c>
      <c r="M274" s="67" t="e">
        <f>SUMIFS(#REF!,#REF!,$C$1,#REF!,$B274,#REF!,$B$13)/10^9</f>
        <v>#REF!</v>
      </c>
      <c r="N274" s="67" t="e">
        <f>SUMIFS(#REF!,#REF!,$C$1,#REF!,$B274,#REF!,$B$13)/10^9</f>
        <v>#REF!</v>
      </c>
      <c r="O274" s="67" t="e">
        <f>SUMIFS(#REF!,#REF!,$C$1,#REF!,$B274,#REF!,$B$13)/10^9</f>
        <v>#REF!</v>
      </c>
      <c r="P274" s="67" t="e">
        <f>SUMIFS(#REF!,#REF!,$C$1,#REF!,$B274,#REF!,$B$13)/10^9</f>
        <v>#REF!</v>
      </c>
      <c r="Q274" s="67" t="e">
        <f>SUMIFS(#REF!,#REF!,$C$1,#REF!,$B274,#REF!,$B$13)/10^9</f>
        <v>#REF!</v>
      </c>
      <c r="R274" s="28"/>
      <c r="S274" s="53" t="e">
        <f t="shared" si="190"/>
        <v>#REF!</v>
      </c>
      <c r="T274" s="54" t="str">
        <f t="shared" si="191"/>
        <v/>
      </c>
      <c r="U274" s="54" t="str">
        <f t="shared" si="192"/>
        <v/>
      </c>
    </row>
    <row r="275" spans="1:21" s="55" customFormat="1" hidden="1" outlineLevel="1" x14ac:dyDescent="0.3">
      <c r="A275" s="108"/>
      <c r="B275" s="56" t="s">
        <v>142</v>
      </c>
      <c r="C275" s="57" t="s">
        <v>461</v>
      </c>
      <c r="D275" s="58" t="e">
        <f>COUNTIFS(#REF!,$C$1,#REF!,B275)</f>
        <v>#REF!</v>
      </c>
      <c r="E275" s="27" t="e">
        <f t="shared" si="188"/>
        <v>#REF!</v>
      </c>
      <c r="F275" s="28"/>
      <c r="G275" s="67" t="e">
        <f>SUMIFS(#REF!,#REF!,$C$1,#REF!,$B275,#REF!,$B$13)/10^9</f>
        <v>#REF!</v>
      </c>
      <c r="H275" s="67" t="e">
        <f>SUMIFS(#REF!,#REF!,$C$1,#REF!,$B275,#REF!,$B$13)/10^9</f>
        <v>#REF!</v>
      </c>
      <c r="I275" s="67" t="e">
        <f>SUMIFS(#REF!,#REF!,$C$1,#REF!,$B275,#REF!,$B$13)/10^9</f>
        <v>#REF!</v>
      </c>
      <c r="J275" s="67" t="e">
        <f>SUMIFS(#REF!,#REF!,$C$1,#REF!,$B275,#REF!,$B$13)/10^9</f>
        <v>#REF!</v>
      </c>
      <c r="K275" s="67" t="e">
        <f>SUMIFS(#REF!,#REF!,$C$1,#REF!,$B275,#REF!,$B$13)/10^9</f>
        <v>#REF!</v>
      </c>
      <c r="L275" s="67" t="e">
        <f>SUMIFS(#REF!,#REF!,$C$1,#REF!,$B275,#REF!,$B$13)/10^9</f>
        <v>#REF!</v>
      </c>
      <c r="M275" s="67" t="e">
        <f>SUMIFS(#REF!,#REF!,$C$1,#REF!,$B275,#REF!,$B$13)/10^9</f>
        <v>#REF!</v>
      </c>
      <c r="N275" s="67" t="e">
        <f>SUMIFS(#REF!,#REF!,$C$1,#REF!,$B275,#REF!,$B$13)/10^9</f>
        <v>#REF!</v>
      </c>
      <c r="O275" s="67" t="e">
        <f>SUMIFS(#REF!,#REF!,$C$1,#REF!,$B275,#REF!,$B$13)/10^9</f>
        <v>#REF!</v>
      </c>
      <c r="P275" s="67" t="e">
        <f>SUMIFS(#REF!,#REF!,$C$1,#REF!,$B275,#REF!,$B$13)/10^9</f>
        <v>#REF!</v>
      </c>
      <c r="Q275" s="67" t="e">
        <f>SUMIFS(#REF!,#REF!,$C$1,#REF!,$B275,#REF!,$B$13)/10^9</f>
        <v>#REF!</v>
      </c>
      <c r="R275" s="28"/>
      <c r="S275" s="53" t="e">
        <f t="shared" si="190"/>
        <v>#REF!</v>
      </c>
      <c r="T275" s="54" t="str">
        <f t="shared" si="191"/>
        <v/>
      </c>
      <c r="U275" s="54" t="str">
        <f t="shared" si="192"/>
        <v/>
      </c>
    </row>
    <row r="276" spans="1:21" s="55" customFormat="1" hidden="1" outlineLevel="1" x14ac:dyDescent="0.3">
      <c r="A276" s="108"/>
      <c r="B276" s="56" t="s">
        <v>198</v>
      </c>
      <c r="C276" s="57" t="s">
        <v>462</v>
      </c>
      <c r="D276" s="58" t="e">
        <f>COUNTIFS(#REF!,$C$1,#REF!,B276)</f>
        <v>#REF!</v>
      </c>
      <c r="E276" s="27" t="e">
        <f t="shared" si="188"/>
        <v>#REF!</v>
      </c>
      <c r="F276" s="28"/>
      <c r="G276" s="67" t="e">
        <f>SUMIFS(#REF!,#REF!,$C$1,#REF!,$B276,#REF!,$B$13)/10^9</f>
        <v>#REF!</v>
      </c>
      <c r="H276" s="67" t="e">
        <f>SUMIFS(#REF!,#REF!,$C$1,#REF!,$B276,#REF!,$B$13)/10^9</f>
        <v>#REF!</v>
      </c>
      <c r="I276" s="67" t="e">
        <f>SUMIFS(#REF!,#REF!,$C$1,#REF!,$B276,#REF!,$B$13)/10^9</f>
        <v>#REF!</v>
      </c>
      <c r="J276" s="67" t="e">
        <f>SUMIFS(#REF!,#REF!,$C$1,#REF!,$B276,#REF!,$B$13)/10^9</f>
        <v>#REF!</v>
      </c>
      <c r="K276" s="67" t="e">
        <f>SUMIFS(#REF!,#REF!,$C$1,#REF!,$B276,#REF!,$B$13)/10^9</f>
        <v>#REF!</v>
      </c>
      <c r="L276" s="67" t="e">
        <f>SUMIFS(#REF!,#REF!,$C$1,#REF!,$B276,#REF!,$B$13)/10^9</f>
        <v>#REF!</v>
      </c>
      <c r="M276" s="67" t="e">
        <f>SUMIFS(#REF!,#REF!,$C$1,#REF!,$B276,#REF!,$B$13)/10^9</f>
        <v>#REF!</v>
      </c>
      <c r="N276" s="67" t="e">
        <f>SUMIFS(#REF!,#REF!,$C$1,#REF!,$B276,#REF!,$B$13)/10^9</f>
        <v>#REF!</v>
      </c>
      <c r="O276" s="67" t="e">
        <f>SUMIFS(#REF!,#REF!,$C$1,#REF!,$B276,#REF!,$B$13)/10^9</f>
        <v>#REF!</v>
      </c>
      <c r="P276" s="67" t="e">
        <f>SUMIFS(#REF!,#REF!,$C$1,#REF!,$B276,#REF!,$B$13)/10^9</f>
        <v>#REF!</v>
      </c>
      <c r="Q276" s="67" t="e">
        <f>SUMIFS(#REF!,#REF!,$C$1,#REF!,$B276,#REF!,$B$13)/10^9</f>
        <v>#REF!</v>
      </c>
      <c r="R276" s="28"/>
      <c r="S276" s="53" t="e">
        <f t="shared" si="190"/>
        <v>#REF!</v>
      </c>
      <c r="T276" s="54" t="str">
        <f t="shared" si="191"/>
        <v/>
      </c>
      <c r="U276" s="54" t="str">
        <f t="shared" si="192"/>
        <v/>
      </c>
    </row>
    <row r="277" spans="1:21" s="55" customFormat="1" hidden="1" outlineLevel="1" x14ac:dyDescent="0.3">
      <c r="A277" s="108"/>
      <c r="B277" s="56" t="s">
        <v>267</v>
      </c>
      <c r="C277" s="57" t="s">
        <v>463</v>
      </c>
      <c r="D277" s="58" t="e">
        <f>COUNTIFS(#REF!,$C$1,#REF!,B277)</f>
        <v>#REF!</v>
      </c>
      <c r="E277" s="27" t="e">
        <f t="shared" si="188"/>
        <v>#REF!</v>
      </c>
      <c r="F277" s="28"/>
      <c r="G277" s="67" t="e">
        <f>SUMIFS(#REF!,#REF!,$C$1,#REF!,$B277,#REF!,$B$13)/10^9</f>
        <v>#REF!</v>
      </c>
      <c r="H277" s="67" t="e">
        <f>SUMIFS(#REF!,#REF!,$C$1,#REF!,$B277,#REF!,$B$13)/10^9</f>
        <v>#REF!</v>
      </c>
      <c r="I277" s="67" t="e">
        <f>SUMIFS(#REF!,#REF!,$C$1,#REF!,$B277,#REF!,$B$13)/10^9</f>
        <v>#REF!</v>
      </c>
      <c r="J277" s="67" t="e">
        <f>SUMIFS(#REF!,#REF!,$C$1,#REF!,$B277,#REF!,$B$13)/10^9</f>
        <v>#REF!</v>
      </c>
      <c r="K277" s="67" t="e">
        <f>SUMIFS(#REF!,#REF!,$C$1,#REF!,$B277,#REF!,$B$13)/10^9</f>
        <v>#REF!</v>
      </c>
      <c r="L277" s="67" t="e">
        <f>SUMIFS(#REF!,#REF!,$C$1,#REF!,$B277,#REF!,$B$13)/10^9</f>
        <v>#REF!</v>
      </c>
      <c r="M277" s="67" t="e">
        <f>SUMIFS(#REF!,#REF!,$C$1,#REF!,$B277,#REF!,$B$13)/10^9</f>
        <v>#REF!</v>
      </c>
      <c r="N277" s="67" t="e">
        <f>SUMIFS(#REF!,#REF!,$C$1,#REF!,$B277,#REF!,$B$13)/10^9</f>
        <v>#REF!</v>
      </c>
      <c r="O277" s="67" t="e">
        <f>SUMIFS(#REF!,#REF!,$C$1,#REF!,$B277,#REF!,$B$13)/10^9</f>
        <v>#REF!</v>
      </c>
      <c r="P277" s="67" t="e">
        <f>SUMIFS(#REF!,#REF!,$C$1,#REF!,$B277,#REF!,$B$13)/10^9</f>
        <v>#REF!</v>
      </c>
      <c r="Q277" s="67" t="e">
        <f>SUMIFS(#REF!,#REF!,$C$1,#REF!,$B277,#REF!,$B$13)/10^9</f>
        <v>#REF!</v>
      </c>
      <c r="R277" s="28"/>
      <c r="S277" s="53" t="e">
        <f t="shared" si="190"/>
        <v>#REF!</v>
      </c>
      <c r="T277" s="54" t="str">
        <f t="shared" si="191"/>
        <v/>
      </c>
      <c r="U277" s="54" t="str">
        <f t="shared" si="192"/>
        <v/>
      </c>
    </row>
    <row r="278" spans="1:21" s="55" customFormat="1" hidden="1" outlineLevel="1" x14ac:dyDescent="0.3">
      <c r="A278" s="108"/>
      <c r="B278" s="56" t="s">
        <v>268</v>
      </c>
      <c r="C278" s="57" t="s">
        <v>464</v>
      </c>
      <c r="D278" s="58" t="e">
        <f>COUNTIFS(#REF!,$C$1,#REF!,B278)</f>
        <v>#REF!</v>
      </c>
      <c r="E278" s="27" t="e">
        <f t="shared" si="188"/>
        <v>#REF!</v>
      </c>
      <c r="F278" s="28"/>
      <c r="G278" s="67" t="e">
        <f>SUMIFS(#REF!,#REF!,$C$1,#REF!,$B278,#REF!,$B$13)/10^9</f>
        <v>#REF!</v>
      </c>
      <c r="H278" s="67" t="e">
        <f>SUMIFS(#REF!,#REF!,$C$1,#REF!,$B278,#REF!,$B$13)/10^9</f>
        <v>#REF!</v>
      </c>
      <c r="I278" s="67" t="e">
        <f>SUMIFS(#REF!,#REF!,$C$1,#REF!,$B278,#REF!,$B$13)/10^9</f>
        <v>#REF!</v>
      </c>
      <c r="J278" s="67" t="e">
        <f>SUMIFS(#REF!,#REF!,$C$1,#REF!,$B278,#REF!,$B$13)/10^9</f>
        <v>#REF!</v>
      </c>
      <c r="K278" s="67" t="e">
        <f>SUMIFS(#REF!,#REF!,$C$1,#REF!,$B278,#REF!,$B$13)/10^9</f>
        <v>#REF!</v>
      </c>
      <c r="L278" s="67" t="e">
        <f>SUMIFS(#REF!,#REF!,$C$1,#REF!,$B278,#REF!,$B$13)/10^9</f>
        <v>#REF!</v>
      </c>
      <c r="M278" s="67" t="e">
        <f>SUMIFS(#REF!,#REF!,$C$1,#REF!,$B278,#REF!,$B$13)/10^9</f>
        <v>#REF!</v>
      </c>
      <c r="N278" s="67" t="e">
        <f>SUMIFS(#REF!,#REF!,$C$1,#REF!,$B278,#REF!,$B$13)/10^9</f>
        <v>#REF!</v>
      </c>
      <c r="O278" s="67" t="e">
        <f>SUMIFS(#REF!,#REF!,$C$1,#REF!,$B278,#REF!,$B$13)/10^9</f>
        <v>#REF!</v>
      </c>
      <c r="P278" s="67" t="e">
        <f>SUMIFS(#REF!,#REF!,$C$1,#REF!,$B278,#REF!,$B$13)/10^9</f>
        <v>#REF!</v>
      </c>
      <c r="Q278" s="67" t="e">
        <f>SUMIFS(#REF!,#REF!,$C$1,#REF!,$B278,#REF!,$B$13)/10^9</f>
        <v>#REF!</v>
      </c>
      <c r="R278" s="28"/>
      <c r="S278" s="53" t="e">
        <f t="shared" si="190"/>
        <v>#REF!</v>
      </c>
      <c r="T278" s="54" t="str">
        <f t="shared" si="191"/>
        <v/>
      </c>
      <c r="U278" s="54" t="str">
        <f t="shared" si="192"/>
        <v/>
      </c>
    </row>
    <row r="279" spans="1:21" s="18" customFormat="1" collapsed="1" x14ac:dyDescent="0.3">
      <c r="A279" s="106"/>
      <c r="B279" s="16"/>
      <c r="C279" s="29" t="s">
        <v>166</v>
      </c>
      <c r="D279" s="30" t="e">
        <f>+SUM(D280:D285)</f>
        <v>#REF!</v>
      </c>
      <c r="E279" s="27" t="e">
        <f t="shared" si="188"/>
        <v>#REF!</v>
      </c>
      <c r="F279" s="28"/>
      <c r="G279" s="38" t="e">
        <f>+SUM(G280:G285)</f>
        <v>#REF!</v>
      </c>
      <c r="H279" s="38" t="e">
        <f t="shared" ref="H279:Q279" si="195">+SUM(H280:H285)</f>
        <v>#REF!</v>
      </c>
      <c r="I279" s="38" t="e">
        <f t="shared" si="195"/>
        <v>#REF!</v>
      </c>
      <c r="J279" s="38" t="e">
        <f t="shared" si="195"/>
        <v>#REF!</v>
      </c>
      <c r="K279" s="38" t="e">
        <f t="shared" si="195"/>
        <v>#REF!</v>
      </c>
      <c r="L279" s="38" t="e">
        <f t="shared" si="195"/>
        <v>#REF!</v>
      </c>
      <c r="M279" s="38" t="e">
        <f t="shared" si="195"/>
        <v>#REF!</v>
      </c>
      <c r="N279" s="38" t="e">
        <f t="shared" si="195"/>
        <v>#REF!</v>
      </c>
      <c r="O279" s="38" t="e">
        <f t="shared" si="195"/>
        <v>#REF!</v>
      </c>
      <c r="P279" s="38" t="e">
        <f t="shared" si="195"/>
        <v>#REF!</v>
      </c>
      <c r="Q279" s="38" t="e">
        <f t="shared" si="195"/>
        <v>#REF!</v>
      </c>
      <c r="R279" s="28"/>
      <c r="S279" s="39" t="e">
        <f t="shared" si="190"/>
        <v>#REF!</v>
      </c>
      <c r="T279" s="40" t="str">
        <f t="shared" si="191"/>
        <v/>
      </c>
      <c r="U279" s="40" t="str">
        <f t="shared" si="192"/>
        <v/>
      </c>
    </row>
    <row r="280" spans="1:21" s="55" customFormat="1" hidden="1" outlineLevel="1" x14ac:dyDescent="0.3">
      <c r="A280" s="108"/>
      <c r="B280" s="56" t="s">
        <v>166</v>
      </c>
      <c r="C280" s="57" t="s">
        <v>465</v>
      </c>
      <c r="D280" s="58" t="e">
        <f>COUNTIFS(#REF!,$C$1,#REF!,B280)</f>
        <v>#REF!</v>
      </c>
      <c r="E280" s="27" t="e">
        <f t="shared" si="188"/>
        <v>#REF!</v>
      </c>
      <c r="F280" s="28"/>
      <c r="G280" s="67" t="e">
        <f>SUMIFS(#REF!,#REF!,$C$1,#REF!,$B280,#REF!,$B$13)/10^9</f>
        <v>#REF!</v>
      </c>
      <c r="H280" s="67" t="e">
        <f>SUMIFS(#REF!,#REF!,$C$1,#REF!,$B280,#REF!,$B$13)/10^9</f>
        <v>#REF!</v>
      </c>
      <c r="I280" s="67" t="e">
        <f>SUMIFS(#REF!,#REF!,$C$1,#REF!,$B280,#REF!,$B$13)/10^9</f>
        <v>#REF!</v>
      </c>
      <c r="J280" s="67" t="e">
        <f>SUMIFS(#REF!,#REF!,$C$1,#REF!,$B280,#REF!,$B$13)/10^9</f>
        <v>#REF!</v>
      </c>
      <c r="K280" s="67" t="e">
        <f>SUMIFS(#REF!,#REF!,$C$1,#REF!,$B280,#REF!,$B$13)/10^9</f>
        <v>#REF!</v>
      </c>
      <c r="L280" s="67" t="e">
        <f>SUMIFS(#REF!,#REF!,$C$1,#REF!,$B280,#REF!,$B$13)/10^9</f>
        <v>#REF!</v>
      </c>
      <c r="M280" s="67" t="e">
        <f>SUMIFS(#REF!,#REF!,$C$1,#REF!,$B280,#REF!,$B$13)/10^9</f>
        <v>#REF!</v>
      </c>
      <c r="N280" s="67" t="e">
        <f>SUMIFS(#REF!,#REF!,$C$1,#REF!,$B280,#REF!,$B$13)/10^9</f>
        <v>#REF!</v>
      </c>
      <c r="O280" s="67" t="e">
        <f>SUMIFS(#REF!,#REF!,$C$1,#REF!,$B280,#REF!,$B$13)/10^9</f>
        <v>#REF!</v>
      </c>
      <c r="P280" s="67" t="e">
        <f>SUMIFS(#REF!,#REF!,$C$1,#REF!,$B280,#REF!,$B$13)/10^9</f>
        <v>#REF!</v>
      </c>
      <c r="Q280" s="67" t="e">
        <f>SUMIFS(#REF!,#REF!,$C$1,#REF!,$B280,#REF!,$B$13)/10^9</f>
        <v>#REF!</v>
      </c>
      <c r="R280" s="28"/>
      <c r="S280" s="53" t="e">
        <f t="shared" si="190"/>
        <v>#REF!</v>
      </c>
      <c r="T280" s="54" t="str">
        <f t="shared" si="191"/>
        <v/>
      </c>
      <c r="U280" s="54" t="str">
        <f t="shared" si="192"/>
        <v/>
      </c>
    </row>
    <row r="281" spans="1:21" s="55" customFormat="1" hidden="1" outlineLevel="1" x14ac:dyDescent="0.3">
      <c r="A281" s="108"/>
      <c r="B281" s="56" t="s">
        <v>179</v>
      </c>
      <c r="C281" s="57" t="s">
        <v>466</v>
      </c>
      <c r="D281" s="58" t="e">
        <f>COUNTIFS(#REF!,$C$1,#REF!,B281)</f>
        <v>#REF!</v>
      </c>
      <c r="E281" s="27" t="e">
        <f t="shared" si="188"/>
        <v>#REF!</v>
      </c>
      <c r="F281" s="28"/>
      <c r="G281" s="67" t="e">
        <f>SUMIFS(#REF!,#REF!,$C$1,#REF!,$B281,#REF!,$B$13)/10^9</f>
        <v>#REF!</v>
      </c>
      <c r="H281" s="67" t="e">
        <f>SUMIFS(#REF!,#REF!,$C$1,#REF!,$B281,#REF!,$B$13)/10^9</f>
        <v>#REF!</v>
      </c>
      <c r="I281" s="67" t="e">
        <f>SUMIFS(#REF!,#REF!,$C$1,#REF!,$B281,#REF!,$B$13)/10^9</f>
        <v>#REF!</v>
      </c>
      <c r="J281" s="67" t="e">
        <f>SUMIFS(#REF!,#REF!,$C$1,#REF!,$B281,#REF!,$B$13)/10^9</f>
        <v>#REF!</v>
      </c>
      <c r="K281" s="67" t="e">
        <f>SUMIFS(#REF!,#REF!,$C$1,#REF!,$B281,#REF!,$B$13)/10^9</f>
        <v>#REF!</v>
      </c>
      <c r="L281" s="67" t="e">
        <f>SUMIFS(#REF!,#REF!,$C$1,#REF!,$B281,#REF!,$B$13)/10^9</f>
        <v>#REF!</v>
      </c>
      <c r="M281" s="67" t="e">
        <f>SUMIFS(#REF!,#REF!,$C$1,#REF!,$B281,#REF!,$B$13)/10^9</f>
        <v>#REF!</v>
      </c>
      <c r="N281" s="67" t="e">
        <f>SUMIFS(#REF!,#REF!,$C$1,#REF!,$B281,#REF!,$B$13)/10^9</f>
        <v>#REF!</v>
      </c>
      <c r="O281" s="67" t="e">
        <f>SUMIFS(#REF!,#REF!,$C$1,#REF!,$B281,#REF!,$B$13)/10^9</f>
        <v>#REF!</v>
      </c>
      <c r="P281" s="67" t="e">
        <f>SUMIFS(#REF!,#REF!,$C$1,#REF!,$B281,#REF!,$B$13)/10^9</f>
        <v>#REF!</v>
      </c>
      <c r="Q281" s="67" t="e">
        <f>SUMIFS(#REF!,#REF!,$C$1,#REF!,$B281,#REF!,$B$13)/10^9</f>
        <v>#REF!</v>
      </c>
      <c r="R281" s="28"/>
      <c r="S281" s="53" t="e">
        <f t="shared" si="190"/>
        <v>#REF!</v>
      </c>
      <c r="T281" s="54" t="str">
        <f t="shared" si="191"/>
        <v/>
      </c>
      <c r="U281" s="54" t="str">
        <f t="shared" si="192"/>
        <v/>
      </c>
    </row>
    <row r="282" spans="1:21" s="55" customFormat="1" hidden="1" outlineLevel="1" x14ac:dyDescent="0.3">
      <c r="A282" s="108"/>
      <c r="B282" s="56" t="s">
        <v>175</v>
      </c>
      <c r="C282" s="57" t="s">
        <v>467</v>
      </c>
      <c r="D282" s="58" t="e">
        <f>COUNTIFS(#REF!,$C$1,#REF!,B282)</f>
        <v>#REF!</v>
      </c>
      <c r="E282" s="27" t="e">
        <f t="shared" si="188"/>
        <v>#REF!</v>
      </c>
      <c r="F282" s="28"/>
      <c r="G282" s="67" t="e">
        <f>SUMIFS(#REF!,#REF!,$C$1,#REF!,$B282,#REF!,$B$13)/10^9</f>
        <v>#REF!</v>
      </c>
      <c r="H282" s="67" t="e">
        <f>SUMIFS(#REF!,#REF!,$C$1,#REF!,$B282,#REF!,$B$13)/10^9</f>
        <v>#REF!</v>
      </c>
      <c r="I282" s="67" t="e">
        <f>SUMIFS(#REF!,#REF!,$C$1,#REF!,$B282,#REF!,$B$13)/10^9</f>
        <v>#REF!</v>
      </c>
      <c r="J282" s="67" t="e">
        <f>SUMIFS(#REF!,#REF!,$C$1,#REF!,$B282,#REF!,$B$13)/10^9</f>
        <v>#REF!</v>
      </c>
      <c r="K282" s="67" t="e">
        <f>SUMIFS(#REF!,#REF!,$C$1,#REF!,$B282,#REF!,$B$13)/10^9</f>
        <v>#REF!</v>
      </c>
      <c r="L282" s="67" t="e">
        <f>SUMIFS(#REF!,#REF!,$C$1,#REF!,$B282,#REF!,$B$13)/10^9</f>
        <v>#REF!</v>
      </c>
      <c r="M282" s="67" t="e">
        <f>SUMIFS(#REF!,#REF!,$C$1,#REF!,$B282,#REF!,$B$13)/10^9</f>
        <v>#REF!</v>
      </c>
      <c r="N282" s="67" t="e">
        <f>SUMIFS(#REF!,#REF!,$C$1,#REF!,$B282,#REF!,$B$13)/10^9</f>
        <v>#REF!</v>
      </c>
      <c r="O282" s="67" t="e">
        <f>SUMIFS(#REF!,#REF!,$C$1,#REF!,$B282,#REF!,$B$13)/10^9</f>
        <v>#REF!</v>
      </c>
      <c r="P282" s="67" t="e">
        <f>SUMIFS(#REF!,#REF!,$C$1,#REF!,$B282,#REF!,$B$13)/10^9</f>
        <v>#REF!</v>
      </c>
      <c r="Q282" s="67" t="e">
        <f>SUMIFS(#REF!,#REF!,$C$1,#REF!,$B282,#REF!,$B$13)/10^9</f>
        <v>#REF!</v>
      </c>
      <c r="R282" s="28"/>
      <c r="S282" s="53" t="e">
        <f t="shared" si="190"/>
        <v>#REF!</v>
      </c>
      <c r="T282" s="54" t="str">
        <f t="shared" si="191"/>
        <v/>
      </c>
      <c r="U282" s="54" t="str">
        <f t="shared" si="192"/>
        <v/>
      </c>
    </row>
    <row r="283" spans="1:21" s="55" customFormat="1" hidden="1" outlineLevel="1" x14ac:dyDescent="0.3">
      <c r="A283" s="108"/>
      <c r="B283" s="56" t="s">
        <v>143</v>
      </c>
      <c r="C283" s="57" t="s">
        <v>468</v>
      </c>
      <c r="D283" s="58" t="e">
        <f>COUNTIFS(#REF!,$C$1,#REF!,B283)</f>
        <v>#REF!</v>
      </c>
      <c r="E283" s="27" t="e">
        <f t="shared" si="188"/>
        <v>#REF!</v>
      </c>
      <c r="F283" s="28"/>
      <c r="G283" s="67" t="e">
        <f>SUMIFS(#REF!,#REF!,$C$1,#REF!,$B283,#REF!,$B$13)/10^9</f>
        <v>#REF!</v>
      </c>
      <c r="H283" s="67" t="e">
        <f>SUMIFS(#REF!,#REF!,$C$1,#REF!,$B283,#REF!,$B$13)/10^9</f>
        <v>#REF!</v>
      </c>
      <c r="I283" s="67" t="e">
        <f>SUMIFS(#REF!,#REF!,$C$1,#REF!,$B283,#REF!,$B$13)/10^9</f>
        <v>#REF!</v>
      </c>
      <c r="J283" s="67" t="e">
        <f>SUMIFS(#REF!,#REF!,$C$1,#REF!,$B283,#REF!,$B$13)/10^9</f>
        <v>#REF!</v>
      </c>
      <c r="K283" s="67" t="e">
        <f>SUMIFS(#REF!,#REF!,$C$1,#REF!,$B283,#REF!,$B$13)/10^9</f>
        <v>#REF!</v>
      </c>
      <c r="L283" s="67" t="e">
        <f>SUMIFS(#REF!,#REF!,$C$1,#REF!,$B283,#REF!,$B$13)/10^9</f>
        <v>#REF!</v>
      </c>
      <c r="M283" s="67" t="e">
        <f>SUMIFS(#REF!,#REF!,$C$1,#REF!,$B283,#REF!,$B$13)/10^9</f>
        <v>#REF!</v>
      </c>
      <c r="N283" s="67" t="e">
        <f>SUMIFS(#REF!,#REF!,$C$1,#REF!,$B283,#REF!,$B$13)/10^9</f>
        <v>#REF!</v>
      </c>
      <c r="O283" s="67" t="e">
        <f>SUMIFS(#REF!,#REF!,$C$1,#REF!,$B283,#REF!,$B$13)/10^9</f>
        <v>#REF!</v>
      </c>
      <c r="P283" s="67" t="e">
        <f>SUMIFS(#REF!,#REF!,$C$1,#REF!,$B283,#REF!,$B$13)/10^9</f>
        <v>#REF!</v>
      </c>
      <c r="Q283" s="67" t="e">
        <f>SUMIFS(#REF!,#REF!,$C$1,#REF!,$B283,#REF!,$B$13)/10^9</f>
        <v>#REF!</v>
      </c>
      <c r="R283" s="28"/>
      <c r="S283" s="53" t="e">
        <f t="shared" si="190"/>
        <v>#REF!</v>
      </c>
      <c r="T283" s="54" t="str">
        <f t="shared" si="191"/>
        <v/>
      </c>
      <c r="U283" s="54" t="str">
        <f t="shared" si="192"/>
        <v/>
      </c>
    </row>
    <row r="284" spans="1:21" s="55" customFormat="1" hidden="1" outlineLevel="1" x14ac:dyDescent="0.3">
      <c r="A284" s="108"/>
      <c r="B284" s="56" t="s">
        <v>180</v>
      </c>
      <c r="C284" s="57" t="s">
        <v>469</v>
      </c>
      <c r="D284" s="58" t="e">
        <f>COUNTIFS(#REF!,$C$1,#REF!,B284)</f>
        <v>#REF!</v>
      </c>
      <c r="E284" s="27" t="e">
        <f t="shared" si="188"/>
        <v>#REF!</v>
      </c>
      <c r="F284" s="28"/>
      <c r="G284" s="67" t="e">
        <f>SUMIFS(#REF!,#REF!,$C$1,#REF!,$B284,#REF!,$B$13)/10^9</f>
        <v>#REF!</v>
      </c>
      <c r="H284" s="67" t="e">
        <f>SUMIFS(#REF!,#REF!,$C$1,#REF!,$B284,#REF!,$B$13)/10^9</f>
        <v>#REF!</v>
      </c>
      <c r="I284" s="67" t="e">
        <f>SUMIFS(#REF!,#REF!,$C$1,#REF!,$B284,#REF!,$B$13)/10^9</f>
        <v>#REF!</v>
      </c>
      <c r="J284" s="67" t="e">
        <f>SUMIFS(#REF!,#REF!,$C$1,#REF!,$B284,#REF!,$B$13)/10^9</f>
        <v>#REF!</v>
      </c>
      <c r="K284" s="67" t="e">
        <f>SUMIFS(#REF!,#REF!,$C$1,#REF!,$B284,#REF!,$B$13)/10^9</f>
        <v>#REF!</v>
      </c>
      <c r="L284" s="67" t="e">
        <f>SUMIFS(#REF!,#REF!,$C$1,#REF!,$B284,#REF!,$B$13)/10^9</f>
        <v>#REF!</v>
      </c>
      <c r="M284" s="67" t="e">
        <f>SUMIFS(#REF!,#REF!,$C$1,#REF!,$B284,#REF!,$B$13)/10^9</f>
        <v>#REF!</v>
      </c>
      <c r="N284" s="67" t="e">
        <f>SUMIFS(#REF!,#REF!,$C$1,#REF!,$B284,#REF!,$B$13)/10^9</f>
        <v>#REF!</v>
      </c>
      <c r="O284" s="67" t="e">
        <f>SUMIFS(#REF!,#REF!,$C$1,#REF!,$B284,#REF!,$B$13)/10^9</f>
        <v>#REF!</v>
      </c>
      <c r="P284" s="67" t="e">
        <f>SUMIFS(#REF!,#REF!,$C$1,#REF!,$B284,#REF!,$B$13)/10^9</f>
        <v>#REF!</v>
      </c>
      <c r="Q284" s="67" t="e">
        <f>SUMIFS(#REF!,#REF!,$C$1,#REF!,$B284,#REF!,$B$13)/10^9</f>
        <v>#REF!</v>
      </c>
      <c r="R284" s="28"/>
      <c r="S284" s="53" t="e">
        <f t="shared" si="190"/>
        <v>#REF!</v>
      </c>
      <c r="T284" s="54" t="str">
        <f t="shared" si="191"/>
        <v/>
      </c>
      <c r="U284" s="54" t="str">
        <f t="shared" si="192"/>
        <v/>
      </c>
    </row>
    <row r="285" spans="1:21" s="55" customFormat="1" hidden="1" outlineLevel="1" x14ac:dyDescent="0.3">
      <c r="A285" s="108"/>
      <c r="B285" s="56" t="s">
        <v>156</v>
      </c>
      <c r="C285" s="57" t="s">
        <v>470</v>
      </c>
      <c r="D285" s="58" t="e">
        <f>COUNTIFS(#REF!,$C$1,#REF!,B285)</f>
        <v>#REF!</v>
      </c>
      <c r="E285" s="27" t="e">
        <f t="shared" si="188"/>
        <v>#REF!</v>
      </c>
      <c r="F285" s="28"/>
      <c r="G285" s="67" t="e">
        <f>SUMIFS(#REF!,#REF!,$C$1,#REF!,$B285,#REF!,$B$13)/10^9</f>
        <v>#REF!</v>
      </c>
      <c r="H285" s="67" t="e">
        <f>SUMIFS(#REF!,#REF!,$C$1,#REF!,$B285,#REF!,$B$13)/10^9</f>
        <v>#REF!</v>
      </c>
      <c r="I285" s="67" t="e">
        <f>SUMIFS(#REF!,#REF!,$C$1,#REF!,$B285,#REF!,$B$13)/10^9</f>
        <v>#REF!</v>
      </c>
      <c r="J285" s="67" t="e">
        <f>SUMIFS(#REF!,#REF!,$C$1,#REF!,$B285,#REF!,$B$13)/10^9</f>
        <v>#REF!</v>
      </c>
      <c r="K285" s="67" t="e">
        <f>SUMIFS(#REF!,#REF!,$C$1,#REF!,$B285,#REF!,$B$13)/10^9</f>
        <v>#REF!</v>
      </c>
      <c r="L285" s="67" t="e">
        <f>SUMIFS(#REF!,#REF!,$C$1,#REF!,$B285,#REF!,$B$13)/10^9</f>
        <v>#REF!</v>
      </c>
      <c r="M285" s="67" t="e">
        <f>SUMIFS(#REF!,#REF!,$C$1,#REF!,$B285,#REF!,$B$13)/10^9</f>
        <v>#REF!</v>
      </c>
      <c r="N285" s="67" t="e">
        <f>SUMIFS(#REF!,#REF!,$C$1,#REF!,$B285,#REF!,$B$13)/10^9</f>
        <v>#REF!</v>
      </c>
      <c r="O285" s="67" t="e">
        <f>SUMIFS(#REF!,#REF!,$C$1,#REF!,$B285,#REF!,$B$13)/10^9</f>
        <v>#REF!</v>
      </c>
      <c r="P285" s="67" t="e">
        <f>SUMIFS(#REF!,#REF!,$C$1,#REF!,$B285,#REF!,$B$13)/10^9</f>
        <v>#REF!</v>
      </c>
      <c r="Q285" s="67" t="e">
        <f>SUMIFS(#REF!,#REF!,$C$1,#REF!,$B285,#REF!,$B$13)/10^9</f>
        <v>#REF!</v>
      </c>
      <c r="R285" s="28"/>
      <c r="S285" s="53" t="e">
        <f t="shared" ref="S285" si="196">SUM(G285:Q285)</f>
        <v>#REF!</v>
      </c>
      <c r="T285" s="54" t="str">
        <f t="shared" ref="T285" si="197">IF(ISERROR(Q285/G285-1),"",Q285/G285-1)</f>
        <v/>
      </c>
      <c r="U285" s="54" t="str">
        <f t="shared" ref="U285" si="198">IF(ISERROR(((Q285/G285)^(1/8))-1),"",((Q285/G285)^(1/8))-1)</f>
        <v/>
      </c>
    </row>
    <row r="286" spans="1:21" s="18" customFormat="1" collapsed="1" x14ac:dyDescent="0.3">
      <c r="A286" s="106"/>
      <c r="B286" s="16" t="s">
        <v>192</v>
      </c>
      <c r="C286" s="29" t="s">
        <v>361</v>
      </c>
      <c r="D286" s="30" t="e">
        <f>COUNTIFS(#REF!,$C$1,#REF!,B286)</f>
        <v>#REF!</v>
      </c>
      <c r="E286" s="27" t="e">
        <f t="shared" si="188"/>
        <v>#REF!</v>
      </c>
      <c r="F286" s="28"/>
      <c r="G286" s="38" t="e">
        <f>SUMIFS(#REF!,#REF!,$C$1,#REF!,$B286,#REF!,$B$13)/10^9</f>
        <v>#REF!</v>
      </c>
      <c r="H286" s="38" t="e">
        <f>SUMIFS(#REF!,#REF!,$C$1,#REF!,$B286,#REF!,$B$13)/10^9</f>
        <v>#REF!</v>
      </c>
      <c r="I286" s="38" t="e">
        <f>SUMIFS(#REF!,#REF!,$C$1,#REF!,$B286,#REF!,$B$13)/10^9</f>
        <v>#REF!</v>
      </c>
      <c r="J286" s="38" t="e">
        <f>SUMIFS(#REF!,#REF!,$C$1,#REF!,$B286,#REF!,$B$13)/10^9</f>
        <v>#REF!</v>
      </c>
      <c r="K286" s="38" t="e">
        <f>SUMIFS(#REF!,#REF!,$C$1,#REF!,$B286,#REF!,$B$13)/10^9</f>
        <v>#REF!</v>
      </c>
      <c r="L286" s="38" t="e">
        <f>SUMIFS(#REF!,#REF!,$C$1,#REF!,$B286,#REF!,$B$13)/10^9</f>
        <v>#REF!</v>
      </c>
      <c r="M286" s="38" t="e">
        <f>SUMIFS(#REF!,#REF!,$C$1,#REF!,$B286,#REF!,$B$13)/10^9</f>
        <v>#REF!</v>
      </c>
      <c r="N286" s="38" t="e">
        <f>SUMIFS(#REF!,#REF!,$C$1,#REF!,$B286,#REF!,$B$13)/10^9</f>
        <v>#REF!</v>
      </c>
      <c r="O286" s="38" t="e">
        <f>SUMIFS(#REF!,#REF!,$C$1,#REF!,$B286,#REF!,$B$13)/10^9</f>
        <v>#REF!</v>
      </c>
      <c r="P286" s="38" t="e">
        <f>SUMIFS(#REF!,#REF!,$C$1,#REF!,$B286,#REF!,$B$13)/10^9</f>
        <v>#REF!</v>
      </c>
      <c r="Q286" s="38" t="e">
        <f>SUMIFS(#REF!,#REF!,$C$1,#REF!,$B286,#REF!,$B$13)/10^9</f>
        <v>#REF!</v>
      </c>
      <c r="R286" s="28"/>
      <c r="S286" s="39" t="e">
        <f t="shared" ref="S286:S295" si="199">SUM(G286:Q286)</f>
        <v>#REF!</v>
      </c>
      <c r="T286" s="40" t="str">
        <f t="shared" ref="T286:T295" si="200">IF(ISERROR(Q286/G286-1),"",Q286/G286-1)</f>
        <v/>
      </c>
      <c r="U286" s="40" t="str">
        <f t="shared" ref="U286:U295" si="201">IF(ISERROR(((Q286/G286)^(1/8))-1),"",((Q286/G286)^(1/8))-1)</f>
        <v/>
      </c>
    </row>
    <row r="287" spans="1:21" s="18" customFormat="1" x14ac:dyDescent="0.3">
      <c r="A287" s="106"/>
      <c r="B287" s="16" t="s">
        <v>99</v>
      </c>
      <c r="C287" s="29" t="s">
        <v>99</v>
      </c>
      <c r="D287" s="30" t="e">
        <f>COUNTIFS(#REF!,$C$1,#REF!,B287)</f>
        <v>#REF!</v>
      </c>
      <c r="E287" s="27" t="e">
        <f t="shared" ref="E287:E294" si="202">+D287/$D$4</f>
        <v>#REF!</v>
      </c>
      <c r="F287" s="28"/>
      <c r="G287" s="38" t="e">
        <f>SUMIFS(#REF!,#REF!,$C$1,#REF!,$B287,#REF!,$B$13)/10^9</f>
        <v>#REF!</v>
      </c>
      <c r="H287" s="38" t="e">
        <f>SUMIFS(#REF!,#REF!,$C$1,#REF!,$B287,#REF!,$B$13)/10^9</f>
        <v>#REF!</v>
      </c>
      <c r="I287" s="38" t="e">
        <f>SUMIFS(#REF!,#REF!,$C$1,#REF!,$B287,#REF!,$B$13)/10^9</f>
        <v>#REF!</v>
      </c>
      <c r="J287" s="38" t="e">
        <f>SUMIFS(#REF!,#REF!,$C$1,#REF!,$B287,#REF!,$B$13)/10^9</f>
        <v>#REF!</v>
      </c>
      <c r="K287" s="38" t="e">
        <f>SUMIFS(#REF!,#REF!,$C$1,#REF!,$B287,#REF!,$B$13)/10^9</f>
        <v>#REF!</v>
      </c>
      <c r="L287" s="38" t="e">
        <f>SUMIFS(#REF!,#REF!,$C$1,#REF!,$B287,#REF!,$B$13)/10^9</f>
        <v>#REF!</v>
      </c>
      <c r="M287" s="38" t="e">
        <f>SUMIFS(#REF!,#REF!,$C$1,#REF!,$B287,#REF!,$B$13)/10^9</f>
        <v>#REF!</v>
      </c>
      <c r="N287" s="38" t="e">
        <f>SUMIFS(#REF!,#REF!,$C$1,#REF!,$B287,#REF!,$B$13)/10^9</f>
        <v>#REF!</v>
      </c>
      <c r="O287" s="38" t="e">
        <f>SUMIFS(#REF!,#REF!,$C$1,#REF!,$B287,#REF!,$B$13)/10^9</f>
        <v>#REF!</v>
      </c>
      <c r="P287" s="38" t="e">
        <f>SUMIFS(#REF!,#REF!,$C$1,#REF!,$B287,#REF!,$B$13)/10^9</f>
        <v>#REF!</v>
      </c>
      <c r="Q287" s="38" t="e">
        <f>SUMIFS(#REF!,#REF!,$C$1,#REF!,$B287,#REF!,$B$13)/10^9</f>
        <v>#REF!</v>
      </c>
      <c r="R287" s="28"/>
      <c r="S287" s="39" t="e">
        <f t="shared" si="199"/>
        <v>#REF!</v>
      </c>
      <c r="T287" s="40" t="str">
        <f t="shared" si="200"/>
        <v/>
      </c>
      <c r="U287" s="40" t="str">
        <f t="shared" si="201"/>
        <v/>
      </c>
    </row>
    <row r="288" spans="1:21" s="18" customFormat="1" x14ac:dyDescent="0.3">
      <c r="A288" s="106"/>
      <c r="B288" s="16"/>
      <c r="C288" s="29" t="s">
        <v>3</v>
      </c>
      <c r="D288" s="30" t="e">
        <f>+SUM(D289:D290)</f>
        <v>#REF!</v>
      </c>
      <c r="E288" s="27" t="e">
        <f t="shared" si="188"/>
        <v>#REF!</v>
      </c>
      <c r="F288" s="28"/>
      <c r="G288" s="38" t="e">
        <f>+SUM(G289:G290)</f>
        <v>#REF!</v>
      </c>
      <c r="H288" s="38" t="e">
        <f t="shared" ref="H288:Q288" si="203">+SUM(H289:H290)</f>
        <v>#REF!</v>
      </c>
      <c r="I288" s="38" t="e">
        <f t="shared" si="203"/>
        <v>#REF!</v>
      </c>
      <c r="J288" s="38" t="e">
        <f t="shared" si="203"/>
        <v>#REF!</v>
      </c>
      <c r="K288" s="38" t="e">
        <f t="shared" si="203"/>
        <v>#REF!</v>
      </c>
      <c r="L288" s="38" t="e">
        <f t="shared" si="203"/>
        <v>#REF!</v>
      </c>
      <c r="M288" s="38" t="e">
        <f t="shared" si="203"/>
        <v>#REF!</v>
      </c>
      <c r="N288" s="38" t="e">
        <f t="shared" si="203"/>
        <v>#REF!</v>
      </c>
      <c r="O288" s="38" t="e">
        <f t="shared" si="203"/>
        <v>#REF!</v>
      </c>
      <c r="P288" s="38" t="e">
        <f t="shared" si="203"/>
        <v>#REF!</v>
      </c>
      <c r="Q288" s="38" t="e">
        <f t="shared" si="203"/>
        <v>#REF!</v>
      </c>
      <c r="R288" s="28"/>
      <c r="S288" s="39" t="e">
        <f t="shared" si="199"/>
        <v>#REF!</v>
      </c>
      <c r="T288" s="40" t="str">
        <f t="shared" si="200"/>
        <v/>
      </c>
      <c r="U288" s="40" t="str">
        <f t="shared" si="201"/>
        <v/>
      </c>
    </row>
    <row r="289" spans="1:21" s="55" customFormat="1" hidden="1" outlineLevel="1" x14ac:dyDescent="0.3">
      <c r="A289" s="108"/>
      <c r="B289" s="56" t="s">
        <v>3</v>
      </c>
      <c r="C289" s="57" t="s">
        <v>3</v>
      </c>
      <c r="D289" s="58" t="e">
        <f>COUNTIFS(#REF!,$C$1,#REF!,B289)</f>
        <v>#REF!</v>
      </c>
      <c r="E289" s="27" t="e">
        <f t="shared" si="188"/>
        <v>#REF!</v>
      </c>
      <c r="F289" s="28"/>
      <c r="G289" s="67" t="e">
        <f>SUMIFS(#REF!,#REF!,$C$1,#REF!,$B289,#REF!,$B$13)/10^9</f>
        <v>#REF!</v>
      </c>
      <c r="H289" s="67" t="e">
        <f>SUMIFS(#REF!,#REF!,$C$1,#REF!,$B289,#REF!,$B$13)/10^9</f>
        <v>#REF!</v>
      </c>
      <c r="I289" s="67" t="e">
        <f>SUMIFS(#REF!,#REF!,$C$1,#REF!,$B289,#REF!,$B$13)/10^9</f>
        <v>#REF!</v>
      </c>
      <c r="J289" s="67" t="e">
        <f>SUMIFS(#REF!,#REF!,$C$1,#REF!,$B289,#REF!,$B$13)/10^9</f>
        <v>#REF!</v>
      </c>
      <c r="K289" s="67" t="e">
        <f>SUMIFS(#REF!,#REF!,$C$1,#REF!,$B289,#REF!,$B$13)/10^9</f>
        <v>#REF!</v>
      </c>
      <c r="L289" s="67" t="e">
        <f>SUMIFS(#REF!,#REF!,$C$1,#REF!,$B289,#REF!,$B$13)/10^9</f>
        <v>#REF!</v>
      </c>
      <c r="M289" s="67" t="e">
        <f>SUMIFS(#REF!,#REF!,$C$1,#REF!,$B289,#REF!,$B$13)/10^9</f>
        <v>#REF!</v>
      </c>
      <c r="N289" s="67" t="e">
        <f>SUMIFS(#REF!,#REF!,$C$1,#REF!,$B289,#REF!,$B$13)/10^9</f>
        <v>#REF!</v>
      </c>
      <c r="O289" s="67" t="e">
        <f>SUMIFS(#REF!,#REF!,$C$1,#REF!,$B289,#REF!,$B$13)/10^9</f>
        <v>#REF!</v>
      </c>
      <c r="P289" s="67" t="e">
        <f>SUMIFS(#REF!,#REF!,$C$1,#REF!,$B289,#REF!,$B$13)/10^9</f>
        <v>#REF!</v>
      </c>
      <c r="Q289" s="67" t="e">
        <f>SUMIFS(#REF!,#REF!,$C$1,#REF!,$B289,#REF!,$B$13)/10^9</f>
        <v>#REF!</v>
      </c>
      <c r="R289" s="28"/>
      <c r="S289" s="53" t="e">
        <f t="shared" si="199"/>
        <v>#REF!</v>
      </c>
      <c r="T289" s="54" t="str">
        <f t="shared" si="200"/>
        <v/>
      </c>
      <c r="U289" s="54" t="str">
        <f t="shared" si="201"/>
        <v/>
      </c>
    </row>
    <row r="290" spans="1:21" s="55" customFormat="1" hidden="1" outlineLevel="1" x14ac:dyDescent="0.3">
      <c r="A290" s="108"/>
      <c r="B290" s="56" t="s">
        <v>149</v>
      </c>
      <c r="C290" s="57" t="s">
        <v>471</v>
      </c>
      <c r="D290" s="58" t="e">
        <f>COUNTIFS(#REF!,$C$1,#REF!,B290)</f>
        <v>#REF!</v>
      </c>
      <c r="E290" s="27" t="e">
        <f t="shared" si="188"/>
        <v>#REF!</v>
      </c>
      <c r="F290" s="28"/>
      <c r="G290" s="67" t="e">
        <f>SUMIFS(#REF!,#REF!,$C$1,#REF!,$B290,#REF!,$B$13)/10^9</f>
        <v>#REF!</v>
      </c>
      <c r="H290" s="67" t="e">
        <f>SUMIFS(#REF!,#REF!,$C$1,#REF!,$B290,#REF!,$B$13)/10^9</f>
        <v>#REF!</v>
      </c>
      <c r="I290" s="67" t="e">
        <f>SUMIFS(#REF!,#REF!,$C$1,#REF!,$B290,#REF!,$B$13)/10^9</f>
        <v>#REF!</v>
      </c>
      <c r="J290" s="67" t="e">
        <f>SUMIFS(#REF!,#REF!,$C$1,#REF!,$B290,#REF!,$B$13)/10^9</f>
        <v>#REF!</v>
      </c>
      <c r="K290" s="67" t="e">
        <f>SUMIFS(#REF!,#REF!,$C$1,#REF!,$B290,#REF!,$B$13)/10^9</f>
        <v>#REF!</v>
      </c>
      <c r="L290" s="67" t="e">
        <f>SUMIFS(#REF!,#REF!,$C$1,#REF!,$B290,#REF!,$B$13)/10^9</f>
        <v>#REF!</v>
      </c>
      <c r="M290" s="67" t="e">
        <f>SUMIFS(#REF!,#REF!,$C$1,#REF!,$B290,#REF!,$B$13)/10^9</f>
        <v>#REF!</v>
      </c>
      <c r="N290" s="67" t="e">
        <f>SUMIFS(#REF!,#REF!,$C$1,#REF!,$B290,#REF!,$B$13)/10^9</f>
        <v>#REF!</v>
      </c>
      <c r="O290" s="67" t="e">
        <f>SUMIFS(#REF!,#REF!,$C$1,#REF!,$B290,#REF!,$B$13)/10^9</f>
        <v>#REF!</v>
      </c>
      <c r="P290" s="67" t="e">
        <f>SUMIFS(#REF!,#REF!,$C$1,#REF!,$B290,#REF!,$B$13)/10^9</f>
        <v>#REF!</v>
      </c>
      <c r="Q290" s="67" t="e">
        <f>SUMIFS(#REF!,#REF!,$C$1,#REF!,$B290,#REF!,$B$13)/10^9</f>
        <v>#REF!</v>
      </c>
      <c r="R290" s="28"/>
      <c r="S290" s="53" t="e">
        <f t="shared" si="199"/>
        <v>#REF!</v>
      </c>
      <c r="T290" s="54" t="str">
        <f t="shared" si="200"/>
        <v/>
      </c>
      <c r="U290" s="54" t="str">
        <f t="shared" si="201"/>
        <v/>
      </c>
    </row>
    <row r="291" spans="1:21" s="18" customFormat="1" collapsed="1" x14ac:dyDescent="0.3">
      <c r="A291" s="106"/>
      <c r="B291" s="16" t="s">
        <v>131</v>
      </c>
      <c r="C291" s="29" t="s">
        <v>131</v>
      </c>
      <c r="D291" s="30" t="e">
        <f>COUNTIFS(#REF!,$C$1,#REF!,B291)</f>
        <v>#REF!</v>
      </c>
      <c r="E291" s="27" t="e">
        <f t="shared" si="188"/>
        <v>#REF!</v>
      </c>
      <c r="F291" s="28"/>
      <c r="G291" s="38" t="e">
        <f>SUMIFS(#REF!,#REF!,$C$1,#REF!,$B291,#REF!,$B$13)/10^9</f>
        <v>#REF!</v>
      </c>
      <c r="H291" s="38" t="e">
        <f>SUMIFS(#REF!,#REF!,$C$1,#REF!,$B291,#REF!,$B$13)/10^9</f>
        <v>#REF!</v>
      </c>
      <c r="I291" s="38" t="e">
        <f>SUMIFS(#REF!,#REF!,$C$1,#REF!,$B291,#REF!,$B$13)/10^9</f>
        <v>#REF!</v>
      </c>
      <c r="J291" s="38" t="e">
        <f>SUMIFS(#REF!,#REF!,$C$1,#REF!,$B291,#REF!,$B$13)/10^9</f>
        <v>#REF!</v>
      </c>
      <c r="K291" s="38" t="e">
        <f>SUMIFS(#REF!,#REF!,$C$1,#REF!,$B291,#REF!,$B$13)/10^9</f>
        <v>#REF!</v>
      </c>
      <c r="L291" s="38" t="e">
        <f>SUMIFS(#REF!,#REF!,$C$1,#REF!,$B291,#REF!,$B$13)/10^9</f>
        <v>#REF!</v>
      </c>
      <c r="M291" s="38" t="e">
        <f>SUMIFS(#REF!,#REF!,$C$1,#REF!,$B291,#REF!,$B$13)/10^9</f>
        <v>#REF!</v>
      </c>
      <c r="N291" s="38" t="e">
        <f>SUMIFS(#REF!,#REF!,$C$1,#REF!,$B291,#REF!,$B$13)/10^9</f>
        <v>#REF!</v>
      </c>
      <c r="O291" s="38" t="e">
        <f>SUMIFS(#REF!,#REF!,$C$1,#REF!,$B291,#REF!,$B$13)/10^9</f>
        <v>#REF!</v>
      </c>
      <c r="P291" s="38" t="e">
        <f>SUMIFS(#REF!,#REF!,$C$1,#REF!,$B291,#REF!,$B$13)/10^9</f>
        <v>#REF!</v>
      </c>
      <c r="Q291" s="38" t="e">
        <f>SUMIFS(#REF!,#REF!,$C$1,#REF!,$B291,#REF!,$B$13)/10^9</f>
        <v>#REF!</v>
      </c>
      <c r="R291" s="28"/>
      <c r="S291" s="39" t="e">
        <f t="shared" si="199"/>
        <v>#REF!</v>
      </c>
      <c r="T291" s="40" t="str">
        <f t="shared" si="200"/>
        <v/>
      </c>
      <c r="U291" s="40" t="str">
        <f t="shared" si="201"/>
        <v/>
      </c>
    </row>
    <row r="292" spans="1:21" s="18" customFormat="1" x14ac:dyDescent="0.3">
      <c r="A292" s="106"/>
      <c r="B292" s="16"/>
      <c r="C292" s="29" t="s">
        <v>126</v>
      </c>
      <c r="D292" s="30" t="e">
        <f>+SUM(D293:D294)</f>
        <v>#REF!</v>
      </c>
      <c r="E292" s="27" t="e">
        <f t="shared" si="188"/>
        <v>#REF!</v>
      </c>
      <c r="F292" s="28"/>
      <c r="G292" s="38" t="e">
        <f>+SUM(G293:G294)</f>
        <v>#REF!</v>
      </c>
      <c r="H292" s="38" t="e">
        <f t="shared" ref="H292:Q292" si="204">+SUM(H293:H294)</f>
        <v>#REF!</v>
      </c>
      <c r="I292" s="38" t="e">
        <f t="shared" si="204"/>
        <v>#REF!</v>
      </c>
      <c r="J292" s="38" t="e">
        <f t="shared" si="204"/>
        <v>#REF!</v>
      </c>
      <c r="K292" s="38" t="e">
        <f t="shared" si="204"/>
        <v>#REF!</v>
      </c>
      <c r="L292" s="38" t="e">
        <f t="shared" si="204"/>
        <v>#REF!</v>
      </c>
      <c r="M292" s="38" t="e">
        <f t="shared" si="204"/>
        <v>#REF!</v>
      </c>
      <c r="N292" s="38" t="e">
        <f t="shared" si="204"/>
        <v>#REF!</v>
      </c>
      <c r="O292" s="38" t="e">
        <f t="shared" si="204"/>
        <v>#REF!</v>
      </c>
      <c r="P292" s="38" t="e">
        <f t="shared" si="204"/>
        <v>#REF!</v>
      </c>
      <c r="Q292" s="38" t="e">
        <f t="shared" si="204"/>
        <v>#REF!</v>
      </c>
      <c r="R292" s="28"/>
      <c r="S292" s="39" t="e">
        <f t="shared" si="199"/>
        <v>#REF!</v>
      </c>
      <c r="T292" s="40" t="str">
        <f t="shared" si="200"/>
        <v/>
      </c>
      <c r="U292" s="40" t="str">
        <f t="shared" si="201"/>
        <v/>
      </c>
    </row>
    <row r="293" spans="1:21" s="55" customFormat="1" hidden="1" outlineLevel="1" x14ac:dyDescent="0.3">
      <c r="A293" s="108"/>
      <c r="B293" s="56" t="s">
        <v>230</v>
      </c>
      <c r="C293" s="57" t="s">
        <v>230</v>
      </c>
      <c r="D293" s="58" t="e">
        <f>COUNTIFS(#REF!,$C$1,#REF!,B293)</f>
        <v>#REF!</v>
      </c>
      <c r="E293" s="27" t="e">
        <f>+D293/$D$4</f>
        <v>#REF!</v>
      </c>
      <c r="F293" s="28"/>
      <c r="G293" s="59" t="e">
        <f>SUMIFS(#REF!,#REF!,$C$1,#REF!,$B293,#REF!,$B$13)/10^9</f>
        <v>#REF!</v>
      </c>
      <c r="H293" s="59" t="e">
        <f>SUMIFS(#REF!,#REF!,$C$1,#REF!,$B293,#REF!,$B$13)/10^9</f>
        <v>#REF!</v>
      </c>
      <c r="I293" s="59" t="e">
        <f>SUMIFS(#REF!,#REF!,$C$1,#REF!,$B293,#REF!,$B$13)/10^9</f>
        <v>#REF!</v>
      </c>
      <c r="J293" s="59" t="e">
        <f>SUMIFS(#REF!,#REF!,$C$1,#REF!,$B293,#REF!,$B$13)/10^9</f>
        <v>#REF!</v>
      </c>
      <c r="K293" s="59" t="e">
        <f>SUMIFS(#REF!,#REF!,$C$1,#REF!,$B293,#REF!,$B$13)/10^9</f>
        <v>#REF!</v>
      </c>
      <c r="L293" s="59" t="e">
        <f>SUMIFS(#REF!,#REF!,$C$1,#REF!,$B293,#REF!,$B$13)/10^9</f>
        <v>#REF!</v>
      </c>
      <c r="M293" s="59" t="e">
        <f>SUMIFS(#REF!,#REF!,$C$1,#REF!,$B293,#REF!,$B$13)/10^9</f>
        <v>#REF!</v>
      </c>
      <c r="N293" s="59" t="e">
        <f>SUMIFS(#REF!,#REF!,$C$1,#REF!,$B293,#REF!,$B$13)/10^9</f>
        <v>#REF!</v>
      </c>
      <c r="O293" s="59" t="e">
        <f>SUMIFS(#REF!,#REF!,$C$1,#REF!,$B293,#REF!,$B$13)/10^9</f>
        <v>#REF!</v>
      </c>
      <c r="P293" s="59" t="e">
        <f>SUMIFS(#REF!,#REF!,$C$1,#REF!,$B293,#REF!,$B$13)/10^9</f>
        <v>#REF!</v>
      </c>
      <c r="Q293" s="59" t="e">
        <f>SUMIFS(#REF!,#REF!,$C$1,#REF!,$B293,#REF!,$B$13)/10^9</f>
        <v>#REF!</v>
      </c>
      <c r="R293" s="28"/>
      <c r="S293" s="53" t="e">
        <f t="shared" si="199"/>
        <v>#REF!</v>
      </c>
      <c r="T293" s="54" t="str">
        <f t="shared" si="200"/>
        <v/>
      </c>
      <c r="U293" s="54" t="str">
        <f t="shared" si="201"/>
        <v/>
      </c>
    </row>
    <row r="294" spans="1:21" s="55" customFormat="1" hidden="1" outlineLevel="1" x14ac:dyDescent="0.3">
      <c r="A294" s="108"/>
      <c r="B294" s="56" t="s">
        <v>126</v>
      </c>
      <c r="C294" s="57" t="s">
        <v>126</v>
      </c>
      <c r="D294" s="58" t="e">
        <f>COUNTIFS(#REF!,$C$1,#REF!,B294)</f>
        <v>#REF!</v>
      </c>
      <c r="E294" s="27" t="e">
        <f t="shared" si="202"/>
        <v>#REF!</v>
      </c>
      <c r="F294" s="28"/>
      <c r="G294" s="59" t="e">
        <f>SUMIFS(#REF!,#REF!,$C$1,#REF!,$B294,#REF!,$B$13)/10^9</f>
        <v>#REF!</v>
      </c>
      <c r="H294" s="59" t="e">
        <f>SUMIFS(#REF!,#REF!,$C$1,#REF!,$B294,#REF!,$B$13)/10^9</f>
        <v>#REF!</v>
      </c>
      <c r="I294" s="59" t="e">
        <f>SUMIFS(#REF!,#REF!,$C$1,#REF!,$B294,#REF!,$B$13)/10^9</f>
        <v>#REF!</v>
      </c>
      <c r="J294" s="59" t="e">
        <f>SUMIFS(#REF!,#REF!,$C$1,#REF!,$B294,#REF!,$B$13)/10^9</f>
        <v>#REF!</v>
      </c>
      <c r="K294" s="59" t="e">
        <f>SUMIFS(#REF!,#REF!,$C$1,#REF!,$B294,#REF!,$B$13)/10^9</f>
        <v>#REF!</v>
      </c>
      <c r="L294" s="59" t="e">
        <f>SUMIFS(#REF!,#REF!,$C$1,#REF!,$B294,#REF!,$B$13)/10^9</f>
        <v>#REF!</v>
      </c>
      <c r="M294" s="59" t="e">
        <f>SUMIFS(#REF!,#REF!,$C$1,#REF!,$B294,#REF!,$B$13)/10^9</f>
        <v>#REF!</v>
      </c>
      <c r="N294" s="59" t="e">
        <f>SUMIFS(#REF!,#REF!,$C$1,#REF!,$B294,#REF!,$B$13)/10^9</f>
        <v>#REF!</v>
      </c>
      <c r="O294" s="59" t="e">
        <f>SUMIFS(#REF!,#REF!,$C$1,#REF!,$B294,#REF!,$B$13)/10^9</f>
        <v>#REF!</v>
      </c>
      <c r="P294" s="59" t="e">
        <f>SUMIFS(#REF!,#REF!,$C$1,#REF!,$B294,#REF!,$B$13)/10^9</f>
        <v>#REF!</v>
      </c>
      <c r="Q294" s="59" t="e">
        <f>SUMIFS(#REF!,#REF!,$C$1,#REF!,$B294,#REF!,$B$13)/10^9</f>
        <v>#REF!</v>
      </c>
      <c r="R294" s="28"/>
      <c r="S294" s="53" t="e">
        <f t="shared" si="199"/>
        <v>#REF!</v>
      </c>
      <c r="T294" s="54" t="str">
        <f t="shared" si="200"/>
        <v/>
      </c>
      <c r="U294" s="54" t="str">
        <f t="shared" si="201"/>
        <v/>
      </c>
    </row>
    <row r="295" spans="1:21" s="18" customFormat="1" collapsed="1" x14ac:dyDescent="0.3">
      <c r="A295" s="106"/>
      <c r="B295" s="16"/>
      <c r="C295" s="26" t="s">
        <v>373</v>
      </c>
      <c r="D295" s="142" t="e">
        <f>+SUM(D245:D294)</f>
        <v>#REF!</v>
      </c>
      <c r="E295" s="41" t="e">
        <f>+SUM(E245:E294)</f>
        <v>#REF!</v>
      </c>
      <c r="F295" s="42"/>
      <c r="G295" s="43" t="e">
        <f t="shared" ref="G295:P295" si="205">+G292+G288+G287+G286+G279+G273+G272+G271+G266+G245+G291</f>
        <v>#REF!</v>
      </c>
      <c r="H295" s="43" t="e">
        <f t="shared" si="205"/>
        <v>#REF!</v>
      </c>
      <c r="I295" s="43" t="e">
        <f t="shared" si="205"/>
        <v>#REF!</v>
      </c>
      <c r="J295" s="43" t="e">
        <f t="shared" si="205"/>
        <v>#REF!</v>
      </c>
      <c r="K295" s="43" t="e">
        <f t="shared" si="205"/>
        <v>#REF!</v>
      </c>
      <c r="L295" s="43" t="e">
        <f t="shared" si="205"/>
        <v>#REF!</v>
      </c>
      <c r="M295" s="43" t="e">
        <f t="shared" si="205"/>
        <v>#REF!</v>
      </c>
      <c r="N295" s="43" t="e">
        <f t="shared" si="205"/>
        <v>#REF!</v>
      </c>
      <c r="O295" s="43" t="e">
        <f t="shared" si="205"/>
        <v>#REF!</v>
      </c>
      <c r="P295" s="43" t="e">
        <f t="shared" si="205"/>
        <v>#REF!</v>
      </c>
      <c r="Q295" s="43" t="e">
        <f>+Q292+Q288+Q287+Q286+Q279+Q273+Q272+Q271+Q266+Q245+Q291</f>
        <v>#REF!</v>
      </c>
      <c r="R295" s="42"/>
      <c r="S295" s="44" t="e">
        <f t="shared" si="199"/>
        <v>#REF!</v>
      </c>
      <c r="T295" s="45" t="str">
        <f t="shared" si="200"/>
        <v/>
      </c>
      <c r="U295" s="45" t="str">
        <f t="shared" si="201"/>
        <v/>
      </c>
    </row>
    <row r="296" spans="1:21" s="18" customFormat="1" ht="3" customHeight="1" x14ac:dyDescent="0.3">
      <c r="A296" s="106"/>
      <c r="B296" s="16"/>
      <c r="C296" s="31"/>
      <c r="D296" s="31"/>
      <c r="E296" s="31"/>
      <c r="F296" s="31"/>
      <c r="R296" s="31"/>
      <c r="S296" s="19"/>
    </row>
    <row r="297" spans="1:21" s="18" customFormat="1" x14ac:dyDescent="0.3">
      <c r="A297" s="106"/>
      <c r="B297" s="16"/>
      <c r="C297" s="31"/>
      <c r="D297" s="31"/>
      <c r="E297" s="31"/>
      <c r="F297" s="31"/>
      <c r="R297" s="31"/>
      <c r="S297" s="19"/>
    </row>
    <row r="298" spans="1:21" s="18" customForma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21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21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21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21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21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21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21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21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21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21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21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21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21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21" s="18" customFormat="1" ht="8.25" hidden="1" customHeight="1" x14ac:dyDescent="0.3">
      <c r="A318" s="106"/>
      <c r="B318" s="16"/>
      <c r="S318" s="19"/>
    </row>
    <row r="319" spans="1:21" s="18" customFormat="1" hidden="1" x14ac:dyDescent="0.3">
      <c r="A319" s="106"/>
      <c r="B319" s="16"/>
      <c r="C319" s="149" t="s">
        <v>472</v>
      </c>
      <c r="D319" s="149"/>
      <c r="E319" s="149"/>
      <c r="F319" s="149"/>
      <c r="G319" s="149"/>
      <c r="H319" s="149"/>
      <c r="I319" s="149"/>
      <c r="J319" s="149"/>
      <c r="K319" s="149"/>
      <c r="L319" s="149"/>
      <c r="M319" s="149"/>
      <c r="N319" s="149"/>
      <c r="O319" s="149"/>
      <c r="P319" s="149"/>
      <c r="Q319" s="149"/>
      <c r="R319" s="143"/>
      <c r="S319" s="48"/>
      <c r="T319" s="49"/>
      <c r="U319" s="49"/>
    </row>
    <row r="320" spans="1:21" s="18" customFormat="1" ht="9.75" hidden="1" customHeight="1" x14ac:dyDescent="0.3">
      <c r="A320" s="106"/>
      <c r="B320" s="16"/>
      <c r="C320" s="31"/>
      <c r="D320" s="31"/>
      <c r="E320" s="31"/>
      <c r="F320" s="31"/>
      <c r="R320" s="31"/>
      <c r="S320" s="19"/>
    </row>
    <row r="321" spans="1:21" s="24" customFormat="1" hidden="1" x14ac:dyDescent="0.35">
      <c r="A321" s="107"/>
      <c r="B321" s="20"/>
      <c r="C321" s="32"/>
      <c r="D321" s="32"/>
      <c r="E321" s="32"/>
      <c r="F321" s="32"/>
      <c r="G321" s="145" t="s">
        <v>473</v>
      </c>
      <c r="H321" s="146"/>
      <c r="I321" s="146"/>
      <c r="J321" s="146"/>
      <c r="K321" s="146"/>
      <c r="L321" s="146"/>
      <c r="M321" s="146"/>
      <c r="N321" s="146"/>
      <c r="O321" s="146"/>
      <c r="P321" s="146"/>
      <c r="Q321" s="147"/>
      <c r="R321" s="32"/>
      <c r="S321" s="25"/>
    </row>
    <row r="322" spans="1:21" s="24" customFormat="1" ht="26" hidden="1" x14ac:dyDescent="0.35">
      <c r="A322" s="107"/>
      <c r="B322" s="20"/>
      <c r="C322" s="21"/>
      <c r="D322" s="22" t="s">
        <v>374</v>
      </c>
      <c r="E322" s="23" t="s">
        <v>375</v>
      </c>
      <c r="F322" s="33"/>
      <c r="G322" s="34">
        <v>2008</v>
      </c>
      <c r="H322" s="34">
        <v>2009</v>
      </c>
      <c r="I322" s="34">
        <v>2010</v>
      </c>
      <c r="J322" s="34">
        <v>2011</v>
      </c>
      <c r="K322" s="34">
        <v>2012</v>
      </c>
      <c r="L322" s="34">
        <v>2013</v>
      </c>
      <c r="M322" s="34">
        <v>2014</v>
      </c>
      <c r="N322" s="34">
        <v>2015</v>
      </c>
      <c r="O322" s="34">
        <v>2015</v>
      </c>
      <c r="P322" s="34">
        <v>2015</v>
      </c>
      <c r="Q322" s="34">
        <v>2016</v>
      </c>
      <c r="R322" s="35"/>
      <c r="S322" s="36" t="s">
        <v>474</v>
      </c>
      <c r="T322" s="37" t="s">
        <v>475</v>
      </c>
      <c r="U322" s="37" t="s">
        <v>476</v>
      </c>
    </row>
    <row r="323" spans="1:21" s="18" customFormat="1" hidden="1" x14ac:dyDescent="0.3">
      <c r="A323" s="106"/>
      <c r="B323" s="16" t="s">
        <v>477</v>
      </c>
      <c r="C323" s="29" t="s">
        <v>285</v>
      </c>
      <c r="D323" s="30" t="e">
        <v>#VALUE!</v>
      </c>
      <c r="E323" s="27" t="e">
        <f>+D323/$D$4</f>
        <v>#VALUE!</v>
      </c>
      <c r="F323" s="28"/>
      <c r="G323" s="38" t="e">
        <v>#VALUE!</v>
      </c>
      <c r="H323" s="38" t="e">
        <v>#VALUE!</v>
      </c>
      <c r="I323" s="38" t="e">
        <v>#VALUE!</v>
      </c>
      <c r="J323" s="38" t="e">
        <v>#VALUE!</v>
      </c>
      <c r="K323" s="38" t="e">
        <v>#VALUE!</v>
      </c>
      <c r="L323" s="38" t="e">
        <v>#VALUE!</v>
      </c>
      <c r="M323" s="38" t="e">
        <v>#VALUE!</v>
      </c>
      <c r="N323" s="38" t="e">
        <v>#VALUE!</v>
      </c>
      <c r="O323" s="38" t="e">
        <v>#VALUE!</v>
      </c>
      <c r="P323" s="38" t="e">
        <v>#VALUE!</v>
      </c>
      <c r="Q323" s="38" t="e">
        <v>#VALUE!</v>
      </c>
      <c r="R323" s="28"/>
      <c r="S323" s="39" t="e">
        <f>SUM(G323:Q323)</f>
        <v>#VALUE!</v>
      </c>
      <c r="T323" s="40" t="str">
        <f t="shared" ref="T323:T335" si="206">IF(ISERROR(Q323/G323-1),"",Q323/G323-1)</f>
        <v/>
      </c>
      <c r="U323" s="40" t="str">
        <f t="shared" ref="U323:U335" si="207">IF(ISERROR(((Q323/G323)^(1/8))-1),"",((Q323/G323)^(1/8))-1)</f>
        <v/>
      </c>
    </row>
    <row r="324" spans="1:21" s="18" customFormat="1" hidden="1" x14ac:dyDescent="0.3">
      <c r="A324" s="106"/>
      <c r="B324" s="16" t="s">
        <v>478</v>
      </c>
      <c r="C324" s="29" t="s">
        <v>294</v>
      </c>
      <c r="D324" s="30" t="e">
        <v>#VALUE!</v>
      </c>
      <c r="E324" s="27" t="e">
        <f t="shared" ref="E324:E334" si="208">+D324/$D$4</f>
        <v>#VALUE!</v>
      </c>
      <c r="F324" s="28"/>
      <c r="G324" s="38" t="e">
        <v>#VALUE!</v>
      </c>
      <c r="H324" s="38" t="e">
        <v>#VALUE!</v>
      </c>
      <c r="I324" s="38" t="e">
        <v>#VALUE!</v>
      </c>
      <c r="J324" s="38" t="e">
        <v>#VALUE!</v>
      </c>
      <c r="K324" s="38" t="e">
        <v>#VALUE!</v>
      </c>
      <c r="L324" s="38" t="e">
        <v>#VALUE!</v>
      </c>
      <c r="M324" s="38" t="e">
        <v>#VALUE!</v>
      </c>
      <c r="N324" s="38" t="e">
        <v>#VALUE!</v>
      </c>
      <c r="O324" s="38" t="e">
        <v>#VALUE!</v>
      </c>
      <c r="P324" s="38" t="e">
        <v>#VALUE!</v>
      </c>
      <c r="Q324" s="38" t="e">
        <v>#VALUE!</v>
      </c>
      <c r="R324" s="28"/>
      <c r="S324" s="39" t="e">
        <f t="shared" ref="S324:S335" si="209">SUM(G324:Q324)</f>
        <v>#VALUE!</v>
      </c>
      <c r="T324" s="40" t="str">
        <f t="shared" si="206"/>
        <v/>
      </c>
      <c r="U324" s="40" t="str">
        <f t="shared" si="207"/>
        <v/>
      </c>
    </row>
    <row r="325" spans="1:21" s="18" customFormat="1" hidden="1" x14ac:dyDescent="0.3">
      <c r="A325" s="106"/>
      <c r="B325" s="16" t="s">
        <v>479</v>
      </c>
      <c r="C325" s="29" t="s">
        <v>257</v>
      </c>
      <c r="D325" s="30" t="e">
        <v>#VALUE!</v>
      </c>
      <c r="E325" s="27" t="e">
        <f t="shared" si="208"/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f t="shared" si="209"/>
        <v>#VALUE!</v>
      </c>
      <c r="T325" s="40" t="str">
        <f t="shared" si="206"/>
        <v/>
      </c>
      <c r="U325" s="40" t="str">
        <f t="shared" si="207"/>
        <v/>
      </c>
    </row>
    <row r="326" spans="1:21" s="18" customFormat="1" hidden="1" x14ac:dyDescent="0.3">
      <c r="A326" s="106"/>
      <c r="B326" s="16" t="s">
        <v>480</v>
      </c>
      <c r="C326" s="29" t="s">
        <v>481</v>
      </c>
      <c r="D326" s="30" t="e">
        <v>#VALUE!</v>
      </c>
      <c r="E326" s="27" t="e">
        <f t="shared" si="208"/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f t="shared" si="209"/>
        <v>#VALUE!</v>
      </c>
      <c r="T326" s="40" t="str">
        <f t="shared" si="206"/>
        <v/>
      </c>
      <c r="U326" s="40" t="str">
        <f t="shared" si="207"/>
        <v/>
      </c>
    </row>
    <row r="327" spans="1:21" s="18" customFormat="1" hidden="1" x14ac:dyDescent="0.3">
      <c r="A327" s="106"/>
      <c r="B327" s="16" t="s">
        <v>482</v>
      </c>
      <c r="C327" s="29" t="s">
        <v>111</v>
      </c>
      <c r="D327" s="30" t="e">
        <v>#VALUE!</v>
      </c>
      <c r="E327" s="27" t="e">
        <f t="shared" si="208"/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f t="shared" si="209"/>
        <v>#VALUE!</v>
      </c>
      <c r="T327" s="40" t="str">
        <f t="shared" si="206"/>
        <v/>
      </c>
      <c r="U327" s="40" t="str">
        <f t="shared" si="207"/>
        <v/>
      </c>
    </row>
    <row r="328" spans="1:21" s="18" customFormat="1" hidden="1" x14ac:dyDescent="0.3">
      <c r="A328" s="106"/>
      <c r="B328" s="16" t="s">
        <v>483</v>
      </c>
      <c r="C328" s="29" t="s">
        <v>484</v>
      </c>
      <c r="D328" s="30" t="e">
        <v>#VALUE!</v>
      </c>
      <c r="E328" s="27" t="e">
        <f t="shared" si="208"/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f t="shared" si="209"/>
        <v>#VALUE!</v>
      </c>
      <c r="T328" s="40" t="str">
        <f t="shared" si="206"/>
        <v/>
      </c>
      <c r="U328" s="40" t="str">
        <f t="shared" si="207"/>
        <v/>
      </c>
    </row>
    <row r="329" spans="1:21" s="18" customFormat="1" hidden="1" x14ac:dyDescent="0.3">
      <c r="A329" s="106"/>
      <c r="B329" s="16" t="s">
        <v>485</v>
      </c>
      <c r="C329" s="29" t="s">
        <v>486</v>
      </c>
      <c r="D329" s="30" t="e">
        <v>#VALUE!</v>
      </c>
      <c r="E329" s="27" t="e">
        <f t="shared" si="208"/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f t="shared" si="209"/>
        <v>#VALUE!</v>
      </c>
      <c r="T329" s="40" t="str">
        <f t="shared" si="206"/>
        <v/>
      </c>
      <c r="U329" s="40" t="str">
        <f t="shared" si="207"/>
        <v/>
      </c>
    </row>
    <row r="330" spans="1:21" s="18" customFormat="1" hidden="1" x14ac:dyDescent="0.3">
      <c r="A330" s="106"/>
      <c r="B330" s="16" t="s">
        <v>487</v>
      </c>
      <c r="C330" s="29" t="s">
        <v>488</v>
      </c>
      <c r="D330" s="30" t="e">
        <v>#VALUE!</v>
      </c>
      <c r="E330" s="27" t="e">
        <f t="shared" si="208"/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f t="shared" si="209"/>
        <v>#VALUE!</v>
      </c>
      <c r="T330" s="40" t="str">
        <f t="shared" si="206"/>
        <v/>
      </c>
      <c r="U330" s="40" t="str">
        <f t="shared" si="207"/>
        <v/>
      </c>
    </row>
    <row r="331" spans="1:21" s="18" customFormat="1" hidden="1" x14ac:dyDescent="0.3">
      <c r="A331" s="106"/>
      <c r="B331" s="16" t="s">
        <v>489</v>
      </c>
      <c r="C331" s="29" t="s">
        <v>490</v>
      </c>
      <c r="D331" s="30" t="e">
        <v>#VALUE!</v>
      </c>
      <c r="E331" s="27" t="e">
        <f t="shared" si="208"/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f t="shared" si="209"/>
        <v>#VALUE!</v>
      </c>
      <c r="T331" s="40" t="str">
        <f t="shared" si="206"/>
        <v/>
      </c>
      <c r="U331" s="40" t="str">
        <f t="shared" si="207"/>
        <v/>
      </c>
    </row>
    <row r="332" spans="1:21" s="18" customFormat="1" hidden="1" x14ac:dyDescent="0.3">
      <c r="A332" s="106"/>
      <c r="B332" s="16" t="s">
        <v>491</v>
      </c>
      <c r="C332" s="29" t="s">
        <v>0</v>
      </c>
      <c r="D332" s="30" t="e">
        <v>#VALUE!</v>
      </c>
      <c r="E332" s="27" t="e">
        <f t="shared" si="208"/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f t="shared" si="209"/>
        <v>#VALUE!</v>
      </c>
      <c r="T332" s="40" t="str">
        <f t="shared" si="206"/>
        <v/>
      </c>
      <c r="U332" s="40" t="str">
        <f t="shared" si="207"/>
        <v/>
      </c>
    </row>
    <row r="333" spans="1:21" s="18" customFormat="1" hidden="1" x14ac:dyDescent="0.3">
      <c r="A333" s="106"/>
      <c r="B333" s="16" t="s">
        <v>492</v>
      </c>
      <c r="C333" s="29" t="s">
        <v>493</v>
      </c>
      <c r="D333" s="30" t="e">
        <v>#VALUE!</v>
      </c>
      <c r="E333" s="27" t="e">
        <f t="shared" si="208"/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f t="shared" si="209"/>
        <v>#VALUE!</v>
      </c>
      <c r="T333" s="40" t="str">
        <f t="shared" si="206"/>
        <v/>
      </c>
      <c r="U333" s="40" t="str">
        <f t="shared" si="207"/>
        <v/>
      </c>
    </row>
    <row r="334" spans="1:21" s="18" customFormat="1" hidden="1" x14ac:dyDescent="0.3">
      <c r="A334" s="106"/>
      <c r="B334" s="16"/>
      <c r="C334" s="29" t="s">
        <v>128</v>
      </c>
      <c r="D334" s="30" t="e">
        <f>D335-SUM(D323:D333)</f>
        <v>#REF!</v>
      </c>
      <c r="E334" s="27" t="e">
        <f t="shared" si="208"/>
        <v>#REF!</v>
      </c>
      <c r="F334" s="28"/>
      <c r="G334" s="38" t="e">
        <f t="shared" ref="G334:Q334" si="210">G335-SUM(G323:G333)</f>
        <v>#REF!</v>
      </c>
      <c r="H334" s="38" t="e">
        <f t="shared" si="210"/>
        <v>#REF!</v>
      </c>
      <c r="I334" s="38" t="e">
        <f t="shared" si="210"/>
        <v>#REF!</v>
      </c>
      <c r="J334" s="38" t="e">
        <f t="shared" si="210"/>
        <v>#REF!</v>
      </c>
      <c r="K334" s="38" t="e">
        <f t="shared" si="210"/>
        <v>#REF!</v>
      </c>
      <c r="L334" s="38" t="e">
        <f t="shared" si="210"/>
        <v>#REF!</v>
      </c>
      <c r="M334" s="38" t="e">
        <f t="shared" si="210"/>
        <v>#REF!</v>
      </c>
      <c r="N334" s="38" t="e">
        <f t="shared" ref="N334:O334" si="211">N335-SUM(N323:N333)</f>
        <v>#REF!</v>
      </c>
      <c r="O334" s="38" t="e">
        <f t="shared" si="211"/>
        <v>#REF!</v>
      </c>
      <c r="P334" s="38" t="e">
        <f t="shared" si="210"/>
        <v>#REF!</v>
      </c>
      <c r="Q334" s="38" t="e">
        <f t="shared" si="210"/>
        <v>#REF!</v>
      </c>
      <c r="R334" s="28"/>
      <c r="S334" s="39" t="e">
        <f>SUM(G334:Q334)</f>
        <v>#REF!</v>
      </c>
      <c r="T334" s="40" t="str">
        <f>IF(ISERROR(Q334/G334-1),"",Q334/G334-1)</f>
        <v/>
      </c>
      <c r="U334" s="40" t="str">
        <f>IF(ISERROR(((Q334/G334)^(1/8))-1),"",((Q334/G334)^(1/8))-1)</f>
        <v/>
      </c>
    </row>
    <row r="335" spans="1:21" s="18" customFormat="1" hidden="1" x14ac:dyDescent="0.3">
      <c r="A335" s="106"/>
      <c r="B335" s="16"/>
      <c r="C335" s="26" t="s">
        <v>373</v>
      </c>
      <c r="D335" s="142" t="e">
        <f>D286</f>
        <v>#REF!</v>
      </c>
      <c r="E335" s="41" t="e">
        <f>+SUM(E323:E333)</f>
        <v>#VALUE!</v>
      </c>
      <c r="F335" s="42"/>
      <c r="G335" s="43" t="e">
        <f>G286</f>
        <v>#REF!</v>
      </c>
      <c r="H335" s="43" t="e">
        <f t="shared" ref="H335:Q335" si="212">H286</f>
        <v>#REF!</v>
      </c>
      <c r="I335" s="43" t="e">
        <f t="shared" si="212"/>
        <v>#REF!</v>
      </c>
      <c r="J335" s="43" t="e">
        <f t="shared" si="212"/>
        <v>#REF!</v>
      </c>
      <c r="K335" s="43" t="e">
        <f t="shared" si="212"/>
        <v>#REF!</v>
      </c>
      <c r="L335" s="43" t="e">
        <f t="shared" si="212"/>
        <v>#REF!</v>
      </c>
      <c r="M335" s="43" t="e">
        <f t="shared" si="212"/>
        <v>#REF!</v>
      </c>
      <c r="N335" s="43" t="e">
        <f t="shared" ref="N335:O335" si="213">N286</f>
        <v>#REF!</v>
      </c>
      <c r="O335" s="43" t="e">
        <f t="shared" si="213"/>
        <v>#REF!</v>
      </c>
      <c r="P335" s="43" t="e">
        <f t="shared" si="212"/>
        <v>#REF!</v>
      </c>
      <c r="Q335" s="43" t="e">
        <f t="shared" si="212"/>
        <v>#REF!</v>
      </c>
      <c r="R335" s="42"/>
      <c r="S335" s="44" t="e">
        <f t="shared" si="209"/>
        <v>#REF!</v>
      </c>
      <c r="T335" s="45" t="str">
        <f t="shared" si="206"/>
        <v/>
      </c>
      <c r="U335" s="45" t="str">
        <f t="shared" si="207"/>
        <v/>
      </c>
    </row>
    <row r="336" spans="1:21" s="18" customFormat="1" x14ac:dyDescent="0.3">
      <c r="A336" s="106"/>
      <c r="B336" s="16"/>
      <c r="C336" s="31"/>
      <c r="D336" s="31"/>
      <c r="E336" s="31"/>
      <c r="F336" s="31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31"/>
      <c r="S336" s="19"/>
      <c r="T336" s="46"/>
    </row>
    <row r="337" spans="1:21" s="18" customFormat="1" x14ac:dyDescent="0.3">
      <c r="A337" s="10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62"/>
      <c r="T337" s="16"/>
      <c r="U337" s="16"/>
    </row>
    <row r="338" spans="1:21" s="18" customFormat="1" x14ac:dyDescent="0.3">
      <c r="A338" s="10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62"/>
      <c r="T338" s="16"/>
      <c r="U338" s="1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</sheetData>
  <mergeCells count="11">
    <mergeCell ref="C1:U1"/>
    <mergeCell ref="C10:U10"/>
    <mergeCell ref="G12:Q12"/>
    <mergeCell ref="C44:U44"/>
    <mergeCell ref="G46:Q46"/>
    <mergeCell ref="G321:Q321"/>
    <mergeCell ref="C77:U77"/>
    <mergeCell ref="G79:Q79"/>
    <mergeCell ref="C241:U241"/>
    <mergeCell ref="G243:Q243"/>
    <mergeCell ref="C319:Q319"/>
  </mergeCells>
  <conditionalFormatting sqref="C14:M14 T14:U17 C323:M335 P323:U335 P14:R17 P19:R19 T19:U19 C19:F19 C275:F278 H275:U278 C281:F287 H281:U287 G14:Q19 C53:R53 C245:U245 C268:U273 C288:U294 C279:U279 C247:U266 S48:U48 C180:C183 C192:U192 C161:U161 C109:C110 C118:U118 C141:C143 C151:C152 C167:C175 C198:U198 C193:F193 R193:U193 C15:F17 S52:U53 S50:U50 E141:U143 E151:U152 E167:U175 E180:U183 C191 E191:U191 E109:U110 C197 E197:U197 R81:U88 C82:Q88 C89:U93">
    <cfRule type="cellIs" dxfId="6814" priority="330" operator="equal">
      <formula>0</formula>
    </cfRule>
  </conditionalFormatting>
  <conditionalFormatting sqref="R48 C48 C81:F81 F48 E52:F52 C52 R52 E50:F50 C50 R50">
    <cfRule type="cellIs" dxfId="6813" priority="329" operator="equal">
      <formula>0</formula>
    </cfRule>
  </conditionalFormatting>
  <conditionalFormatting sqref="S14:S17 S19">
    <cfRule type="cellIs" dxfId="6812" priority="328" operator="equal">
      <formula>0</formula>
    </cfRule>
  </conditionalFormatting>
  <conditionalFormatting sqref="G52:Q52 G48:Q50">
    <cfRule type="cellIs" dxfId="6811" priority="326" operator="equal">
      <formula>0</formula>
    </cfRule>
  </conditionalFormatting>
  <conditionalFormatting sqref="T94:U94 C94:R94">
    <cfRule type="cellIs" dxfId="6810" priority="325" operator="equal">
      <formula>0</formula>
    </cfRule>
  </conditionalFormatting>
  <conditionalFormatting sqref="S94">
    <cfRule type="cellIs" dxfId="6809" priority="324" operator="equal">
      <formula>0</formula>
    </cfRule>
  </conditionalFormatting>
  <conditionalFormatting sqref="N52:O52 N48:O50">
    <cfRule type="cellIs" dxfId="6808" priority="319" operator="equal">
      <formula>0</formula>
    </cfRule>
  </conditionalFormatting>
  <conditionalFormatting sqref="N323:O335 N53:O53 N14:O17 N19:O19">
    <cfRule type="cellIs" dxfId="6807" priority="321" operator="equal">
      <formula>0</formula>
    </cfRule>
  </conditionalFormatting>
  <conditionalFormatting sqref="N18:O18">
    <cfRule type="cellIs" dxfId="6806" priority="314" operator="equal">
      <formula>0</formula>
    </cfRule>
  </conditionalFormatting>
  <conditionalFormatting sqref="P18:R18 T18:U18 C18:F18 H18:M18">
    <cfRule type="cellIs" dxfId="6805" priority="316" operator="equal">
      <formula>0</formula>
    </cfRule>
  </conditionalFormatting>
  <conditionalFormatting sqref="S18">
    <cfRule type="cellIs" dxfId="6804" priority="315" operator="equal">
      <formula>0</formula>
    </cfRule>
  </conditionalFormatting>
  <conditionalFormatting sqref="C267:U267">
    <cfRule type="cellIs" dxfId="6803" priority="313" operator="equal">
      <formula>0</formula>
    </cfRule>
  </conditionalFormatting>
  <conditionalFormatting sqref="C280:F280 H280:U280">
    <cfRule type="cellIs" dxfId="6802" priority="312" operator="equal">
      <formula>0</formula>
    </cfRule>
  </conditionalFormatting>
  <conditionalFormatting sqref="C274:F274 H274:U274">
    <cfRule type="cellIs" dxfId="6801" priority="311" operator="equal">
      <formula>0</formula>
    </cfRule>
  </conditionalFormatting>
  <conditionalFormatting sqref="C246 H246:U246 E246:F246">
    <cfRule type="cellIs" dxfId="6800" priority="310" operator="equal">
      <formula>0</formula>
    </cfRule>
  </conditionalFormatting>
  <conditionalFormatting sqref="G246:Q246">
    <cfRule type="cellIs" dxfId="6799" priority="309" operator="equal">
      <formula>0</formula>
    </cfRule>
  </conditionalFormatting>
  <conditionalFormatting sqref="G274:Q278">
    <cfRule type="cellIs" dxfId="6798" priority="306" operator="equal">
      <formula>0</formula>
    </cfRule>
  </conditionalFormatting>
  <conditionalFormatting sqref="G280:Q287">
    <cfRule type="cellIs" dxfId="6797" priority="305" operator="equal">
      <formula>0</formula>
    </cfRule>
  </conditionalFormatting>
  <conditionalFormatting sqref="G81:Q81">
    <cfRule type="cellIs" dxfId="6796" priority="292" operator="equal">
      <formula>0</formula>
    </cfRule>
  </conditionalFormatting>
  <conditionalFormatting sqref="D246">
    <cfRule type="cellIs" dxfId="6795" priority="289" operator="equal">
      <formula>0</formula>
    </cfRule>
  </conditionalFormatting>
  <conditionalFormatting sqref="T95:U95 C95:R95">
    <cfRule type="cellIs" dxfId="6794" priority="295" operator="equal">
      <formula>0</formula>
    </cfRule>
  </conditionalFormatting>
  <conditionalFormatting sqref="S95">
    <cfRule type="cellIs" dxfId="6793" priority="294" operator="equal">
      <formula>0</formula>
    </cfRule>
  </conditionalFormatting>
  <conditionalFormatting sqref="D5:D7">
    <cfRule type="cellIs" dxfId="6792" priority="291" operator="equal">
      <formula>0</formula>
    </cfRule>
  </conditionalFormatting>
  <conditionalFormatting sqref="D52 D50">
    <cfRule type="cellIs" dxfId="6791" priority="290" operator="equal">
      <formula>0</formula>
    </cfRule>
  </conditionalFormatting>
  <conditionalFormatting sqref="T101:U101 P101:R101 C101:F101 H101:M101 T145:U145 C145:R145">
    <cfRule type="cellIs" dxfId="6790" priority="288" operator="equal">
      <formula>0</formula>
    </cfRule>
  </conditionalFormatting>
  <conditionalFormatting sqref="S101 S145">
    <cfRule type="cellIs" dxfId="6789" priority="287" operator="equal">
      <formula>0</formula>
    </cfRule>
  </conditionalFormatting>
  <conditionalFormatting sqref="N101:O101 N145:O145">
    <cfRule type="cellIs" dxfId="6788" priority="284" operator="equal">
      <formula>0</formula>
    </cfRule>
  </conditionalFormatting>
  <conditionalFormatting sqref="S149:S152">
    <cfRule type="cellIs" dxfId="6787" priority="262" operator="equal">
      <formula>0</formula>
    </cfRule>
  </conditionalFormatting>
  <conditionalFormatting sqref="G101:Q101">
    <cfRule type="cellIs" dxfId="6786" priority="270" operator="equal">
      <formula>0</formula>
    </cfRule>
  </conditionalFormatting>
  <conditionalFormatting sqref="N146:O147 N102:O102">
    <cfRule type="cellIs" dxfId="6785" priority="267" operator="equal">
      <formula>0</formula>
    </cfRule>
  </conditionalFormatting>
  <conditionalFormatting sqref="C148 T148:U148 R148 E148:F148">
    <cfRule type="cellIs" dxfId="6784" priority="266" operator="equal">
      <formula>0</formula>
    </cfRule>
  </conditionalFormatting>
  <conditionalFormatting sqref="S148">
    <cfRule type="cellIs" dxfId="6783" priority="265" operator="equal">
      <formula>0</formula>
    </cfRule>
  </conditionalFormatting>
  <conditionalFormatting sqref="T149:U152 C149 R149 C150:R150 E149:F149 C151:C152 E151:R152">
    <cfRule type="cellIs" dxfId="6782" priority="263" operator="equal">
      <formula>0</formula>
    </cfRule>
  </conditionalFormatting>
  <conditionalFormatting sqref="N150:O152">
    <cfRule type="cellIs" dxfId="6781" priority="261" operator="equal">
      <formula>0</formula>
    </cfRule>
  </conditionalFormatting>
  <conditionalFormatting sqref="T146:U147 T102:U102 C102:R102 C146:R147">
    <cfRule type="cellIs" dxfId="6780" priority="269" operator="equal">
      <formula>0</formula>
    </cfRule>
  </conditionalFormatting>
  <conditionalFormatting sqref="S146:S147 S102">
    <cfRule type="cellIs" dxfId="6779" priority="268" operator="equal">
      <formula>0</formula>
    </cfRule>
  </conditionalFormatting>
  <conditionalFormatting sqref="S144">
    <cfRule type="cellIs" dxfId="6778" priority="232" operator="equal">
      <formula>0</formula>
    </cfRule>
  </conditionalFormatting>
  <conditionalFormatting sqref="T103:U103 C103:R103">
    <cfRule type="cellIs" dxfId="6777" priority="251" operator="equal">
      <formula>0</formula>
    </cfRule>
  </conditionalFormatting>
  <conditionalFormatting sqref="S103">
    <cfRule type="cellIs" dxfId="6776" priority="250" operator="equal">
      <formula>0</formula>
    </cfRule>
  </conditionalFormatting>
  <conditionalFormatting sqref="N103:O103">
    <cfRule type="cellIs" dxfId="6775" priority="249" operator="equal">
      <formula>0</formula>
    </cfRule>
  </conditionalFormatting>
  <conditionalFormatting sqref="T106:U107 T109:U110 C106:C107 C109:C110 E106:R107 E109:R110">
    <cfRule type="cellIs" dxfId="6774" priority="257" operator="equal">
      <formula>0</formula>
    </cfRule>
  </conditionalFormatting>
  <conditionalFormatting sqref="S106:S107 S109:S110">
    <cfRule type="cellIs" dxfId="6773" priority="256" operator="equal">
      <formula>0</formula>
    </cfRule>
  </conditionalFormatting>
  <conditionalFormatting sqref="N106:O107 N109:O110">
    <cfRule type="cellIs" dxfId="6772" priority="255" operator="equal">
      <formula>0</formula>
    </cfRule>
  </conditionalFormatting>
  <conditionalFormatting sqref="T104:U104 C104:R104">
    <cfRule type="cellIs" dxfId="6771" priority="248" operator="equal">
      <formula>0</formula>
    </cfRule>
  </conditionalFormatting>
  <conditionalFormatting sqref="S104">
    <cfRule type="cellIs" dxfId="6770" priority="247" operator="equal">
      <formula>0</formula>
    </cfRule>
  </conditionalFormatting>
  <conditionalFormatting sqref="N104:O104">
    <cfRule type="cellIs" dxfId="6769" priority="246" operator="equal">
      <formula>0</formula>
    </cfRule>
  </conditionalFormatting>
  <conditionalFormatting sqref="T112:U112 C112:R112">
    <cfRule type="cellIs" dxfId="6768" priority="239" operator="equal">
      <formula>0</formula>
    </cfRule>
  </conditionalFormatting>
  <conditionalFormatting sqref="S112">
    <cfRule type="cellIs" dxfId="6767" priority="238" operator="equal">
      <formula>0</formula>
    </cfRule>
  </conditionalFormatting>
  <conditionalFormatting sqref="N112:O112">
    <cfRule type="cellIs" dxfId="6766" priority="237" operator="equal">
      <formula>0</formula>
    </cfRule>
  </conditionalFormatting>
  <conditionalFormatting sqref="T113:U113 C113:R113">
    <cfRule type="cellIs" dxfId="6765" priority="236" operator="equal">
      <formula>0</formula>
    </cfRule>
  </conditionalFormatting>
  <conditionalFormatting sqref="S113">
    <cfRule type="cellIs" dxfId="6764" priority="235" operator="equal">
      <formula>0</formula>
    </cfRule>
  </conditionalFormatting>
  <conditionalFormatting sqref="N113:O113">
    <cfRule type="cellIs" dxfId="6763" priority="234" operator="equal">
      <formula>0</formula>
    </cfRule>
  </conditionalFormatting>
  <conditionalFormatting sqref="T111:U111 C111:R111">
    <cfRule type="cellIs" dxfId="6762" priority="245" operator="equal">
      <formula>0</formula>
    </cfRule>
  </conditionalFormatting>
  <conditionalFormatting sqref="S111">
    <cfRule type="cellIs" dxfId="6761" priority="244" operator="equal">
      <formula>0</formula>
    </cfRule>
  </conditionalFormatting>
  <conditionalFormatting sqref="N111:O111">
    <cfRule type="cellIs" dxfId="6760" priority="243" operator="equal">
      <formula>0</formula>
    </cfRule>
  </conditionalFormatting>
  <conditionalFormatting sqref="E136:F136 T136:U136 R136">
    <cfRule type="cellIs" dxfId="6759" priority="224" operator="equal">
      <formula>0</formula>
    </cfRule>
  </conditionalFormatting>
  <conditionalFormatting sqref="S136">
    <cfRule type="cellIs" dxfId="6758" priority="223" operator="equal">
      <formula>0</formula>
    </cfRule>
  </conditionalFormatting>
  <conditionalFormatting sqref="C136 C139 C141:C152">
    <cfRule type="cellIs" dxfId="6757" priority="212" operator="equal">
      <formula>0</formula>
    </cfRule>
  </conditionalFormatting>
  <conditionalFormatting sqref="T114:U116 C114:R114 T118:U119 R115:R116 C115:F116 C118:R119">
    <cfRule type="cellIs" dxfId="6756" priority="242" operator="equal">
      <formula>0</formula>
    </cfRule>
  </conditionalFormatting>
  <conditionalFormatting sqref="S114:S116 S118:S119">
    <cfRule type="cellIs" dxfId="6755" priority="241" operator="equal">
      <formula>0</formula>
    </cfRule>
  </conditionalFormatting>
  <conditionalFormatting sqref="N114:O114 N118:O119">
    <cfRule type="cellIs" dxfId="6754" priority="240" operator="equal">
      <formula>0</formula>
    </cfRule>
  </conditionalFormatting>
  <conditionalFormatting sqref="T144:U144 C144:R144">
    <cfRule type="cellIs" dxfId="6753" priority="233" operator="equal">
      <formula>0</formula>
    </cfRule>
  </conditionalFormatting>
  <conditionalFormatting sqref="N120:O120">
    <cfRule type="cellIs" dxfId="6752" priority="228" operator="equal">
      <formula>0</formula>
    </cfRule>
  </conditionalFormatting>
  <conditionalFormatting sqref="N144:O144">
    <cfRule type="cellIs" dxfId="6751" priority="231" operator="equal">
      <formula>0</formula>
    </cfRule>
  </conditionalFormatting>
  <conditionalFormatting sqref="N141:O147 N150:O152">
    <cfRule type="cellIs" dxfId="6750" priority="216" operator="equal">
      <formula>0</formula>
    </cfRule>
  </conditionalFormatting>
  <conditionalFormatting sqref="T105:U105 C105:R105">
    <cfRule type="cellIs" dxfId="6749" priority="215" operator="equal">
      <formula>0</formula>
    </cfRule>
  </conditionalFormatting>
  <conditionalFormatting sqref="E139:F139 T139:U139 T141:U152 R139 E148:F149 R148:R149 D144:R147 E141:R143 E151:R152 D150:R150">
    <cfRule type="cellIs" dxfId="6748" priority="218" operator="equal">
      <formula>0</formula>
    </cfRule>
  </conditionalFormatting>
  <conditionalFormatting sqref="T120:U120 C120:R120">
    <cfRule type="cellIs" dxfId="6747" priority="230" operator="equal">
      <formula>0</formula>
    </cfRule>
  </conditionalFormatting>
  <conditionalFormatting sqref="S120">
    <cfRule type="cellIs" dxfId="6746" priority="229" operator="equal">
      <formula>0</formula>
    </cfRule>
  </conditionalFormatting>
  <conditionalFormatting sqref="T121:U121 T153:U153 C153:R153 C135:R135 T135:U135 C121:R121">
    <cfRule type="cellIs" dxfId="6745" priority="227" operator="equal">
      <formula>0</formula>
    </cfRule>
  </conditionalFormatting>
  <conditionalFormatting sqref="S121 S153 S135">
    <cfRule type="cellIs" dxfId="6744" priority="226" operator="equal">
      <formula>0</formula>
    </cfRule>
  </conditionalFormatting>
  <conditionalFormatting sqref="N121:O121 N153:O153 N135:O135">
    <cfRule type="cellIs" dxfId="6743" priority="225" operator="equal">
      <formula>0</formula>
    </cfRule>
  </conditionalFormatting>
  <conditionalFormatting sqref="S105">
    <cfRule type="cellIs" dxfId="6742" priority="214" operator="equal">
      <formula>0</formula>
    </cfRule>
  </conditionalFormatting>
  <conditionalFormatting sqref="S139 S141:S152">
    <cfRule type="cellIs" dxfId="6741" priority="217" operator="equal">
      <formula>0</formula>
    </cfRule>
  </conditionalFormatting>
  <conditionalFormatting sqref="S150">
    <cfRule type="cellIs" dxfId="6740" priority="185" operator="equal">
      <formula>0</formula>
    </cfRule>
  </conditionalFormatting>
  <conditionalFormatting sqref="N105:O105">
    <cfRule type="cellIs" dxfId="6739" priority="213" operator="equal">
      <formula>0</formula>
    </cfRule>
  </conditionalFormatting>
  <conditionalFormatting sqref="C122">
    <cfRule type="cellIs" dxfId="6738" priority="208" operator="equal">
      <formula>0</formula>
    </cfRule>
  </conditionalFormatting>
  <conditionalFormatting sqref="E122:F122 T122:U122 R122">
    <cfRule type="cellIs" dxfId="6737" priority="211" operator="equal">
      <formula>0</formula>
    </cfRule>
  </conditionalFormatting>
  <conditionalFormatting sqref="E123:F123 T123:U123 T134:U134 E134:F134 T125:U132 E125:F132 R123 R125:R132 R134">
    <cfRule type="cellIs" dxfId="6736" priority="207" operator="equal">
      <formula>0</formula>
    </cfRule>
  </conditionalFormatting>
  <conditionalFormatting sqref="S122">
    <cfRule type="cellIs" dxfId="6735" priority="210" operator="equal">
      <formula>0</formula>
    </cfRule>
  </conditionalFormatting>
  <conditionalFormatting sqref="E137:F138 T137:U138 R137:R138">
    <cfRule type="cellIs" dxfId="6734" priority="193" operator="equal">
      <formula>0</formula>
    </cfRule>
  </conditionalFormatting>
  <conditionalFormatting sqref="S123 S134 S125:S132">
    <cfRule type="cellIs" dxfId="6733" priority="206" operator="equal">
      <formula>0</formula>
    </cfRule>
  </conditionalFormatting>
  <conditionalFormatting sqref="S137:S138">
    <cfRule type="cellIs" dxfId="6732" priority="192" operator="equal">
      <formula>0</formula>
    </cfRule>
  </conditionalFormatting>
  <conditionalFormatting sqref="S133">
    <cfRule type="cellIs" dxfId="6731" priority="202" operator="equal">
      <formula>0</formula>
    </cfRule>
  </conditionalFormatting>
  <conditionalFormatting sqref="C123 C134 C125:C132">
    <cfRule type="cellIs" dxfId="6730" priority="204" operator="equal">
      <formula>0</formula>
    </cfRule>
  </conditionalFormatting>
  <conditionalFormatting sqref="S162">
    <cfRule type="cellIs" dxfId="6729" priority="188" operator="equal">
      <formula>0</formula>
    </cfRule>
  </conditionalFormatting>
  <conditionalFormatting sqref="C133">
    <cfRule type="cellIs" dxfId="6728" priority="200" operator="equal">
      <formula>0</formula>
    </cfRule>
  </conditionalFormatting>
  <conditionalFormatting sqref="D124:R124">
    <cfRule type="cellIs" dxfId="6727" priority="199" operator="equal">
      <formula>0</formula>
    </cfRule>
  </conditionalFormatting>
  <conditionalFormatting sqref="S124">
    <cfRule type="cellIs" dxfId="6726" priority="194" operator="equal">
      <formula>0</formula>
    </cfRule>
  </conditionalFormatting>
  <conditionalFormatting sqref="T133:U133 E133:F133 R133">
    <cfRule type="cellIs" dxfId="6725" priority="203" operator="equal">
      <formula>0</formula>
    </cfRule>
  </conditionalFormatting>
  <conditionalFormatting sqref="N124:O124">
    <cfRule type="cellIs" dxfId="6724" priority="197" operator="equal">
      <formula>0</formula>
    </cfRule>
  </conditionalFormatting>
  <conditionalFormatting sqref="C124">
    <cfRule type="cellIs" dxfId="6723" priority="196" operator="equal">
      <formula>0</formula>
    </cfRule>
  </conditionalFormatting>
  <conditionalFormatting sqref="T124:U124">
    <cfRule type="cellIs" dxfId="6722" priority="195" operator="equal">
      <formula>0</formula>
    </cfRule>
  </conditionalFormatting>
  <conditionalFormatting sqref="N190:O190">
    <cfRule type="cellIs" dxfId="6721" priority="181" operator="equal">
      <formula>0</formula>
    </cfRule>
  </conditionalFormatting>
  <conditionalFormatting sqref="T150:U150 C150:R150">
    <cfRule type="cellIs" dxfId="6720" priority="186" operator="equal">
      <formula>0</formula>
    </cfRule>
  </conditionalFormatting>
  <conditionalFormatting sqref="C137:C138">
    <cfRule type="cellIs" dxfId="6719" priority="190" operator="equal">
      <formula>0</formula>
    </cfRule>
  </conditionalFormatting>
  <conditionalFormatting sqref="T162:U162 C162:R162">
    <cfRule type="cellIs" dxfId="6718" priority="189" operator="equal">
      <formula>0</formula>
    </cfRule>
  </conditionalFormatting>
  <conditionalFormatting sqref="N179:O179">
    <cfRule type="cellIs" dxfId="6717" priority="161" operator="equal">
      <formula>0</formula>
    </cfRule>
  </conditionalFormatting>
  <conditionalFormatting sqref="N162:O162">
    <cfRule type="cellIs" dxfId="6716" priority="187" operator="equal">
      <formula>0</formula>
    </cfRule>
  </conditionalFormatting>
  <conditionalFormatting sqref="S184">
    <cfRule type="cellIs" dxfId="6715" priority="166" operator="equal">
      <formula>0</formula>
    </cfRule>
  </conditionalFormatting>
  <conditionalFormatting sqref="N184:O184">
    <cfRule type="cellIs" dxfId="6714" priority="165" operator="equal">
      <formula>0</formula>
    </cfRule>
  </conditionalFormatting>
  <conditionalFormatting sqref="N150:O150">
    <cfRule type="cellIs" dxfId="6713" priority="184" operator="equal">
      <formula>0</formula>
    </cfRule>
  </conditionalFormatting>
  <conditionalFormatting sqref="C190">
    <cfRule type="cellIs" dxfId="6712" priority="180" operator="equal">
      <formula>0</formula>
    </cfRule>
  </conditionalFormatting>
  <conditionalFormatting sqref="E190:R190 T190:U190">
    <cfRule type="cellIs" dxfId="6711" priority="183" operator="equal">
      <formula>0</formula>
    </cfRule>
  </conditionalFormatting>
  <conditionalFormatting sqref="E187:R187 T187:U187 T190:U191 E190:R191">
    <cfRule type="cellIs" dxfId="6710" priority="179" operator="equal">
      <formula>0</formula>
    </cfRule>
  </conditionalFormatting>
  <conditionalFormatting sqref="S190">
    <cfRule type="cellIs" dxfId="6709" priority="182" operator="equal">
      <formula>0</formula>
    </cfRule>
  </conditionalFormatting>
  <conditionalFormatting sqref="S186">
    <cfRule type="cellIs" dxfId="6708" priority="174" operator="equal">
      <formula>0</formula>
    </cfRule>
  </conditionalFormatting>
  <conditionalFormatting sqref="S187 S190:S191">
    <cfRule type="cellIs" dxfId="6707" priority="178" operator="equal">
      <formula>0</formula>
    </cfRule>
  </conditionalFormatting>
  <conditionalFormatting sqref="N187:O187 N190:O191">
    <cfRule type="cellIs" dxfId="6706" priority="177" operator="equal">
      <formula>0</formula>
    </cfRule>
  </conditionalFormatting>
  <conditionalFormatting sqref="C187 C190:C191">
    <cfRule type="cellIs" dxfId="6705" priority="176" operator="equal">
      <formula>0</formula>
    </cfRule>
  </conditionalFormatting>
  <conditionalFormatting sqref="T186:U186 E186:R186">
    <cfRule type="cellIs" dxfId="6704" priority="175" operator="equal">
      <formula>0</formula>
    </cfRule>
  </conditionalFormatting>
  <conditionalFormatting sqref="T154:U154 C154:R154">
    <cfRule type="cellIs" dxfId="6703" priority="154" operator="equal">
      <formula>0</formula>
    </cfRule>
  </conditionalFormatting>
  <conditionalFormatting sqref="N186:O186">
    <cfRule type="cellIs" dxfId="6702" priority="173" operator="equal">
      <formula>0</formula>
    </cfRule>
  </conditionalFormatting>
  <conditionalFormatting sqref="C186">
    <cfRule type="cellIs" dxfId="6701" priority="172" operator="equal">
      <formula>0</formula>
    </cfRule>
  </conditionalFormatting>
  <conditionalFormatting sqref="E185:R185 T185:U185">
    <cfRule type="cellIs" dxfId="6700" priority="171" operator="equal">
      <formula>0</formula>
    </cfRule>
  </conditionalFormatting>
  <conditionalFormatting sqref="S185">
    <cfRule type="cellIs" dxfId="6699" priority="170" operator="equal">
      <formula>0</formula>
    </cfRule>
  </conditionalFormatting>
  <conditionalFormatting sqref="N185:O185">
    <cfRule type="cellIs" dxfId="6698" priority="169" operator="equal">
      <formula>0</formula>
    </cfRule>
  </conditionalFormatting>
  <conditionalFormatting sqref="C185">
    <cfRule type="cellIs" dxfId="6697" priority="168" operator="equal">
      <formula>0</formula>
    </cfRule>
  </conditionalFormatting>
  <conditionalFormatting sqref="T184:U184 E184:R184">
    <cfRule type="cellIs" dxfId="6696" priority="167" operator="equal">
      <formula>0</formula>
    </cfRule>
  </conditionalFormatting>
  <conditionalFormatting sqref="S179">
    <cfRule type="cellIs" dxfId="6695" priority="162" operator="equal">
      <formula>0</formula>
    </cfRule>
  </conditionalFormatting>
  <conditionalFormatting sqref="C184">
    <cfRule type="cellIs" dxfId="6694" priority="164" operator="equal">
      <formula>0</formula>
    </cfRule>
  </conditionalFormatting>
  <conditionalFormatting sqref="T179:U179 C179:R179">
    <cfRule type="cellIs" dxfId="6693" priority="163" operator="equal">
      <formula>0</formula>
    </cfRule>
  </conditionalFormatting>
  <conditionalFormatting sqref="T161:U161 C161:R161">
    <cfRule type="cellIs" dxfId="6692" priority="157" operator="equal">
      <formula>0</formula>
    </cfRule>
  </conditionalFormatting>
  <conditionalFormatting sqref="S161">
    <cfRule type="cellIs" dxfId="6691" priority="156" operator="equal">
      <formula>0</formula>
    </cfRule>
  </conditionalFormatting>
  <conditionalFormatting sqref="N161:O161">
    <cfRule type="cellIs" dxfId="6690" priority="155" operator="equal">
      <formula>0</formula>
    </cfRule>
  </conditionalFormatting>
  <conditionalFormatting sqref="S154">
    <cfRule type="cellIs" dxfId="6689" priority="153" operator="equal">
      <formula>0</formula>
    </cfRule>
  </conditionalFormatting>
  <conditionalFormatting sqref="N154:O154">
    <cfRule type="cellIs" dxfId="6688" priority="152" operator="equal">
      <formula>0</formula>
    </cfRule>
  </conditionalFormatting>
  <conditionalFormatting sqref="C155">
    <cfRule type="cellIs" dxfId="6687" priority="138" operator="equal">
      <formula>0</formula>
    </cfRule>
  </conditionalFormatting>
  <conditionalFormatting sqref="E155:R155 T155:U155">
    <cfRule type="cellIs" dxfId="6686" priority="141" operator="equal">
      <formula>0</formula>
    </cfRule>
  </conditionalFormatting>
  <conditionalFormatting sqref="S155">
    <cfRule type="cellIs" dxfId="6685" priority="140" operator="equal">
      <formula>0</formula>
    </cfRule>
  </conditionalFormatting>
  <conditionalFormatting sqref="N155:O155">
    <cfRule type="cellIs" dxfId="6684" priority="139" operator="equal">
      <formula>0</formula>
    </cfRule>
  </conditionalFormatting>
  <conditionalFormatting sqref="E156:R160 T156:U160">
    <cfRule type="cellIs" dxfId="6683" priority="120" operator="equal">
      <formula>0</formula>
    </cfRule>
  </conditionalFormatting>
  <conditionalFormatting sqref="S156:S160">
    <cfRule type="cellIs" dxfId="6682" priority="119" operator="equal">
      <formula>0</formula>
    </cfRule>
  </conditionalFormatting>
  <conditionalFormatting sqref="N156:O160">
    <cfRule type="cellIs" dxfId="6681" priority="118" operator="equal">
      <formula>0</formula>
    </cfRule>
  </conditionalFormatting>
  <conditionalFormatting sqref="C156:C160">
    <cfRule type="cellIs" dxfId="6680" priority="117" operator="equal">
      <formula>0</formula>
    </cfRule>
  </conditionalFormatting>
  <conditionalFormatting sqref="T108:U108 C108:R108">
    <cfRule type="cellIs" dxfId="6679" priority="116" operator="equal">
      <formula>0</formula>
    </cfRule>
  </conditionalFormatting>
  <conditionalFormatting sqref="S108">
    <cfRule type="cellIs" dxfId="6678" priority="115" operator="equal">
      <formula>0</formula>
    </cfRule>
  </conditionalFormatting>
  <conditionalFormatting sqref="N108:O108">
    <cfRule type="cellIs" dxfId="6677" priority="114" operator="equal">
      <formula>0</formula>
    </cfRule>
  </conditionalFormatting>
  <conditionalFormatting sqref="T117:U117 C117:R117">
    <cfRule type="cellIs" dxfId="6676" priority="113" operator="equal">
      <formula>0</formula>
    </cfRule>
  </conditionalFormatting>
  <conditionalFormatting sqref="S117">
    <cfRule type="cellIs" dxfId="6675" priority="112" operator="equal">
      <formula>0</formula>
    </cfRule>
  </conditionalFormatting>
  <conditionalFormatting sqref="N117:O117">
    <cfRule type="cellIs" dxfId="6674" priority="111" operator="equal">
      <formula>0</formula>
    </cfRule>
  </conditionalFormatting>
  <conditionalFormatting sqref="C140 T140:U140 E140:R140">
    <cfRule type="cellIs" dxfId="6673" priority="110" operator="equal">
      <formula>0</formula>
    </cfRule>
  </conditionalFormatting>
  <conditionalFormatting sqref="S140">
    <cfRule type="cellIs" dxfId="6672" priority="109" operator="equal">
      <formula>0</formula>
    </cfRule>
  </conditionalFormatting>
  <conditionalFormatting sqref="N140:O140">
    <cfRule type="cellIs" dxfId="6671" priority="108" operator="equal">
      <formula>0</formula>
    </cfRule>
  </conditionalFormatting>
  <conditionalFormatting sqref="G106:Q107">
    <cfRule type="cellIs" dxfId="6670" priority="107" operator="equal">
      <formula>0</formula>
    </cfRule>
  </conditionalFormatting>
  <conditionalFormatting sqref="G115:Q116">
    <cfRule type="cellIs" dxfId="6669" priority="106" operator="equal">
      <formula>0</formula>
    </cfRule>
  </conditionalFormatting>
  <conditionalFormatting sqref="G115:Q116">
    <cfRule type="cellIs" dxfId="6668" priority="105" operator="equal">
      <formula>0</formula>
    </cfRule>
  </conditionalFormatting>
  <conditionalFormatting sqref="N115:O116">
    <cfRule type="cellIs" dxfId="6667" priority="104" operator="equal">
      <formula>0</formula>
    </cfRule>
  </conditionalFormatting>
  <conditionalFormatting sqref="G118:Q118">
    <cfRule type="cellIs" dxfId="6666" priority="103" operator="equal">
      <formula>0</formula>
    </cfRule>
  </conditionalFormatting>
  <conditionalFormatting sqref="N118:O118">
    <cfRule type="cellIs" dxfId="6665" priority="102" operator="equal">
      <formula>0</formula>
    </cfRule>
  </conditionalFormatting>
  <conditionalFormatting sqref="G122:Q123">
    <cfRule type="cellIs" dxfId="6664" priority="101" operator="equal">
      <formula>0</formula>
    </cfRule>
  </conditionalFormatting>
  <conditionalFormatting sqref="G122:Q123">
    <cfRule type="cellIs" dxfId="6663" priority="100" operator="equal">
      <formula>0</formula>
    </cfRule>
  </conditionalFormatting>
  <conditionalFormatting sqref="N122:O123">
    <cfRule type="cellIs" dxfId="6662" priority="99" operator="equal">
      <formula>0</formula>
    </cfRule>
  </conditionalFormatting>
  <conditionalFormatting sqref="G125:Q134">
    <cfRule type="cellIs" dxfId="6661" priority="98" operator="equal">
      <formula>0</formula>
    </cfRule>
  </conditionalFormatting>
  <conditionalFormatting sqref="G125:Q134">
    <cfRule type="cellIs" dxfId="6660" priority="97" operator="equal">
      <formula>0</formula>
    </cfRule>
  </conditionalFormatting>
  <conditionalFormatting sqref="N125:O134">
    <cfRule type="cellIs" dxfId="6659" priority="96" operator="equal">
      <formula>0</formula>
    </cfRule>
  </conditionalFormatting>
  <conditionalFormatting sqref="G136:Q139">
    <cfRule type="cellIs" dxfId="6658" priority="95" operator="equal">
      <formula>0</formula>
    </cfRule>
  </conditionalFormatting>
  <conditionalFormatting sqref="G136:Q139">
    <cfRule type="cellIs" dxfId="6657" priority="94" operator="equal">
      <formula>0</formula>
    </cfRule>
  </conditionalFormatting>
  <conditionalFormatting sqref="N136:O139">
    <cfRule type="cellIs" dxfId="6656" priority="93" operator="equal">
      <formula>0</formula>
    </cfRule>
  </conditionalFormatting>
  <conditionalFormatting sqref="G141:Q143">
    <cfRule type="cellIs" dxfId="6655" priority="92" operator="equal">
      <formula>0</formula>
    </cfRule>
  </conditionalFormatting>
  <conditionalFormatting sqref="N141:O143">
    <cfRule type="cellIs" dxfId="6654" priority="91" operator="equal">
      <formula>0</formula>
    </cfRule>
  </conditionalFormatting>
  <conditionalFormatting sqref="G148:Q149">
    <cfRule type="cellIs" dxfId="6653" priority="90" operator="equal">
      <formula>0</formula>
    </cfRule>
  </conditionalFormatting>
  <conditionalFormatting sqref="G148:Q149">
    <cfRule type="cellIs" dxfId="6652" priority="89" operator="equal">
      <formula>0</formula>
    </cfRule>
  </conditionalFormatting>
  <conditionalFormatting sqref="N148:O149">
    <cfRule type="cellIs" dxfId="6651" priority="88" operator="equal">
      <formula>0</formula>
    </cfRule>
  </conditionalFormatting>
  <conditionalFormatting sqref="G151:Q152">
    <cfRule type="cellIs" dxfId="6650" priority="87" operator="equal">
      <formula>0</formula>
    </cfRule>
  </conditionalFormatting>
  <conditionalFormatting sqref="N151:O152">
    <cfRule type="cellIs" dxfId="6649" priority="86" operator="equal">
      <formula>0</formula>
    </cfRule>
  </conditionalFormatting>
  <conditionalFormatting sqref="C188:U188">
    <cfRule type="cellIs" dxfId="6648" priority="85" operator="equal">
      <formula>0</formula>
    </cfRule>
  </conditionalFormatting>
  <conditionalFormatting sqref="S189">
    <cfRule type="cellIs" dxfId="6647" priority="83" operator="equal">
      <formula>0</formula>
    </cfRule>
  </conditionalFormatting>
  <conditionalFormatting sqref="T189:U189 C189:R189">
    <cfRule type="cellIs" dxfId="6646" priority="84" operator="equal">
      <formula>0</formula>
    </cfRule>
  </conditionalFormatting>
  <conditionalFormatting sqref="N189:O189">
    <cfRule type="cellIs" dxfId="6645" priority="82" operator="equal">
      <formula>0</formula>
    </cfRule>
  </conditionalFormatting>
  <conditionalFormatting sqref="T188:U188 C188:R188">
    <cfRule type="cellIs" dxfId="6644" priority="81" operator="equal">
      <formula>0</formula>
    </cfRule>
  </conditionalFormatting>
  <conditionalFormatting sqref="S188">
    <cfRule type="cellIs" dxfId="6643" priority="80" operator="equal">
      <formula>0</formula>
    </cfRule>
  </conditionalFormatting>
  <conditionalFormatting sqref="N188:O188">
    <cfRule type="cellIs" dxfId="6642" priority="79" operator="equal">
      <formula>0</formula>
    </cfRule>
  </conditionalFormatting>
  <conditionalFormatting sqref="C164:C166 C176 E176:U176 E164:U166">
    <cfRule type="cellIs" dxfId="6641" priority="78" operator="equal">
      <formula>0</formula>
    </cfRule>
  </conditionalFormatting>
  <conditionalFormatting sqref="E178:R178 T178:U178">
    <cfRule type="cellIs" dxfId="6640" priority="77" operator="equal">
      <formula>0</formula>
    </cfRule>
  </conditionalFormatting>
  <conditionalFormatting sqref="S177">
    <cfRule type="cellIs" dxfId="6639" priority="72" operator="equal">
      <formula>0</formula>
    </cfRule>
  </conditionalFormatting>
  <conditionalFormatting sqref="S178">
    <cfRule type="cellIs" dxfId="6638" priority="76" operator="equal">
      <formula>0</formula>
    </cfRule>
  </conditionalFormatting>
  <conditionalFormatting sqref="N178:O178">
    <cfRule type="cellIs" dxfId="6637" priority="75" operator="equal">
      <formula>0</formula>
    </cfRule>
  </conditionalFormatting>
  <conditionalFormatting sqref="C178">
    <cfRule type="cellIs" dxfId="6636" priority="74" operator="equal">
      <formula>0</formula>
    </cfRule>
  </conditionalFormatting>
  <conditionalFormatting sqref="T177:U177 E177:R177">
    <cfRule type="cellIs" dxfId="6635" priority="73" operator="equal">
      <formula>0</formula>
    </cfRule>
  </conditionalFormatting>
  <conditionalFormatting sqref="N177:O177">
    <cfRule type="cellIs" dxfId="6634" priority="71" operator="equal">
      <formula>0</formula>
    </cfRule>
  </conditionalFormatting>
  <conditionalFormatting sqref="C177">
    <cfRule type="cellIs" dxfId="6633" priority="70" operator="equal">
      <formula>0</formula>
    </cfRule>
  </conditionalFormatting>
  <conditionalFormatting sqref="T163:U163 C163:R163">
    <cfRule type="cellIs" dxfId="6632" priority="61" operator="equal">
      <formula>0</formula>
    </cfRule>
  </conditionalFormatting>
  <conditionalFormatting sqref="S163">
    <cfRule type="cellIs" dxfId="6631" priority="60" operator="equal">
      <formula>0</formula>
    </cfRule>
  </conditionalFormatting>
  <conditionalFormatting sqref="N163:O163">
    <cfRule type="cellIs" dxfId="6630" priority="59" operator="equal">
      <formula>0</formula>
    </cfRule>
  </conditionalFormatting>
  <conditionalFormatting sqref="C196:U196 C195 E195:U195">
    <cfRule type="cellIs" dxfId="6629" priority="54" operator="equal">
      <formula>0</formula>
    </cfRule>
  </conditionalFormatting>
  <conditionalFormatting sqref="N194:O194">
    <cfRule type="cellIs" dxfId="6628" priority="51" operator="equal">
      <formula>0</formula>
    </cfRule>
  </conditionalFormatting>
  <conditionalFormatting sqref="C194">
    <cfRule type="cellIs" dxfId="6627" priority="50" operator="equal">
      <formula>0</formula>
    </cfRule>
  </conditionalFormatting>
  <conditionalFormatting sqref="E194:R194 T194:U194">
    <cfRule type="cellIs" dxfId="6626" priority="53" operator="equal">
      <formula>0</formula>
    </cfRule>
  </conditionalFormatting>
  <conditionalFormatting sqref="T194:U196 D196:R196 E194:R195">
    <cfRule type="cellIs" dxfId="6625" priority="49" operator="equal">
      <formula>0</formula>
    </cfRule>
  </conditionalFormatting>
  <conditionalFormatting sqref="S194">
    <cfRule type="cellIs" dxfId="6624" priority="52" operator="equal">
      <formula>0</formula>
    </cfRule>
  </conditionalFormatting>
  <conditionalFormatting sqref="S194:S196">
    <cfRule type="cellIs" dxfId="6623" priority="48" operator="equal">
      <formula>0</formula>
    </cfRule>
  </conditionalFormatting>
  <conditionalFormatting sqref="N194:O196">
    <cfRule type="cellIs" dxfId="6622" priority="47" operator="equal">
      <formula>0</formula>
    </cfRule>
  </conditionalFormatting>
  <conditionalFormatting sqref="C194:C196">
    <cfRule type="cellIs" dxfId="6621" priority="46" operator="equal">
      <formula>0</formula>
    </cfRule>
  </conditionalFormatting>
  <conditionalFormatting sqref="G193:Q193">
    <cfRule type="cellIs" dxfId="6620" priority="45" operator="equal">
      <formula>0</formula>
    </cfRule>
  </conditionalFormatting>
  <conditionalFormatting sqref="N193:O193">
    <cfRule type="cellIs" dxfId="6619" priority="44" operator="equal">
      <formula>0</formula>
    </cfRule>
  </conditionalFormatting>
  <conditionalFormatting sqref="C201 E201:U201">
    <cfRule type="cellIs" dxfId="6618" priority="43" operator="equal">
      <formula>0</formula>
    </cfRule>
  </conditionalFormatting>
  <conditionalFormatting sqref="N200:O200">
    <cfRule type="cellIs" dxfId="6617" priority="40" operator="equal">
      <formula>0</formula>
    </cfRule>
  </conditionalFormatting>
  <conditionalFormatting sqref="C200">
    <cfRule type="cellIs" dxfId="6616" priority="39" operator="equal">
      <formula>0</formula>
    </cfRule>
  </conditionalFormatting>
  <conditionalFormatting sqref="E200:R200 T200:U200">
    <cfRule type="cellIs" dxfId="6615" priority="42" operator="equal">
      <formula>0</formula>
    </cfRule>
  </conditionalFormatting>
  <conditionalFormatting sqref="T200:U201 E200:R201">
    <cfRule type="cellIs" dxfId="6614" priority="38" operator="equal">
      <formula>0</formula>
    </cfRule>
  </conditionalFormatting>
  <conditionalFormatting sqref="S200">
    <cfRule type="cellIs" dxfId="6613" priority="41" operator="equal">
      <formula>0</formula>
    </cfRule>
  </conditionalFormatting>
  <conditionalFormatting sqref="S200:S201">
    <cfRule type="cellIs" dxfId="6612" priority="37" operator="equal">
      <formula>0</formula>
    </cfRule>
  </conditionalFormatting>
  <conditionalFormatting sqref="N200:O201">
    <cfRule type="cellIs" dxfId="6611" priority="36" operator="equal">
      <formula>0</formula>
    </cfRule>
  </conditionalFormatting>
  <conditionalFormatting sqref="C200:C201">
    <cfRule type="cellIs" dxfId="6610" priority="35" operator="equal">
      <formula>0</formula>
    </cfRule>
  </conditionalFormatting>
  <conditionalFormatting sqref="S199">
    <cfRule type="cellIs" dxfId="6609" priority="33" operator="equal">
      <formula>0</formula>
    </cfRule>
  </conditionalFormatting>
  <conditionalFormatting sqref="T199:U199 C199:R199">
    <cfRule type="cellIs" dxfId="6608" priority="34" operator="equal">
      <formula>0</formula>
    </cfRule>
  </conditionalFormatting>
  <conditionalFormatting sqref="N199:O199">
    <cfRule type="cellIs" dxfId="6607" priority="32" operator="equal">
      <formula>0</formula>
    </cfRule>
  </conditionalFormatting>
  <conditionalFormatting sqref="S51:U51">
    <cfRule type="cellIs" dxfId="6606" priority="31" operator="equal">
      <formula>0</formula>
    </cfRule>
  </conditionalFormatting>
  <conditionalFormatting sqref="E51:F51 C51 R51">
    <cfRule type="cellIs" dxfId="6605" priority="30" operator="equal">
      <formula>0</formula>
    </cfRule>
  </conditionalFormatting>
  <conditionalFormatting sqref="G51:Q51">
    <cfRule type="cellIs" dxfId="6604" priority="29" operator="equal">
      <formula>0</formula>
    </cfRule>
  </conditionalFormatting>
  <conditionalFormatting sqref="N51:O51">
    <cfRule type="cellIs" dxfId="6603" priority="28" operator="equal">
      <formula>0</formula>
    </cfRule>
  </conditionalFormatting>
  <conditionalFormatting sqref="D51">
    <cfRule type="cellIs" dxfId="6602" priority="27" operator="equal">
      <formula>0</formula>
    </cfRule>
  </conditionalFormatting>
  <conditionalFormatting sqref="S49:U49">
    <cfRule type="cellIs" dxfId="6601" priority="26" operator="equal">
      <formula>0</formula>
    </cfRule>
  </conditionalFormatting>
  <conditionalFormatting sqref="R49 C49 F49">
    <cfRule type="cellIs" dxfId="6600" priority="25" operator="equal">
      <formula>0</formula>
    </cfRule>
  </conditionalFormatting>
  <conditionalFormatting sqref="D125:D134">
    <cfRule type="cellIs" dxfId="6599" priority="20" operator="equal">
      <formula>0</formula>
    </cfRule>
  </conditionalFormatting>
  <conditionalFormatting sqref="D141:D143">
    <cfRule type="cellIs" dxfId="6598" priority="18" operator="equal">
      <formula>0</formula>
    </cfRule>
  </conditionalFormatting>
  <conditionalFormatting sqref="D136:D139">
    <cfRule type="cellIs" dxfId="6597" priority="19" operator="equal">
      <formula>0</formula>
    </cfRule>
  </conditionalFormatting>
  <conditionalFormatting sqref="D148:D149">
    <cfRule type="cellIs" dxfId="6596" priority="17" operator="equal">
      <formula>0</formula>
    </cfRule>
  </conditionalFormatting>
  <conditionalFormatting sqref="D151:D152">
    <cfRule type="cellIs" dxfId="6595" priority="16" operator="equal">
      <formula>0</formula>
    </cfRule>
  </conditionalFormatting>
  <conditionalFormatting sqref="D155:D160">
    <cfRule type="cellIs" dxfId="6594" priority="15" operator="equal">
      <formula>0</formula>
    </cfRule>
  </conditionalFormatting>
  <conditionalFormatting sqref="D164:D178">
    <cfRule type="cellIs" dxfId="6593" priority="14" operator="equal">
      <formula>0</formula>
    </cfRule>
  </conditionalFormatting>
  <conditionalFormatting sqref="D180:D187">
    <cfRule type="cellIs" dxfId="6592" priority="13" operator="equal">
      <formula>0</formula>
    </cfRule>
  </conditionalFormatting>
  <conditionalFormatting sqref="D190:D191">
    <cfRule type="cellIs" dxfId="6591" priority="12" operator="equal">
      <formula>0</formula>
    </cfRule>
  </conditionalFormatting>
  <conditionalFormatting sqref="D194:D195">
    <cfRule type="cellIs" dxfId="6590" priority="11" operator="equal">
      <formula>0</formula>
    </cfRule>
  </conditionalFormatting>
  <conditionalFormatting sqref="D200:D201">
    <cfRule type="cellIs" dxfId="6589" priority="10" operator="equal">
      <formula>0</formula>
    </cfRule>
  </conditionalFormatting>
  <conditionalFormatting sqref="D106:D107">
    <cfRule type="cellIs" dxfId="6588" priority="9" operator="equal">
      <formula>0</formula>
    </cfRule>
  </conditionalFormatting>
  <conditionalFormatting sqref="D109:D110">
    <cfRule type="cellIs" dxfId="6587" priority="8" operator="equal">
      <formula>0</formula>
    </cfRule>
  </conditionalFormatting>
  <conditionalFormatting sqref="D140">
    <cfRule type="cellIs" dxfId="6586" priority="7" operator="equal">
      <formula>0</formula>
    </cfRule>
  </conditionalFormatting>
  <conditionalFormatting sqref="D122:D123">
    <cfRule type="cellIs" dxfId="6585" priority="6" operator="equal">
      <formula>0</formula>
    </cfRule>
  </conditionalFormatting>
  <conditionalFormatting sqref="D150">
    <cfRule type="cellIs" dxfId="6584" priority="5" operator="equal">
      <formula>0</formula>
    </cfRule>
  </conditionalFormatting>
  <conditionalFormatting sqref="D197">
    <cfRule type="cellIs" dxfId="6583" priority="4" operator="equal">
      <formula>0</formula>
    </cfRule>
  </conditionalFormatting>
  <conditionalFormatting sqref="C96:U96">
    <cfRule type="cellIs" dxfId="6582" priority="3" operator="equal">
      <formula>0</formula>
    </cfRule>
  </conditionalFormatting>
  <conditionalFormatting sqref="E48:E49">
    <cfRule type="cellIs" dxfId="6581" priority="2" operator="equal">
      <formula>0</formula>
    </cfRule>
  </conditionalFormatting>
  <conditionalFormatting sqref="D48:D49">
    <cfRule type="cellIs" dxfId="6580" priority="1" operator="equal">
      <formula>0</formula>
    </cfRule>
  </conditionalFormatting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6" min="2" max="20" man="1"/>
    <brk id="240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C1:U1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9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56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92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8</v>
      </c>
      <c r="E7" s="27">
        <v>8.6956521739130432E-2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79</v>
      </c>
      <c r="E8" s="27">
        <v>0.85869565217391308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19</v>
      </c>
      <c r="E9" s="27">
        <v>0.20652173913043478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-6</v>
      </c>
      <c r="E10" s="27">
        <v>-6.5217391304347824E-2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17</v>
      </c>
      <c r="E16" s="27">
        <v>0.18478260869565216</v>
      </c>
      <c r="F16" s="28"/>
      <c r="G16" s="38">
        <v>2.0560860000000001</v>
      </c>
      <c r="H16" s="38">
        <v>2.348014</v>
      </c>
      <c r="I16" s="38">
        <v>2.871502</v>
      </c>
      <c r="J16" s="38">
        <v>2.2297989999999999</v>
      </c>
      <c r="K16" s="38">
        <v>2.286931</v>
      </c>
      <c r="L16" s="38">
        <v>1.9948570000000001</v>
      </c>
      <c r="M16" s="38">
        <v>1.6790689999999999</v>
      </c>
      <c r="N16" s="38">
        <v>1.8068900000000001</v>
      </c>
      <c r="O16" s="38">
        <v>1.930104</v>
      </c>
      <c r="P16" s="38">
        <v>1.853799</v>
      </c>
      <c r="Q16" s="38">
        <v>1.6337349999999999</v>
      </c>
      <c r="R16" s="28"/>
      <c r="S16" s="39">
        <v>22.690785999999999</v>
      </c>
      <c r="T16" s="40">
        <v>-0.20541504586870396</v>
      </c>
      <c r="U16" s="40">
        <v>-2.8332801346150238E-2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17</v>
      </c>
      <c r="E17" s="27">
        <v>0.18478260869565216</v>
      </c>
      <c r="F17" s="28"/>
      <c r="G17" s="38">
        <v>0.37783</v>
      </c>
      <c r="H17" s="38">
        <v>0.36794700000000002</v>
      </c>
      <c r="I17" s="38">
        <v>0.37867200000000001</v>
      </c>
      <c r="J17" s="38">
        <v>0.37807600000000002</v>
      </c>
      <c r="K17" s="38">
        <v>0.41477900000000001</v>
      </c>
      <c r="L17" s="38">
        <v>0.58211599999999997</v>
      </c>
      <c r="M17" s="38">
        <v>0.58598399999999995</v>
      </c>
      <c r="N17" s="38">
        <v>0.816658</v>
      </c>
      <c r="O17" s="38">
        <v>0.75517100000000004</v>
      </c>
      <c r="P17" s="38">
        <v>0.51388100000000003</v>
      </c>
      <c r="Q17" s="38">
        <v>0.50541400000000003</v>
      </c>
      <c r="R17" s="28"/>
      <c r="S17" s="39">
        <v>5.6765279999999994</v>
      </c>
      <c r="T17" s="40">
        <v>0.33767567424503087</v>
      </c>
      <c r="U17" s="40">
        <v>3.7036049651979042E-2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2</v>
      </c>
      <c r="E18" s="27">
        <v>2.1739130434782608E-2</v>
      </c>
      <c r="F18" s="28"/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1.0376E-2</v>
      </c>
      <c r="N18" s="38">
        <v>7.2259999999999998E-3</v>
      </c>
      <c r="O18" s="38">
        <v>0</v>
      </c>
      <c r="P18" s="38">
        <v>0</v>
      </c>
      <c r="Q18" s="38">
        <v>1.6059E-2</v>
      </c>
      <c r="R18" s="28"/>
      <c r="S18" s="39">
        <v>3.3660999999999996E-2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32</v>
      </c>
      <c r="E19" s="27">
        <v>0.34782608695652173</v>
      </c>
      <c r="F19" s="28"/>
      <c r="G19" s="38">
        <v>8.7973359999999996</v>
      </c>
      <c r="H19" s="38">
        <v>10.30087</v>
      </c>
      <c r="I19" s="38">
        <v>11.210476999999999</v>
      </c>
      <c r="J19" s="38">
        <v>12.718052</v>
      </c>
      <c r="K19" s="38">
        <v>15.015342</v>
      </c>
      <c r="L19" s="38">
        <v>15.161467999999999</v>
      </c>
      <c r="M19" s="38">
        <v>11.770861999999999</v>
      </c>
      <c r="N19" s="38">
        <v>12.604578</v>
      </c>
      <c r="O19" s="38">
        <v>10.789709999999999</v>
      </c>
      <c r="P19" s="38">
        <v>13.090812</v>
      </c>
      <c r="Q19" s="38">
        <v>13.489005000000001</v>
      </c>
      <c r="R19" s="28"/>
      <c r="S19" s="39">
        <v>134.94851199999999</v>
      </c>
      <c r="T19" s="40">
        <v>0.53330565071062441</v>
      </c>
      <c r="U19" s="40">
        <v>5.4881296147249792E-2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0.20652173913043478</v>
      </c>
      <c r="F20" s="28"/>
      <c r="G20" s="38">
        <v>0.100967</v>
      </c>
      <c r="H20" s="38">
        <v>0.18940000000000001</v>
      </c>
      <c r="I20" s="38">
        <v>0.192888</v>
      </c>
      <c r="J20" s="38">
        <v>0.37819999999999998</v>
      </c>
      <c r="K20" s="38">
        <v>0.19963900000000001</v>
      </c>
      <c r="L20" s="38">
        <v>8.3696000000000007E-2</v>
      </c>
      <c r="M20" s="38">
        <v>0.119811</v>
      </c>
      <c r="N20" s="38">
        <v>0.15115300000000001</v>
      </c>
      <c r="O20" s="38">
        <v>0.112072</v>
      </c>
      <c r="P20" s="38">
        <v>8.2530000000000006E-2</v>
      </c>
      <c r="Q20" s="38">
        <v>0</v>
      </c>
      <c r="R20" s="28"/>
      <c r="S20" s="39">
        <v>1.6103560000000003</v>
      </c>
      <c r="T20" s="40">
        <v>-1</v>
      </c>
      <c r="U20" s="40">
        <v>-1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5</v>
      </c>
      <c r="E21" s="27">
        <v>5.434782608695652E-2</v>
      </c>
      <c r="F21" s="28"/>
      <c r="G21" s="38">
        <v>0.50662700000000005</v>
      </c>
      <c r="H21" s="38">
        <v>1.347254</v>
      </c>
      <c r="I21" s="38">
        <v>1.486575</v>
      </c>
      <c r="J21" s="38">
        <v>1.06287</v>
      </c>
      <c r="K21" s="38">
        <v>0.57160599999999995</v>
      </c>
      <c r="L21" s="38">
        <v>0.59133899999999995</v>
      </c>
      <c r="M21" s="38">
        <v>0.58938199999999996</v>
      </c>
      <c r="N21" s="38">
        <v>0.63179700000000005</v>
      </c>
      <c r="O21" s="38">
        <v>0.48481000000000002</v>
      </c>
      <c r="P21" s="38">
        <v>0.43923699999999999</v>
      </c>
      <c r="Q21" s="38">
        <v>0.432</v>
      </c>
      <c r="R21" s="28"/>
      <c r="S21" s="39">
        <v>8.143497</v>
      </c>
      <c r="T21" s="40">
        <v>-0.14730166374867515</v>
      </c>
      <c r="U21" s="40">
        <v>-1.9721614233928153E-2</v>
      </c>
    </row>
    <row r="22" spans="1:22" s="18" customFormat="1" x14ac:dyDescent="0.3">
      <c r="A22" s="106"/>
      <c r="B22" s="16"/>
      <c r="C22" s="26" t="s">
        <v>373</v>
      </c>
      <c r="D22" s="142">
        <v>92</v>
      </c>
      <c r="E22" s="41">
        <v>1</v>
      </c>
      <c r="F22" s="42"/>
      <c r="G22" s="43">
        <v>11.838846</v>
      </c>
      <c r="H22" s="43">
        <v>14.553484999999998</v>
      </c>
      <c r="I22" s="43">
        <v>16.140113999999997</v>
      </c>
      <c r="J22" s="43">
        <v>16.766997</v>
      </c>
      <c r="K22" s="43">
        <v>18.488297000000003</v>
      </c>
      <c r="L22" s="43">
        <v>18.413475999999999</v>
      </c>
      <c r="M22" s="43">
        <v>14.755484000000001</v>
      </c>
      <c r="N22" s="43">
        <v>16.018302000000002</v>
      </c>
      <c r="O22" s="43">
        <v>14.071866999999999</v>
      </c>
      <c r="P22" s="43">
        <v>15.980259</v>
      </c>
      <c r="Q22" s="43">
        <v>16.076212999999999</v>
      </c>
      <c r="R22" s="42"/>
      <c r="S22" s="44">
        <v>173.10334</v>
      </c>
      <c r="T22" s="45">
        <v>0.35792061151906185</v>
      </c>
      <c r="U22" s="45">
        <v>3.8985047681639129E-2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15</v>
      </c>
      <c r="E50" s="27">
        <v>0.16304347826086957</v>
      </c>
      <c r="F50" s="28"/>
      <c r="G50" s="38">
        <v>1.816875</v>
      </c>
      <c r="H50" s="38">
        <v>1.9468589999999999</v>
      </c>
      <c r="I50" s="38">
        <v>2.4678059999999999</v>
      </c>
      <c r="J50" s="38">
        <v>1.6413489999999999</v>
      </c>
      <c r="K50" s="38">
        <v>1.634795</v>
      </c>
      <c r="L50" s="38">
        <v>1.1627430000000001</v>
      </c>
      <c r="M50" s="38">
        <v>0.98429900000000004</v>
      </c>
      <c r="N50" s="38">
        <v>1.0654250000000001</v>
      </c>
      <c r="O50" s="38">
        <v>1.1277980000000001</v>
      </c>
      <c r="P50" s="38">
        <v>1.115972</v>
      </c>
      <c r="Q50" s="38">
        <v>1.1779850000000001</v>
      </c>
      <c r="R50" s="28"/>
      <c r="S50" s="39">
        <v>16.141905999999999</v>
      </c>
      <c r="T50" s="40">
        <v>-0.35164224286205703</v>
      </c>
      <c r="U50" s="40">
        <v>-5.2723335479936906E-2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35</v>
      </c>
      <c r="E52" s="27">
        <v>0.38043478260869568</v>
      </c>
      <c r="F52" s="28"/>
      <c r="G52" s="38">
        <v>1.0086619999999999</v>
      </c>
      <c r="H52" s="38">
        <v>1.8321890000000001</v>
      </c>
      <c r="I52" s="38">
        <v>1.9325779999999999</v>
      </c>
      <c r="J52" s="38">
        <v>1.5246949999999999</v>
      </c>
      <c r="K52" s="38">
        <v>1.0825210000000001</v>
      </c>
      <c r="L52" s="38">
        <v>1.2964830000000001</v>
      </c>
      <c r="M52" s="38">
        <v>1.309653</v>
      </c>
      <c r="N52" s="38">
        <v>1.58687</v>
      </c>
      <c r="O52" s="38">
        <v>1.469028</v>
      </c>
      <c r="P52" s="38">
        <v>1.1131770000000001</v>
      </c>
      <c r="Q52" s="38">
        <v>1.176706</v>
      </c>
      <c r="R52" s="28"/>
      <c r="S52" s="39">
        <v>15.332561999999999</v>
      </c>
      <c r="T52" s="40">
        <v>0.16660090297840124</v>
      </c>
      <c r="U52" s="40">
        <v>1.9448493753039475E-2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23</v>
      </c>
      <c r="E53" s="27">
        <v>0.25</v>
      </c>
      <c r="F53" s="28"/>
      <c r="G53" s="38">
        <v>8.9123420000000007</v>
      </c>
      <c r="H53" s="38">
        <v>10.585037</v>
      </c>
      <c r="I53" s="38">
        <v>11.546842</v>
      </c>
      <c r="J53" s="38">
        <v>13.222753000000001</v>
      </c>
      <c r="K53" s="38">
        <v>15.571342</v>
      </c>
      <c r="L53" s="38">
        <v>15.870554</v>
      </c>
      <c r="M53" s="38">
        <v>12.341721</v>
      </c>
      <c r="N53" s="38">
        <v>13.214854000000001</v>
      </c>
      <c r="O53" s="38">
        <v>11.362969</v>
      </c>
      <c r="P53" s="38">
        <v>13.66858</v>
      </c>
      <c r="Q53" s="38">
        <v>13.721522</v>
      </c>
      <c r="R53" s="28"/>
      <c r="S53" s="39">
        <v>140.01851600000001</v>
      </c>
      <c r="T53" s="40">
        <v>0.53960900513018895</v>
      </c>
      <c r="U53" s="40">
        <v>5.5422395232110455E-2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0.20652173913043478</v>
      </c>
      <c r="F54" s="28"/>
      <c r="G54" s="38">
        <v>0.100967</v>
      </c>
      <c r="H54" s="38">
        <v>0.18940000000000001</v>
      </c>
      <c r="I54" s="38">
        <v>0.192888</v>
      </c>
      <c r="J54" s="38">
        <v>0.37819999999999998</v>
      </c>
      <c r="K54" s="38">
        <v>0.19963900000000001</v>
      </c>
      <c r="L54" s="38">
        <v>8.3696000000000007E-2</v>
      </c>
      <c r="M54" s="38">
        <v>0.119811</v>
      </c>
      <c r="N54" s="38">
        <v>0.15115300000000001</v>
      </c>
      <c r="O54" s="38">
        <v>0.112072</v>
      </c>
      <c r="P54" s="38">
        <v>8.2530000000000006E-2</v>
      </c>
      <c r="Q54" s="38">
        <v>0</v>
      </c>
      <c r="R54" s="28"/>
      <c r="S54" s="39">
        <v>1.6103560000000003</v>
      </c>
      <c r="T54" s="40">
        <v>-1</v>
      </c>
      <c r="U54" s="40">
        <v>-1</v>
      </c>
    </row>
    <row r="55" spans="1:21" s="18" customFormat="1" x14ac:dyDescent="0.3">
      <c r="A55" s="106"/>
      <c r="B55" s="16"/>
      <c r="C55" s="26" t="s">
        <v>373</v>
      </c>
      <c r="D55" s="142">
        <v>92</v>
      </c>
      <c r="E55" s="41">
        <v>1</v>
      </c>
      <c r="F55" s="42"/>
      <c r="G55" s="43">
        <v>11.838846</v>
      </c>
      <c r="H55" s="43">
        <v>14.553484999999998</v>
      </c>
      <c r="I55" s="43">
        <v>16.140114000000001</v>
      </c>
      <c r="J55" s="43">
        <v>16.766997</v>
      </c>
      <c r="K55" s="43">
        <v>18.488296999999999</v>
      </c>
      <c r="L55" s="43">
        <v>18.413475999999999</v>
      </c>
      <c r="M55" s="43">
        <v>14.755484000000001</v>
      </c>
      <c r="N55" s="43">
        <v>16.018302000000002</v>
      </c>
      <c r="O55" s="43">
        <v>14.071866999999999</v>
      </c>
      <c r="P55" s="43">
        <v>15.980259</v>
      </c>
      <c r="Q55" s="43">
        <v>16.076212999999999</v>
      </c>
      <c r="R55" s="42"/>
      <c r="S55" s="44">
        <v>173.10334</v>
      </c>
      <c r="T55" s="45">
        <v>0.35792061151906185</v>
      </c>
      <c r="U55" s="45">
        <v>3.8985047681639129E-2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13</v>
      </c>
      <c r="E83" s="27">
        <v>0.14130434782608695</v>
      </c>
      <c r="F83" s="28"/>
      <c r="G83" s="67">
        <v>0.39591999999999999</v>
      </c>
      <c r="H83" s="67">
        <v>0.39683299999999999</v>
      </c>
      <c r="I83" s="67">
        <v>0.43771900000000002</v>
      </c>
      <c r="J83" s="67">
        <v>0.50571900000000003</v>
      </c>
      <c r="K83" s="67">
        <v>0.458125</v>
      </c>
      <c r="L83" s="67">
        <v>0.51191900000000001</v>
      </c>
      <c r="M83" s="67">
        <v>0.53445799999999999</v>
      </c>
      <c r="N83" s="67">
        <v>0.76177099999999998</v>
      </c>
      <c r="O83" s="67">
        <v>0.73883600000000005</v>
      </c>
      <c r="P83" s="67">
        <v>0.55126200000000003</v>
      </c>
      <c r="Q83" s="67">
        <v>0.49341400000000002</v>
      </c>
      <c r="R83" s="28"/>
      <c r="S83" s="39">
        <v>5.7859759999999998</v>
      </c>
      <c r="T83" s="40">
        <v>0.2462467165083857</v>
      </c>
      <c r="U83" s="40">
        <v>2.7899141613807021E-2</v>
      </c>
    </row>
    <row r="84" spans="1:21" s="18" customFormat="1" x14ac:dyDescent="0.3">
      <c r="A84" s="106"/>
      <c r="B84" s="16"/>
      <c r="C84" s="29" t="s">
        <v>257</v>
      </c>
      <c r="D84" s="30">
        <v>25</v>
      </c>
      <c r="E84" s="27">
        <v>0.27173913043478259</v>
      </c>
      <c r="F84" s="28"/>
      <c r="G84" s="38">
        <v>5.0700100000000008</v>
      </c>
      <c r="H84" s="38">
        <v>5.7008140000000003</v>
      </c>
      <c r="I84" s="38">
        <v>5.9799879999999996</v>
      </c>
      <c r="J84" s="38">
        <v>6.2219449999999998</v>
      </c>
      <c r="K84" s="38">
        <v>6.6246720000000003</v>
      </c>
      <c r="L84" s="38">
        <v>5.7360919999999993</v>
      </c>
      <c r="M84" s="38">
        <v>4.3940479999999997</v>
      </c>
      <c r="N84" s="38">
        <v>4.8284710000000004</v>
      </c>
      <c r="O84" s="38">
        <v>3.9807679999999999</v>
      </c>
      <c r="P84" s="38">
        <v>4.584924</v>
      </c>
      <c r="Q84" s="38">
        <v>4.7411639999999995</v>
      </c>
      <c r="R84" s="28"/>
      <c r="S84" s="39">
        <v>57.862895999999999</v>
      </c>
      <c r="T84" s="40">
        <v>-6.4861016053223031E-2</v>
      </c>
      <c r="U84" s="40">
        <v>-8.3474790405598798E-3</v>
      </c>
    </row>
    <row r="85" spans="1:21" s="55" customFormat="1" x14ac:dyDescent="0.3">
      <c r="A85" s="108"/>
      <c r="B85" s="16"/>
      <c r="C85" s="51" t="s">
        <v>173</v>
      </c>
      <c r="D85" s="52">
        <v>10</v>
      </c>
      <c r="E85" s="27">
        <v>0.10869565217391304</v>
      </c>
      <c r="F85" s="28"/>
      <c r="G85" s="67">
        <v>0.60707</v>
      </c>
      <c r="H85" s="67">
        <v>1.4409890000000001</v>
      </c>
      <c r="I85" s="67">
        <v>1.5435809999999999</v>
      </c>
      <c r="J85" s="67">
        <v>1.5306839999999999</v>
      </c>
      <c r="K85" s="67">
        <v>1.108749</v>
      </c>
      <c r="L85" s="67">
        <v>1.023596</v>
      </c>
      <c r="M85" s="67">
        <v>0.84685799999999989</v>
      </c>
      <c r="N85" s="67">
        <v>0.91762100000000002</v>
      </c>
      <c r="O85" s="67">
        <v>0.54098499999999994</v>
      </c>
      <c r="P85" s="67">
        <v>0.491782</v>
      </c>
      <c r="Q85" s="67">
        <v>0.47219699999999998</v>
      </c>
      <c r="R85" s="28"/>
      <c r="S85" s="53">
        <v>10.524111999999999</v>
      </c>
      <c r="T85" s="54">
        <v>-0.22217042515690122</v>
      </c>
      <c r="U85" s="54">
        <v>-3.0917934039652484E-2</v>
      </c>
    </row>
    <row r="86" spans="1:21" s="55" customFormat="1" x14ac:dyDescent="0.3">
      <c r="A86" s="108"/>
      <c r="B86" s="16"/>
      <c r="C86" s="51" t="s">
        <v>388</v>
      </c>
      <c r="D86" s="52">
        <v>0</v>
      </c>
      <c r="E86" s="27">
        <v>0</v>
      </c>
      <c r="F86" s="28"/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28"/>
      <c r="S86" s="53">
        <v>0</v>
      </c>
      <c r="T86" s="54" t="s">
        <v>191</v>
      </c>
      <c r="U86" s="54" t="s">
        <v>191</v>
      </c>
    </row>
    <row r="87" spans="1:21" s="55" customFormat="1" x14ac:dyDescent="0.3">
      <c r="A87" s="108"/>
      <c r="B87" s="16"/>
      <c r="C87" s="51" t="s">
        <v>150</v>
      </c>
      <c r="D87" s="52">
        <v>11</v>
      </c>
      <c r="E87" s="27">
        <v>0.11956521739130435</v>
      </c>
      <c r="F87" s="28"/>
      <c r="G87" s="67">
        <v>1.748278</v>
      </c>
      <c r="H87" s="67">
        <v>1.7651430000000001</v>
      </c>
      <c r="I87" s="67">
        <v>1.72862</v>
      </c>
      <c r="J87" s="67">
        <v>1.4117749999999998</v>
      </c>
      <c r="K87" s="67">
        <v>1.3501559999999999</v>
      </c>
      <c r="L87" s="67">
        <v>1.138792</v>
      </c>
      <c r="M87" s="67">
        <v>0.98272400000000015</v>
      </c>
      <c r="N87" s="67">
        <v>1.0643370000000001</v>
      </c>
      <c r="O87" s="67">
        <v>1.123988</v>
      </c>
      <c r="P87" s="67">
        <v>1.1122620000000001</v>
      </c>
      <c r="Q87" s="67">
        <v>1.1747399999999999</v>
      </c>
      <c r="R87" s="28"/>
      <c r="S87" s="53">
        <v>14.600815000000001</v>
      </c>
      <c r="T87" s="54">
        <v>-0.32805880986891112</v>
      </c>
      <c r="U87" s="54">
        <v>-4.8483315183114772E-2</v>
      </c>
    </row>
    <row r="88" spans="1:21" s="18" customFormat="1" x14ac:dyDescent="0.3">
      <c r="A88" s="106"/>
      <c r="B88" s="16"/>
      <c r="C88" s="29" t="s">
        <v>389</v>
      </c>
      <c r="D88" s="30">
        <v>0</v>
      </c>
      <c r="E88" s="27">
        <v>0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28"/>
      <c r="S88" s="39">
        <v>0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1.0869565217391304E-2</v>
      </c>
      <c r="F89" s="28"/>
      <c r="G89" s="38">
        <v>2.5270000000000001E-2</v>
      </c>
      <c r="H89" s="38">
        <v>2.7904000000000002E-2</v>
      </c>
      <c r="I89" s="38">
        <v>0</v>
      </c>
      <c r="J89" s="38">
        <v>1.0380000000000001E-3</v>
      </c>
      <c r="K89" s="38">
        <v>2.6290999999999998E-2</v>
      </c>
      <c r="L89" s="38">
        <v>2.2766999999999999E-2</v>
      </c>
      <c r="M89" s="38">
        <v>2.019E-3</v>
      </c>
      <c r="N89" s="38">
        <v>2.66E-3</v>
      </c>
      <c r="O89" s="38">
        <v>9.8930000000000008E-3</v>
      </c>
      <c r="P89" s="38">
        <v>2.1100000000000001E-4</v>
      </c>
      <c r="Q89" s="38">
        <v>0</v>
      </c>
      <c r="R89" s="28"/>
      <c r="S89" s="39">
        <v>0.11805299999999999</v>
      </c>
      <c r="T89" s="40">
        <v>-1</v>
      </c>
      <c r="U89" s="40">
        <v>-1</v>
      </c>
    </row>
    <row r="90" spans="1:21" s="18" customFormat="1" x14ac:dyDescent="0.3">
      <c r="A90" s="106"/>
      <c r="B90" s="16"/>
      <c r="C90" s="29" t="s">
        <v>111</v>
      </c>
      <c r="D90" s="30">
        <v>6</v>
      </c>
      <c r="E90" s="27">
        <v>6.5217391304347824E-2</v>
      </c>
      <c r="F90" s="28"/>
      <c r="G90" s="38">
        <v>0.244285</v>
      </c>
      <c r="H90" s="38">
        <v>0.41119</v>
      </c>
      <c r="I90" s="38">
        <v>0.43271199999999999</v>
      </c>
      <c r="J90" s="38">
        <v>0.66027899999999995</v>
      </c>
      <c r="K90" s="38">
        <v>0.66672200000000004</v>
      </c>
      <c r="L90" s="38">
        <v>0.83211400000000002</v>
      </c>
      <c r="M90" s="38">
        <v>0.71744399999999997</v>
      </c>
      <c r="N90" s="38">
        <v>0.77477799999999997</v>
      </c>
      <c r="O90" s="38">
        <v>0.822106</v>
      </c>
      <c r="P90" s="38">
        <v>0.73986099999999999</v>
      </c>
      <c r="Q90" s="38">
        <v>0.47180899999999998</v>
      </c>
      <c r="R90" s="28"/>
      <c r="S90" s="39">
        <v>6.7733000000000008</v>
      </c>
      <c r="T90" s="40">
        <v>0.93138751867695513</v>
      </c>
      <c r="U90" s="40">
        <v>8.575959898831309E-2</v>
      </c>
    </row>
    <row r="91" spans="1:21" s="18" customFormat="1" x14ac:dyDescent="0.3">
      <c r="A91" s="106"/>
      <c r="B91" s="16"/>
      <c r="C91" s="29" t="s">
        <v>164</v>
      </c>
      <c r="D91" s="30">
        <v>7</v>
      </c>
      <c r="E91" s="27">
        <v>7.6086956521739135E-2</v>
      </c>
      <c r="F91" s="28"/>
      <c r="G91" s="38">
        <v>7.7918000000000001E-2</v>
      </c>
      <c r="H91" s="38">
        <v>0.24773099999999998</v>
      </c>
      <c r="I91" s="38">
        <v>0.77314799999999995</v>
      </c>
      <c r="J91" s="38">
        <v>0.27597899999999997</v>
      </c>
      <c r="K91" s="38">
        <v>0.32441399999999998</v>
      </c>
      <c r="L91" s="38">
        <v>4.6588000000000004E-2</v>
      </c>
      <c r="M91" s="38">
        <v>2.861E-2</v>
      </c>
      <c r="N91" s="38">
        <v>3.2828999999999997E-2</v>
      </c>
      <c r="O91" s="38">
        <v>2.6480000000000004E-2</v>
      </c>
      <c r="P91" s="38">
        <v>3.0012999999999998E-2</v>
      </c>
      <c r="Q91" s="38">
        <v>3.2500000000000001E-2</v>
      </c>
      <c r="R91" s="28"/>
      <c r="S91" s="39">
        <v>1.89621</v>
      </c>
      <c r="T91" s="40">
        <v>-0.5828948381631972</v>
      </c>
      <c r="U91" s="40">
        <v>-0.10354045531072353</v>
      </c>
    </row>
    <row r="92" spans="1:21" s="18" customFormat="1" x14ac:dyDescent="0.3">
      <c r="A92" s="106"/>
      <c r="B92" s="16"/>
      <c r="C92" s="29" t="s">
        <v>0</v>
      </c>
      <c r="D92" s="30">
        <v>38</v>
      </c>
      <c r="E92" s="27">
        <v>0.41304347826086957</v>
      </c>
      <c r="F92" s="28"/>
      <c r="G92" s="38">
        <v>6.0227729999999999</v>
      </c>
      <c r="H92" s="38">
        <v>7.7674529999999997</v>
      </c>
      <c r="I92" s="38">
        <v>8.5108770000000007</v>
      </c>
      <c r="J92" s="38">
        <v>9.0979930000000007</v>
      </c>
      <c r="K92" s="38">
        <v>10.384692999999999</v>
      </c>
      <c r="L92" s="38">
        <v>11.263529999999999</v>
      </c>
      <c r="M92" s="38">
        <v>9.0777569999999983</v>
      </c>
      <c r="N92" s="38">
        <v>9.6125890000000016</v>
      </c>
      <c r="O92" s="38">
        <v>8.4935980000000004</v>
      </c>
      <c r="P92" s="38">
        <v>10.073116000000001</v>
      </c>
      <c r="Q92" s="38">
        <v>10.337325999999999</v>
      </c>
      <c r="R92" s="28"/>
      <c r="S92" s="39">
        <v>100.64170500000002</v>
      </c>
      <c r="T92" s="40">
        <v>0.71637317229123521</v>
      </c>
      <c r="U92" s="40">
        <v>6.9858803557319105E-2</v>
      </c>
    </row>
    <row r="93" spans="1:21" s="55" customFormat="1" x14ac:dyDescent="0.3">
      <c r="A93" s="108"/>
      <c r="B93" s="16"/>
      <c r="C93" s="51" t="s">
        <v>231</v>
      </c>
      <c r="D93" s="52">
        <v>9</v>
      </c>
      <c r="E93" s="27">
        <v>9.7826086956521743E-2</v>
      </c>
      <c r="F93" s="28"/>
      <c r="G93" s="67">
        <v>0.92331399999999997</v>
      </c>
      <c r="H93" s="67">
        <v>1.0611459999999999</v>
      </c>
      <c r="I93" s="67">
        <v>1.1472800000000001</v>
      </c>
      <c r="J93" s="67">
        <v>1.3483339999999999</v>
      </c>
      <c r="K93" s="67">
        <v>1.518321</v>
      </c>
      <c r="L93" s="67">
        <v>1.409233</v>
      </c>
      <c r="M93" s="67">
        <v>0.94517200000000001</v>
      </c>
      <c r="N93" s="67">
        <v>0.96932700000000005</v>
      </c>
      <c r="O93" s="67">
        <v>0.83524600000000004</v>
      </c>
      <c r="P93" s="67">
        <v>1.1199479999999999</v>
      </c>
      <c r="Q93" s="67">
        <v>1.172728</v>
      </c>
      <c r="R93" s="28"/>
      <c r="S93" s="53">
        <v>12.450049</v>
      </c>
      <c r="T93" s="54">
        <v>0.27012912183720816</v>
      </c>
      <c r="U93" s="54">
        <v>3.034100550535701E-2</v>
      </c>
    </row>
    <row r="94" spans="1:21" s="55" customFormat="1" x14ac:dyDescent="0.3">
      <c r="A94" s="108"/>
      <c r="B94" s="16"/>
      <c r="C94" s="51" t="s">
        <v>390</v>
      </c>
      <c r="D94" s="52">
        <v>3</v>
      </c>
      <c r="E94" s="27">
        <v>3.2608695652173912E-2</v>
      </c>
      <c r="F94" s="28"/>
      <c r="G94" s="67">
        <v>0.46594099999999999</v>
      </c>
      <c r="H94" s="67">
        <v>0.45810400000000001</v>
      </c>
      <c r="I94" s="67">
        <v>0.54984999999999995</v>
      </c>
      <c r="J94" s="67">
        <v>0.47636099999999998</v>
      </c>
      <c r="K94" s="67">
        <v>0.41561199999999998</v>
      </c>
      <c r="L94" s="67">
        <v>0.56643200000000005</v>
      </c>
      <c r="M94" s="67">
        <v>0.37379499999999999</v>
      </c>
      <c r="N94" s="67">
        <v>0.361205</v>
      </c>
      <c r="O94" s="67">
        <v>0.292018</v>
      </c>
      <c r="P94" s="67">
        <v>0.29071399999999997</v>
      </c>
      <c r="Q94" s="67">
        <v>0.45994400000000002</v>
      </c>
      <c r="R94" s="28"/>
      <c r="S94" s="53">
        <v>4.7099760000000002</v>
      </c>
      <c r="T94" s="54">
        <v>-1.2870728268171261E-2</v>
      </c>
      <c r="U94" s="54">
        <v>-1.6179738824317891E-3</v>
      </c>
    </row>
    <row r="95" spans="1:21" s="55" customFormat="1" x14ac:dyDescent="0.3">
      <c r="A95" s="108"/>
      <c r="B95" s="50"/>
      <c r="C95" s="51" t="s">
        <v>371</v>
      </c>
      <c r="D95" s="52">
        <v>5</v>
      </c>
      <c r="E95" s="27">
        <v>5.434782608695652E-2</v>
      </c>
      <c r="F95" s="28"/>
      <c r="G95" s="67">
        <v>1.2468160000000001</v>
      </c>
      <c r="H95" s="67">
        <v>3.0356070000000002</v>
      </c>
      <c r="I95" s="67">
        <v>3.2683689999999999</v>
      </c>
      <c r="J95" s="67">
        <v>3.3685230000000002</v>
      </c>
      <c r="K95" s="67">
        <v>4.1182679999999996</v>
      </c>
      <c r="L95" s="67">
        <v>4.7685700000000004</v>
      </c>
      <c r="M95" s="67">
        <v>4.4510419999999993</v>
      </c>
      <c r="N95" s="67">
        <v>4.564343</v>
      </c>
      <c r="O95" s="67">
        <v>4.3470440000000004</v>
      </c>
      <c r="P95" s="67">
        <v>4.6120469999999996</v>
      </c>
      <c r="Q95" s="67">
        <v>4.5223240000000002</v>
      </c>
      <c r="R95" s="28"/>
      <c r="S95" s="53">
        <v>42.302952999999995</v>
      </c>
      <c r="T95" s="54">
        <v>2.6270981443933987</v>
      </c>
      <c r="U95" s="54">
        <v>0.17474853851124283</v>
      </c>
    </row>
    <row r="96" spans="1:21" s="55" customFormat="1" x14ac:dyDescent="0.3">
      <c r="A96" s="108"/>
      <c r="B96" s="50"/>
      <c r="C96" s="51" t="s">
        <v>391</v>
      </c>
      <c r="D96" s="52">
        <v>3</v>
      </c>
      <c r="E96" s="27">
        <v>3.2608695652173912E-2</v>
      </c>
      <c r="F96" s="28"/>
      <c r="G96" s="67">
        <v>3.376557</v>
      </c>
      <c r="H96" s="67">
        <v>3.2015180000000001</v>
      </c>
      <c r="I96" s="67">
        <v>3.5159150000000001</v>
      </c>
      <c r="J96" s="67">
        <v>3.8433290000000002</v>
      </c>
      <c r="K96" s="67">
        <v>4.2776670000000001</v>
      </c>
      <c r="L96" s="67">
        <v>4.3694649999999999</v>
      </c>
      <c r="M96" s="67">
        <v>3.1369720000000001</v>
      </c>
      <c r="N96" s="67">
        <v>3.5313240000000001</v>
      </c>
      <c r="O96" s="67">
        <v>2.8922300000000001</v>
      </c>
      <c r="P96" s="67">
        <v>3.9344429999999999</v>
      </c>
      <c r="Q96" s="67">
        <v>4.0617380000000001</v>
      </c>
      <c r="R96" s="28"/>
      <c r="S96" s="53">
        <v>40.141158000000004</v>
      </c>
      <c r="T96" s="54">
        <v>0.20292297745899157</v>
      </c>
      <c r="U96" s="54">
        <v>2.3363039354071358E-2</v>
      </c>
    </row>
    <row r="97" spans="1:22" s="55" customFormat="1" x14ac:dyDescent="0.3">
      <c r="A97" s="108"/>
      <c r="B97" s="50"/>
      <c r="C97" s="51" t="s">
        <v>392</v>
      </c>
      <c r="D97" s="52">
        <v>18</v>
      </c>
      <c r="E97" s="27">
        <v>0.19565217391304349</v>
      </c>
      <c r="F97" s="28"/>
      <c r="G97" s="67">
        <v>1.0144999999999627E-2</v>
      </c>
      <c r="H97" s="67">
        <v>1.1077999999999477E-2</v>
      </c>
      <c r="I97" s="67">
        <v>2.9463000000001571E-2</v>
      </c>
      <c r="J97" s="67">
        <v>6.1446000000000112E-2</v>
      </c>
      <c r="K97" s="67">
        <v>5.4824999999997459E-2</v>
      </c>
      <c r="L97" s="67">
        <v>0.14982999999999791</v>
      </c>
      <c r="M97" s="67">
        <v>0.17077600000000004</v>
      </c>
      <c r="N97" s="67">
        <v>0.18639000000000117</v>
      </c>
      <c r="O97" s="67">
        <v>0.12706000000000017</v>
      </c>
      <c r="P97" s="67">
        <v>0.11596400000000173</v>
      </c>
      <c r="Q97" s="67">
        <v>0.12059199999999848</v>
      </c>
      <c r="R97" s="28"/>
      <c r="S97" s="53">
        <v>1.0375689999999977</v>
      </c>
      <c r="T97" s="54">
        <v>10.886840808280228</v>
      </c>
      <c r="U97" s="54">
        <v>0.36264681615726402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2.1739130434782608E-2</v>
      </c>
      <c r="F98" s="28"/>
      <c r="G98" s="38">
        <v>2.6700000000000001E-3</v>
      </c>
      <c r="H98" s="38">
        <v>1.56E-3</v>
      </c>
      <c r="I98" s="38">
        <v>5.6699999999999997E-3</v>
      </c>
      <c r="J98" s="38">
        <v>4.0439999999999999E-3</v>
      </c>
      <c r="K98" s="38">
        <v>3.3800000000000002E-3</v>
      </c>
      <c r="L98" s="38">
        <v>4.66E-4</v>
      </c>
      <c r="M98" s="38">
        <v>1.1479999999999999E-3</v>
      </c>
      <c r="N98" s="38">
        <v>5.2040000000000003E-3</v>
      </c>
      <c r="O98" s="38">
        <v>1.8599999999999999E-4</v>
      </c>
      <c r="P98" s="38">
        <v>8.7200000000000005E-4</v>
      </c>
      <c r="Q98" s="38">
        <v>0</v>
      </c>
      <c r="R98" s="28"/>
      <c r="S98" s="39">
        <v>2.52E-2</v>
      </c>
      <c r="T98" s="40">
        <v>-1</v>
      </c>
      <c r="U98" s="40">
        <v>-1</v>
      </c>
    </row>
    <row r="99" spans="1:22" s="18" customFormat="1" x14ac:dyDescent="0.3">
      <c r="A99" s="106"/>
      <c r="B99" s="16"/>
      <c r="C99" s="26" t="s">
        <v>373</v>
      </c>
      <c r="D99" s="142">
        <v>92</v>
      </c>
      <c r="E99" s="41">
        <v>1</v>
      </c>
      <c r="F99" s="42"/>
      <c r="G99" s="43">
        <v>11.838846000000002</v>
      </c>
      <c r="H99" s="43">
        <v>14.553485</v>
      </c>
      <c r="I99" s="43">
        <v>16.140113999999997</v>
      </c>
      <c r="J99" s="43">
        <v>16.766997000000003</v>
      </c>
      <c r="K99" s="43">
        <v>18.488296999999999</v>
      </c>
      <c r="L99" s="43">
        <v>18.413475999999999</v>
      </c>
      <c r="M99" s="43">
        <v>14.755483999999999</v>
      </c>
      <c r="N99" s="43">
        <v>16.018301999999998</v>
      </c>
      <c r="O99" s="43">
        <v>14.071866999999999</v>
      </c>
      <c r="P99" s="43">
        <v>15.980258999999998</v>
      </c>
      <c r="Q99" s="43">
        <v>16.076212999999996</v>
      </c>
      <c r="R99" s="42"/>
      <c r="S99" s="44">
        <v>173.10333999999997</v>
      </c>
      <c r="T99" s="45">
        <v>0.3579206115190614</v>
      </c>
      <c r="U99" s="45">
        <v>3.8985047681639129E-2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13</v>
      </c>
      <c r="E103" s="90">
        <v>0.14130434782608695</v>
      </c>
      <c r="F103" s="95"/>
      <c r="G103" s="97">
        <v>0.39591999999999999</v>
      </c>
      <c r="H103" s="97">
        <v>0.39683299999999999</v>
      </c>
      <c r="I103" s="97">
        <v>0.43771900000000002</v>
      </c>
      <c r="J103" s="97">
        <v>0.50571900000000003</v>
      </c>
      <c r="K103" s="97">
        <v>0.458125</v>
      </c>
      <c r="L103" s="97">
        <v>0.51191900000000001</v>
      </c>
      <c r="M103" s="97">
        <v>0.53445799999999999</v>
      </c>
      <c r="N103" s="97">
        <v>0.76177099999999998</v>
      </c>
      <c r="O103" s="97">
        <v>0.73883600000000005</v>
      </c>
      <c r="P103" s="97">
        <v>0.55126200000000003</v>
      </c>
      <c r="Q103" s="138">
        <v>0.49341400000000002</v>
      </c>
      <c r="R103" s="95"/>
      <c r="S103" s="93">
        <v>5.7859759999999998</v>
      </c>
      <c r="T103" s="94">
        <v>0.2462467165083857</v>
      </c>
      <c r="U103" s="94">
        <v>2.7899141613807021E-2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10</v>
      </c>
      <c r="E105" s="90">
        <v>0.10869565217391304</v>
      </c>
      <c r="F105" s="95"/>
      <c r="G105" s="92">
        <v>0.60707</v>
      </c>
      <c r="H105" s="92">
        <v>1.4409890000000001</v>
      </c>
      <c r="I105" s="92">
        <v>1.5435809999999999</v>
      </c>
      <c r="J105" s="92">
        <v>1.5306839999999999</v>
      </c>
      <c r="K105" s="92">
        <v>1.108749</v>
      </c>
      <c r="L105" s="92">
        <v>1.023596</v>
      </c>
      <c r="M105" s="92">
        <v>0.84685799999999989</v>
      </c>
      <c r="N105" s="92">
        <v>0.91762100000000002</v>
      </c>
      <c r="O105" s="92">
        <v>0.54098499999999994</v>
      </c>
      <c r="P105" s="92">
        <v>0.491782</v>
      </c>
      <c r="Q105" s="92">
        <v>0.47219699999999998</v>
      </c>
      <c r="R105" s="95"/>
      <c r="S105" s="93">
        <v>10.524111999999999</v>
      </c>
      <c r="T105" s="94">
        <v>-0.22217042515690122</v>
      </c>
      <c r="U105" s="94">
        <v>-3.0917934039652484E-2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7</v>
      </c>
      <c r="E106" s="90">
        <v>7.6086956521739135E-2</v>
      </c>
      <c r="F106" s="77"/>
      <c r="G106" s="82">
        <v>0.51271199999999995</v>
      </c>
      <c r="H106" s="82">
        <v>1.353772</v>
      </c>
      <c r="I106" s="82">
        <v>1.4914719999999999</v>
      </c>
      <c r="J106" s="82">
        <v>1.066322</v>
      </c>
      <c r="K106" s="82">
        <v>0.57607299999999995</v>
      </c>
      <c r="L106" s="82">
        <v>0.59401099999999996</v>
      </c>
      <c r="M106" s="82">
        <v>0.59225799999999995</v>
      </c>
      <c r="N106" s="82">
        <v>0.63428600000000002</v>
      </c>
      <c r="O106" s="82">
        <v>0.48702499999999999</v>
      </c>
      <c r="P106" s="82">
        <v>0.44143199999999999</v>
      </c>
      <c r="Q106" s="82">
        <v>0.433755</v>
      </c>
      <c r="R106" s="77"/>
      <c r="S106" s="79">
        <v>8.1831180000000003</v>
      </c>
      <c r="T106" s="80">
        <v>-0.15399873613256554</v>
      </c>
      <c r="U106" s="80">
        <v>-2.068732280609531E-2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3</v>
      </c>
      <c r="E107" s="90">
        <v>3.2608695652173912E-2</v>
      </c>
      <c r="F107" s="77"/>
      <c r="G107" s="78">
        <v>9.4357999999999997E-2</v>
      </c>
      <c r="H107" s="78">
        <v>8.7217000000000003E-2</v>
      </c>
      <c r="I107" s="78">
        <v>5.2109000000000003E-2</v>
      </c>
      <c r="J107" s="78">
        <v>0.464362</v>
      </c>
      <c r="K107" s="78">
        <v>0.53267600000000004</v>
      </c>
      <c r="L107" s="78">
        <v>0.42958499999999999</v>
      </c>
      <c r="M107" s="78">
        <v>0.25459999999999999</v>
      </c>
      <c r="N107" s="78">
        <v>0.283335</v>
      </c>
      <c r="O107" s="78">
        <v>5.3960000000000001E-2</v>
      </c>
      <c r="P107" s="78">
        <v>5.0349999999999999E-2</v>
      </c>
      <c r="Q107" s="78">
        <v>3.8441999999999997E-2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3</v>
      </c>
      <c r="E108" s="99">
        <v>3.2608695652173912E-2</v>
      </c>
      <c r="F108" s="100"/>
      <c r="G108" s="78">
        <v>9.4357999999999997E-2</v>
      </c>
      <c r="H108" s="78">
        <v>8.7217000000000003E-2</v>
      </c>
      <c r="I108" s="78">
        <v>5.2109000000000003E-2</v>
      </c>
      <c r="J108" s="78">
        <v>0.464362</v>
      </c>
      <c r="K108" s="78">
        <v>0.53267600000000004</v>
      </c>
      <c r="L108" s="78">
        <v>0.42958499999999999</v>
      </c>
      <c r="M108" s="78">
        <v>0.25459999999999999</v>
      </c>
      <c r="N108" s="78">
        <v>0.283335</v>
      </c>
      <c r="O108" s="78">
        <v>5.3960000000000001E-2</v>
      </c>
      <c r="P108" s="78">
        <v>5.0349999999999999E-2</v>
      </c>
      <c r="Q108" s="78">
        <v>3.8441999999999997E-2</v>
      </c>
      <c r="R108" s="100"/>
      <c r="S108" s="101">
        <v>2.3409939999999998</v>
      </c>
      <c r="T108" s="102">
        <v>-0.5925941626571144</v>
      </c>
      <c r="U108" s="102">
        <v>-0.1061731305320005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0</v>
      </c>
      <c r="E114" s="90">
        <v>0</v>
      </c>
      <c r="F114" s="95"/>
      <c r="G114" s="92">
        <v>0</v>
      </c>
      <c r="H114" s="92">
        <v>0</v>
      </c>
      <c r="I114" s="92">
        <v>0</v>
      </c>
      <c r="J114" s="92">
        <v>0</v>
      </c>
      <c r="K114" s="92">
        <v>0</v>
      </c>
      <c r="L114" s="92">
        <v>0</v>
      </c>
      <c r="M114" s="92">
        <v>0</v>
      </c>
      <c r="N114" s="92">
        <v>0</v>
      </c>
      <c r="O114" s="92">
        <v>0</v>
      </c>
      <c r="P114" s="92">
        <v>0</v>
      </c>
      <c r="Q114" s="92">
        <v>0</v>
      </c>
      <c r="R114" s="95"/>
      <c r="S114" s="93">
        <v>0</v>
      </c>
      <c r="T114" s="94" t="s">
        <v>191</v>
      </c>
      <c r="U114" s="94" t="s">
        <v>191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0</v>
      </c>
      <c r="E115" s="76">
        <v>0</v>
      </c>
      <c r="F115" s="77"/>
      <c r="G115" s="82">
        <v>0</v>
      </c>
      <c r="H115" s="82">
        <v>0</v>
      </c>
      <c r="I115" s="82">
        <v>0</v>
      </c>
      <c r="J115" s="82">
        <v>0</v>
      </c>
      <c r="K115" s="82">
        <v>0</v>
      </c>
      <c r="L115" s="82">
        <v>0</v>
      </c>
      <c r="M115" s="82">
        <v>0</v>
      </c>
      <c r="N115" s="82">
        <v>0</v>
      </c>
      <c r="O115" s="82">
        <v>0</v>
      </c>
      <c r="P115" s="82">
        <v>0</v>
      </c>
      <c r="Q115" s="140">
        <v>0</v>
      </c>
      <c r="R115" s="77"/>
      <c r="S115" s="79">
        <v>0</v>
      </c>
      <c r="T115" s="80" t="s">
        <v>191</v>
      </c>
      <c r="U115" s="80" t="s">
        <v>191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0</v>
      </c>
      <c r="E116" s="90">
        <v>0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11</v>
      </c>
      <c r="E122" s="90">
        <v>0.11956521739130435</v>
      </c>
      <c r="F122" s="95"/>
      <c r="G122" s="92">
        <v>1.748278</v>
      </c>
      <c r="H122" s="92">
        <v>1.7651430000000001</v>
      </c>
      <c r="I122" s="92">
        <v>1.72862</v>
      </c>
      <c r="J122" s="92">
        <v>1.4117749999999998</v>
      </c>
      <c r="K122" s="92">
        <v>1.3501559999999999</v>
      </c>
      <c r="L122" s="92">
        <v>1.138792</v>
      </c>
      <c r="M122" s="92">
        <v>0.98272400000000015</v>
      </c>
      <c r="N122" s="92">
        <v>1.0643370000000001</v>
      </c>
      <c r="O122" s="92">
        <v>1.123988</v>
      </c>
      <c r="P122" s="92">
        <v>1.1122620000000001</v>
      </c>
      <c r="Q122" s="92">
        <v>1.1747399999999999</v>
      </c>
      <c r="R122" s="95"/>
      <c r="S122" s="93">
        <v>14.600815000000001</v>
      </c>
      <c r="T122" s="94">
        <v>-0.32805880986891112</v>
      </c>
      <c r="U122" s="94">
        <v>-4.8483315183114772E-2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9</v>
      </c>
      <c r="E123" s="90">
        <v>9.7826086956521743E-2</v>
      </c>
      <c r="F123" s="77"/>
      <c r="G123" s="78">
        <v>1.723263</v>
      </c>
      <c r="H123" s="78">
        <v>1.7377450000000001</v>
      </c>
      <c r="I123" s="78">
        <v>1.6993420000000001</v>
      </c>
      <c r="J123" s="78">
        <v>1.3927559999999999</v>
      </c>
      <c r="K123" s="78">
        <v>1.332031</v>
      </c>
      <c r="L123" s="78">
        <v>1.121227</v>
      </c>
      <c r="M123" s="78">
        <v>0.96681700000000015</v>
      </c>
      <c r="N123" s="78">
        <v>1.045053</v>
      </c>
      <c r="O123" s="78">
        <v>1.108374</v>
      </c>
      <c r="P123" s="78">
        <v>1.0972040000000001</v>
      </c>
      <c r="Q123" s="78">
        <v>1.1569399999999999</v>
      </c>
      <c r="R123" s="77"/>
      <c r="S123" s="85">
        <v>14.380751999999999</v>
      </c>
      <c r="T123" s="86">
        <v>-0.32863410866478315</v>
      </c>
      <c r="U123" s="86">
        <v>-4.8585186367361866E-2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1.0869565217391304E-2</v>
      </c>
      <c r="F125" s="77"/>
      <c r="G125" s="78">
        <v>2.2669999999999999E-3</v>
      </c>
      <c r="H125" s="78">
        <v>1.042E-3</v>
      </c>
      <c r="I125" s="78">
        <v>0</v>
      </c>
      <c r="J125" s="78">
        <v>0</v>
      </c>
      <c r="K125" s="78">
        <v>3.0999999999999999E-3</v>
      </c>
      <c r="L125" s="78">
        <v>1.805E-3</v>
      </c>
      <c r="M125" s="78">
        <v>1.9740000000000001E-3</v>
      </c>
      <c r="N125" s="78">
        <v>2.3609999999999998E-3</v>
      </c>
      <c r="O125" s="78">
        <v>0</v>
      </c>
      <c r="P125" s="78">
        <v>0</v>
      </c>
      <c r="Q125" s="136">
        <v>0</v>
      </c>
      <c r="R125" s="77"/>
      <c r="S125" s="85">
        <v>1.2548999999999999E-2</v>
      </c>
      <c r="T125" s="86">
        <v>-1</v>
      </c>
      <c r="U125" s="86">
        <v>-1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8</v>
      </c>
      <c r="E126" s="90">
        <v>8.6956521739130432E-2</v>
      </c>
      <c r="F126" s="77"/>
      <c r="G126" s="78">
        <v>1.720996</v>
      </c>
      <c r="H126" s="78">
        <v>1.7367030000000001</v>
      </c>
      <c r="I126" s="78">
        <v>1.6993420000000001</v>
      </c>
      <c r="J126" s="78">
        <v>1.3927559999999999</v>
      </c>
      <c r="K126" s="78">
        <v>1.3289309999999999</v>
      </c>
      <c r="L126" s="78">
        <v>1.1194219999999999</v>
      </c>
      <c r="M126" s="78">
        <v>0.96484300000000012</v>
      </c>
      <c r="N126" s="78">
        <v>1.042692</v>
      </c>
      <c r="O126" s="78">
        <v>1.108374</v>
      </c>
      <c r="P126" s="78">
        <v>1.0972040000000001</v>
      </c>
      <c r="Q126" s="78">
        <v>1.1569399999999999</v>
      </c>
      <c r="R126" s="77"/>
      <c r="S126" s="85">
        <v>14.368202999999999</v>
      </c>
      <c r="T126" s="86">
        <v>-0.32774974491515385</v>
      </c>
      <c r="U126" s="86">
        <v>-4.8428618934547085E-2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2</v>
      </c>
      <c r="E127" s="76">
        <v>2.1739130434782608E-2</v>
      </c>
      <c r="F127" s="77"/>
      <c r="G127" s="78">
        <v>0.41470200000000002</v>
      </c>
      <c r="H127" s="78">
        <v>0.37093799999999999</v>
      </c>
      <c r="I127" s="78">
        <v>0.37346400000000002</v>
      </c>
      <c r="J127" s="78">
        <v>0.34336299999999997</v>
      </c>
      <c r="K127" s="78">
        <v>0.32773799999999997</v>
      </c>
      <c r="L127" s="78">
        <v>0.15534300000000001</v>
      </c>
      <c r="M127" s="78">
        <v>9.9613999999999994E-2</v>
      </c>
      <c r="N127" s="78">
        <v>0.13658000000000001</v>
      </c>
      <c r="O127" s="78">
        <v>0.16572100000000001</v>
      </c>
      <c r="P127" s="78">
        <v>0.19303000000000001</v>
      </c>
      <c r="Q127" s="136">
        <v>0.20300000000000001</v>
      </c>
      <c r="R127" s="77"/>
      <c r="S127" s="85">
        <v>2.783493</v>
      </c>
      <c r="T127" s="86">
        <v>-0.51049187127141904</v>
      </c>
      <c r="U127" s="86">
        <v>-8.5423604252040763E-2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3</v>
      </c>
      <c r="E131" s="76">
        <v>3.2608695652173912E-2</v>
      </c>
      <c r="F131" s="77"/>
      <c r="G131" s="78">
        <v>0.91885600000000001</v>
      </c>
      <c r="H131" s="78">
        <v>0.98188600000000004</v>
      </c>
      <c r="I131" s="78">
        <v>1.0034190000000001</v>
      </c>
      <c r="J131" s="78">
        <v>0.767702</v>
      </c>
      <c r="K131" s="78">
        <v>0.67120000000000002</v>
      </c>
      <c r="L131" s="78">
        <v>0.66301399999999999</v>
      </c>
      <c r="M131" s="78">
        <v>0.60167800000000005</v>
      </c>
      <c r="N131" s="78">
        <v>0.63658700000000001</v>
      </c>
      <c r="O131" s="78">
        <v>0.65343399999999996</v>
      </c>
      <c r="P131" s="78">
        <v>0.60757899999999998</v>
      </c>
      <c r="Q131" s="136">
        <v>0.63573000000000002</v>
      </c>
      <c r="R131" s="77"/>
      <c r="S131" s="85">
        <v>8.1410850000000003</v>
      </c>
      <c r="T131" s="86">
        <v>-0.30812880364279061</v>
      </c>
      <c r="U131" s="86">
        <v>-4.5000473334863011E-2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2</v>
      </c>
      <c r="E133" s="76">
        <v>2.1739130434782608E-2</v>
      </c>
      <c r="F133" s="77"/>
      <c r="G133" s="78">
        <v>0.34193600000000002</v>
      </c>
      <c r="H133" s="78">
        <v>0.33995999999999998</v>
      </c>
      <c r="I133" s="78">
        <v>0.28522700000000001</v>
      </c>
      <c r="J133" s="78">
        <v>0.25833299999999998</v>
      </c>
      <c r="K133" s="78">
        <v>0.30102800000000002</v>
      </c>
      <c r="L133" s="78">
        <v>0.270038</v>
      </c>
      <c r="M133" s="78">
        <v>0.242539</v>
      </c>
      <c r="N133" s="78">
        <v>0.24307599999999999</v>
      </c>
      <c r="O133" s="78">
        <v>0.26279599999999997</v>
      </c>
      <c r="P133" s="78">
        <v>0.27252900000000002</v>
      </c>
      <c r="Q133" s="78">
        <v>0.29365000000000002</v>
      </c>
      <c r="R133" s="77"/>
      <c r="S133" s="85">
        <v>3.1111119999999999</v>
      </c>
      <c r="T133" s="86">
        <v>-0.14121356043236155</v>
      </c>
      <c r="U133" s="86">
        <v>-1.8849459855296735E-2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1</v>
      </c>
      <c r="E135" s="76">
        <v>1.0869565217391304E-2</v>
      </c>
      <c r="F135" s="77"/>
      <c r="G135" s="78">
        <v>4.5502000000000001E-2</v>
      </c>
      <c r="H135" s="78">
        <v>4.3919E-2</v>
      </c>
      <c r="I135" s="78">
        <v>3.7232000000000001E-2</v>
      </c>
      <c r="J135" s="78">
        <v>2.3358E-2</v>
      </c>
      <c r="K135" s="78">
        <v>2.8965000000000001E-2</v>
      </c>
      <c r="L135" s="78">
        <v>3.1026999999999999E-2</v>
      </c>
      <c r="M135" s="78">
        <v>2.1011999999999999E-2</v>
      </c>
      <c r="N135" s="78">
        <v>2.6449E-2</v>
      </c>
      <c r="O135" s="78">
        <v>2.6422999999999999E-2</v>
      </c>
      <c r="P135" s="78">
        <v>2.4066000000000001E-2</v>
      </c>
      <c r="Q135" s="78">
        <v>2.4559999999999998E-2</v>
      </c>
      <c r="R135" s="77"/>
      <c r="S135" s="85">
        <v>0.33251299999999995</v>
      </c>
      <c r="T135" s="86">
        <v>-0.46024350577996576</v>
      </c>
      <c r="U135" s="86">
        <v>-7.4183888009197507E-2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2</v>
      </c>
      <c r="E137" s="90">
        <v>2.1739130434782608E-2</v>
      </c>
      <c r="F137" s="77"/>
      <c r="G137" s="78">
        <v>2.5014999999999999E-2</v>
      </c>
      <c r="H137" s="78">
        <v>2.7397999999999999E-2</v>
      </c>
      <c r="I137" s="78">
        <v>2.9277999999999998E-2</v>
      </c>
      <c r="J137" s="78">
        <v>1.9019000000000001E-2</v>
      </c>
      <c r="K137" s="78">
        <v>1.8124999999999999E-2</v>
      </c>
      <c r="L137" s="78">
        <v>1.7565000000000001E-2</v>
      </c>
      <c r="M137" s="78">
        <v>1.5907000000000001E-2</v>
      </c>
      <c r="N137" s="78">
        <v>1.9284000000000003E-2</v>
      </c>
      <c r="O137" s="78">
        <v>1.5613999999999999E-2</v>
      </c>
      <c r="P137" s="78">
        <v>1.5058E-2</v>
      </c>
      <c r="Q137" s="136">
        <v>1.78E-2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1</v>
      </c>
      <c r="E140" s="76">
        <v>1.0869565217391304E-2</v>
      </c>
      <c r="F140" s="77"/>
      <c r="G140" s="78">
        <v>2.5014999999999999E-2</v>
      </c>
      <c r="H140" s="78">
        <v>2.7397999999999999E-2</v>
      </c>
      <c r="I140" s="78">
        <v>2.9277999999999998E-2</v>
      </c>
      <c r="J140" s="78">
        <v>1.9019000000000001E-2</v>
      </c>
      <c r="K140" s="78">
        <v>1.8124999999999999E-2</v>
      </c>
      <c r="L140" s="78">
        <v>1.7565000000000001E-2</v>
      </c>
      <c r="M140" s="78">
        <v>1.5409000000000001E-2</v>
      </c>
      <c r="N140" s="78">
        <v>1.6951000000000001E-2</v>
      </c>
      <c r="O140" s="78">
        <v>1.5037999999999999E-2</v>
      </c>
      <c r="P140" s="78">
        <v>1.4397E-2</v>
      </c>
      <c r="Q140" s="136">
        <v>1.6979999999999999E-2</v>
      </c>
      <c r="R140" s="77"/>
      <c r="S140" s="85">
        <v>0.21517499999999998</v>
      </c>
      <c r="T140" s="86">
        <v>-0.32120727563461926</v>
      </c>
      <c r="U140" s="86">
        <v>-4.7275908520621024E-2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1</v>
      </c>
      <c r="E141" s="76">
        <v>1.0869565217391304E-2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4.9799999999999996E-4</v>
      </c>
      <c r="N141" s="78">
        <v>2.333E-3</v>
      </c>
      <c r="O141" s="78">
        <v>5.7600000000000001E-4</v>
      </c>
      <c r="P141" s="78">
        <v>6.6100000000000002E-4</v>
      </c>
      <c r="Q141" s="78">
        <v>8.1999999999999998E-4</v>
      </c>
      <c r="R141" s="77"/>
      <c r="S141" s="85">
        <v>4.888E-3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4</v>
      </c>
      <c r="E147" s="90">
        <v>4.3478260869565216E-2</v>
      </c>
      <c r="F147" s="95"/>
      <c r="G147" s="92">
        <v>2.7146620000000006</v>
      </c>
      <c r="H147" s="92">
        <v>2.4946820000000001</v>
      </c>
      <c r="I147" s="92">
        <v>2.7077869999999997</v>
      </c>
      <c r="J147" s="92">
        <v>3.2794860000000003</v>
      </c>
      <c r="K147" s="92">
        <v>4.1657670000000007</v>
      </c>
      <c r="L147" s="92">
        <v>3.5737039999999998</v>
      </c>
      <c r="M147" s="92">
        <v>2.5644659999999995</v>
      </c>
      <c r="N147" s="92">
        <v>2.8465129999999998</v>
      </c>
      <c r="O147" s="92">
        <v>2.315795</v>
      </c>
      <c r="P147" s="92">
        <v>2.98088</v>
      </c>
      <c r="Q147" s="92">
        <v>3.0942270000000001</v>
      </c>
      <c r="R147" s="95"/>
      <c r="S147" s="93">
        <v>32.737969000000007</v>
      </c>
      <c r="T147" s="94">
        <v>0.13982035332575449</v>
      </c>
      <c r="U147" s="94">
        <v>1.6493371488202513E-2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1.0869565217391304E-2</v>
      </c>
      <c r="F148" s="77"/>
      <c r="G148" s="78">
        <v>2.4030000000000002E-3</v>
      </c>
      <c r="H148" s="78">
        <v>4.6480000000000002E-3</v>
      </c>
      <c r="I148" s="78">
        <v>0</v>
      </c>
      <c r="J148" s="78">
        <v>0</v>
      </c>
      <c r="K148" s="78">
        <v>2.2899999999999999E-3</v>
      </c>
      <c r="L148" s="78">
        <v>0</v>
      </c>
      <c r="M148" s="78">
        <v>2.1210000000000001E-3</v>
      </c>
      <c r="N148" s="78">
        <v>8.286E-3</v>
      </c>
      <c r="O148" s="78">
        <v>1.2329999999999999E-3</v>
      </c>
      <c r="P148" s="78">
        <v>0</v>
      </c>
      <c r="Q148" s="136">
        <v>0</v>
      </c>
      <c r="R148" s="77"/>
      <c r="S148" s="85">
        <v>2.0981000000000003E-2</v>
      </c>
      <c r="T148" s="86">
        <v>-1</v>
      </c>
      <c r="U148" s="86">
        <v>-1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3</v>
      </c>
      <c r="E149" s="90">
        <v>3.2608695652173912E-2</v>
      </c>
      <c r="F149" s="77"/>
      <c r="G149" s="78">
        <v>2.7122590000000004</v>
      </c>
      <c r="H149" s="78">
        <v>2.4900340000000001</v>
      </c>
      <c r="I149" s="78">
        <v>2.7077869999999997</v>
      </c>
      <c r="J149" s="78">
        <v>3.2794860000000003</v>
      </c>
      <c r="K149" s="78">
        <v>4.1634770000000003</v>
      </c>
      <c r="L149" s="78">
        <v>3.5737039999999998</v>
      </c>
      <c r="M149" s="78">
        <v>2.5623449999999997</v>
      </c>
      <c r="N149" s="78">
        <v>2.8382269999999998</v>
      </c>
      <c r="O149" s="78">
        <v>2.314562</v>
      </c>
      <c r="P149" s="78">
        <v>2.98088</v>
      </c>
      <c r="Q149" s="136">
        <v>3.0942270000000001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2</v>
      </c>
      <c r="E150" s="99">
        <v>2.1739130434782608E-2</v>
      </c>
      <c r="F150" s="100"/>
      <c r="G150" s="78">
        <v>2.2004100000000002</v>
      </c>
      <c r="H150" s="78">
        <v>1.958634</v>
      </c>
      <c r="I150" s="78">
        <v>2.3228789999999999</v>
      </c>
      <c r="J150" s="78">
        <v>2.8114910000000002</v>
      </c>
      <c r="K150" s="78">
        <v>3.2882989999999999</v>
      </c>
      <c r="L150" s="78">
        <v>2.9069579999999999</v>
      </c>
      <c r="M150" s="78">
        <v>2.1014119999999998</v>
      </c>
      <c r="N150" s="78">
        <v>2.389913</v>
      </c>
      <c r="O150" s="78">
        <v>1.8797630000000001</v>
      </c>
      <c r="P150" s="78">
        <v>2.5801669999999999</v>
      </c>
      <c r="Q150" s="78">
        <v>2.8204069999999999</v>
      </c>
      <c r="R150" s="100"/>
      <c r="S150" s="101">
        <v>27.260332999999999</v>
      </c>
      <c r="T150" s="102">
        <v>0.28176430756086357</v>
      </c>
      <c r="U150" s="102">
        <v>3.1516125811391849E-2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1</v>
      </c>
      <c r="E151" s="99">
        <v>1.0869565217391304E-2</v>
      </c>
      <c r="F151" s="100"/>
      <c r="G151" s="78">
        <v>0.511849</v>
      </c>
      <c r="H151" s="78">
        <v>0.53139999999999998</v>
      </c>
      <c r="I151" s="78">
        <v>0.38490799999999997</v>
      </c>
      <c r="J151" s="78">
        <v>0.46799499999999999</v>
      </c>
      <c r="K151" s="78">
        <v>0.87517800000000001</v>
      </c>
      <c r="L151" s="78">
        <v>0.66674599999999995</v>
      </c>
      <c r="M151" s="78">
        <v>0.46093299999999998</v>
      </c>
      <c r="N151" s="78">
        <v>0.44831399999999999</v>
      </c>
      <c r="O151" s="78">
        <v>0.43479899999999999</v>
      </c>
      <c r="P151" s="78">
        <v>0.40071299999999999</v>
      </c>
      <c r="Q151" s="136">
        <v>0.27382000000000001</v>
      </c>
      <c r="R151" s="100"/>
      <c r="S151" s="101">
        <v>5.4566549999999987</v>
      </c>
      <c r="T151" s="102">
        <v>-0.46503754036835077</v>
      </c>
      <c r="U151" s="102">
        <v>-7.5215774057540985E-2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7</v>
      </c>
      <c r="E156" s="90">
        <v>7.6086956521739135E-2</v>
      </c>
      <c r="F156" s="95"/>
      <c r="G156" s="92">
        <v>7.7918000000000001E-2</v>
      </c>
      <c r="H156" s="92">
        <v>0.24773099999999998</v>
      </c>
      <c r="I156" s="92">
        <v>0.77314799999999995</v>
      </c>
      <c r="J156" s="92">
        <v>0.27597899999999997</v>
      </c>
      <c r="K156" s="92">
        <v>0.32441399999999998</v>
      </c>
      <c r="L156" s="92">
        <v>4.6588000000000004E-2</v>
      </c>
      <c r="M156" s="92">
        <v>2.861E-2</v>
      </c>
      <c r="N156" s="92">
        <v>3.2828999999999997E-2</v>
      </c>
      <c r="O156" s="92">
        <v>2.6480000000000004E-2</v>
      </c>
      <c r="P156" s="92">
        <v>3.0012999999999998E-2</v>
      </c>
      <c r="Q156" s="92">
        <v>3.2500000000000001E-2</v>
      </c>
      <c r="R156" s="95"/>
      <c r="S156" s="93">
        <v>1.89621</v>
      </c>
      <c r="T156" s="94">
        <v>-0.5828948381631972</v>
      </c>
      <c r="U156" s="94">
        <v>-0.10354045531072353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2</v>
      </c>
      <c r="E157" s="76">
        <v>2.1739130434782608E-2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5.4039999999999999E-3</v>
      </c>
      <c r="L157" s="78">
        <v>5.6959999999999997E-3</v>
      </c>
      <c r="M157" s="78">
        <v>7.9900000000000006E-3</v>
      </c>
      <c r="N157" s="78">
        <v>1.2285000000000001E-2</v>
      </c>
      <c r="O157" s="78">
        <v>1.7498E-2</v>
      </c>
      <c r="P157" s="78">
        <v>2.3893999999999999E-2</v>
      </c>
      <c r="Q157" s="78">
        <v>3.2500000000000001E-2</v>
      </c>
      <c r="R157" s="77"/>
      <c r="S157" s="85">
        <v>0.105267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1.0869565217391304E-2</v>
      </c>
      <c r="F158" s="77"/>
      <c r="G158" s="78">
        <v>6.2579999999999997E-3</v>
      </c>
      <c r="H158" s="78">
        <v>3.5210999999999999E-2</v>
      </c>
      <c r="I158" s="78">
        <v>2.6679999999999999E-2</v>
      </c>
      <c r="J158" s="78">
        <v>2.9336999999999998E-2</v>
      </c>
      <c r="K158" s="78">
        <v>1.7985999999999999E-2</v>
      </c>
      <c r="L158" s="78">
        <v>8.9040000000000005E-3</v>
      </c>
      <c r="M158" s="78">
        <v>1.031E-2</v>
      </c>
      <c r="N158" s="78">
        <v>1.0272E-2</v>
      </c>
      <c r="O158" s="78">
        <v>4.4910000000000002E-3</v>
      </c>
      <c r="P158" s="78">
        <v>3.0590000000000001E-3</v>
      </c>
      <c r="Q158" s="136">
        <v>0</v>
      </c>
      <c r="R158" s="77"/>
      <c r="S158" s="85">
        <v>0.152508</v>
      </c>
      <c r="T158" s="86">
        <v>-1</v>
      </c>
      <c r="U158" s="86">
        <v>-1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1.0869565217391304E-2</v>
      </c>
      <c r="F159" s="77"/>
      <c r="G159" s="78">
        <v>6.2579999999999997E-3</v>
      </c>
      <c r="H159" s="78">
        <v>3.202E-2</v>
      </c>
      <c r="I159" s="78">
        <v>2.6679999999999999E-2</v>
      </c>
      <c r="J159" s="78">
        <v>2.9336999999999998E-2</v>
      </c>
      <c r="K159" s="78">
        <v>1.7985999999999999E-2</v>
      </c>
      <c r="L159" s="78">
        <v>8.9040000000000005E-3</v>
      </c>
      <c r="M159" s="78">
        <v>1.031E-2</v>
      </c>
      <c r="N159" s="78">
        <v>1.0272E-2</v>
      </c>
      <c r="O159" s="78">
        <v>4.4910000000000002E-3</v>
      </c>
      <c r="P159" s="78">
        <v>5.8900000000000001E-4</v>
      </c>
      <c r="Q159" s="136">
        <v>0</v>
      </c>
      <c r="R159" s="77"/>
      <c r="S159" s="85">
        <v>0.14684700000000001</v>
      </c>
      <c r="T159" s="86">
        <v>-1</v>
      </c>
      <c r="U159" s="86">
        <v>-1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3</v>
      </c>
      <c r="E160" s="76">
        <v>3.2608695652173912E-2</v>
      </c>
      <c r="F160" s="77"/>
      <c r="G160" s="78">
        <v>6.5402000000000002E-2</v>
      </c>
      <c r="H160" s="78">
        <v>0.18049999999999999</v>
      </c>
      <c r="I160" s="78">
        <v>0.71978799999999998</v>
      </c>
      <c r="J160" s="78">
        <v>0.217305</v>
      </c>
      <c r="K160" s="78">
        <v>0.28303800000000001</v>
      </c>
      <c r="L160" s="78">
        <v>2.3084E-2</v>
      </c>
      <c r="M160" s="78">
        <v>0</v>
      </c>
      <c r="N160" s="78">
        <v>0</v>
      </c>
      <c r="O160" s="78">
        <v>0</v>
      </c>
      <c r="P160" s="78">
        <v>2.4710000000000001E-3</v>
      </c>
      <c r="Q160" s="78">
        <v>0</v>
      </c>
      <c r="R160" s="77"/>
      <c r="S160" s="85">
        <v>1.4915879999999999</v>
      </c>
      <c r="T160" s="86">
        <v>-1</v>
      </c>
      <c r="U160" s="86">
        <v>-1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38</v>
      </c>
      <c r="E164" s="90">
        <v>0.41304347826086957</v>
      </c>
      <c r="F164" s="95"/>
      <c r="G164" s="92">
        <v>6.0227729999999999</v>
      </c>
      <c r="H164" s="92">
        <v>7.7674529999999997</v>
      </c>
      <c r="I164" s="92">
        <v>8.5108770000000007</v>
      </c>
      <c r="J164" s="92">
        <v>9.0979930000000007</v>
      </c>
      <c r="K164" s="92">
        <v>10.384692999999999</v>
      </c>
      <c r="L164" s="92">
        <v>11.263529999999999</v>
      </c>
      <c r="M164" s="92">
        <v>9.0777569999999983</v>
      </c>
      <c r="N164" s="92">
        <v>9.6125890000000016</v>
      </c>
      <c r="O164" s="92">
        <v>8.4935980000000004</v>
      </c>
      <c r="P164" s="92">
        <v>10.073116000000001</v>
      </c>
      <c r="Q164" s="92">
        <v>10.337325999999999</v>
      </c>
      <c r="R164" s="95"/>
      <c r="S164" s="93">
        <v>100.64170500000002</v>
      </c>
      <c r="T164" s="94">
        <v>0.71637317229123521</v>
      </c>
      <c r="U164" s="94">
        <v>6.9858803557319105E-2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28</v>
      </c>
      <c r="E165" s="90">
        <v>0.30434782608695654</v>
      </c>
      <c r="F165" s="77"/>
      <c r="G165" s="78">
        <v>6.0052219999999998</v>
      </c>
      <c r="H165" s="78">
        <v>7.7514409999999998</v>
      </c>
      <c r="I165" s="78">
        <v>8.49709</v>
      </c>
      <c r="J165" s="78">
        <v>9.0693010000000012</v>
      </c>
      <c r="K165" s="78">
        <v>10.350145999999999</v>
      </c>
      <c r="L165" s="78">
        <v>11.223338999999999</v>
      </c>
      <c r="M165" s="78">
        <v>9.0319809999999983</v>
      </c>
      <c r="N165" s="78">
        <v>9.5666360000000008</v>
      </c>
      <c r="O165" s="78">
        <v>8.4661350000000013</v>
      </c>
      <c r="P165" s="78">
        <v>10.006923</v>
      </c>
      <c r="Q165" s="78">
        <v>10.264726</v>
      </c>
      <c r="R165" s="77"/>
      <c r="S165" s="85">
        <v>100.23293999999999</v>
      </c>
      <c r="T165" s="86">
        <v>0.70930000589486952</v>
      </c>
      <c r="U165" s="86">
        <v>6.9306696937935897E-2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7</v>
      </c>
      <c r="E166" s="76">
        <v>7.6086956521739135E-2</v>
      </c>
      <c r="F166" s="77"/>
      <c r="G166" s="78">
        <v>7.0889999999999998E-3</v>
      </c>
      <c r="H166" s="78">
        <v>1.0029E-2</v>
      </c>
      <c r="I166" s="78">
        <v>2.1808999999999999E-2</v>
      </c>
      <c r="J166" s="78">
        <v>2.9576000000000002E-2</v>
      </c>
      <c r="K166" s="78">
        <v>2.1883E-2</v>
      </c>
      <c r="L166" s="78">
        <v>0.110417</v>
      </c>
      <c r="M166" s="78">
        <v>0.12450700000000001</v>
      </c>
      <c r="N166" s="78">
        <v>0.137013</v>
      </c>
      <c r="O166" s="78">
        <v>9.7534999999999997E-2</v>
      </c>
      <c r="P166" s="78">
        <v>5.6177999999999999E-2</v>
      </c>
      <c r="Q166" s="136">
        <v>5.4899999999999997E-2</v>
      </c>
      <c r="R166" s="77"/>
      <c r="S166" s="85">
        <v>0.67093599999999987</v>
      </c>
      <c r="T166" s="86">
        <v>6.7443927211172241</v>
      </c>
      <c r="U166" s="86">
        <v>0.29158627398573178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1</v>
      </c>
      <c r="E167" s="76">
        <v>1.0869565217391304E-2</v>
      </c>
      <c r="F167" s="77"/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9.5500000000000001E-4</v>
      </c>
      <c r="N167" s="78">
        <v>9.6000000000000002E-4</v>
      </c>
      <c r="O167" s="78">
        <v>1.5950000000000001E-3</v>
      </c>
      <c r="P167" s="78">
        <v>1.5150000000000001E-3</v>
      </c>
      <c r="Q167" s="78">
        <v>1.49E-3</v>
      </c>
      <c r="R167" s="77"/>
      <c r="S167" s="85">
        <v>6.515E-3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2</v>
      </c>
      <c r="E168" s="76">
        <v>2.1739130434782608E-2</v>
      </c>
      <c r="F168" s="77"/>
      <c r="G168" s="78">
        <v>0.25000699999999998</v>
      </c>
      <c r="H168" s="78">
        <v>0.20675399999999999</v>
      </c>
      <c r="I168" s="78">
        <v>0.21967200000000001</v>
      </c>
      <c r="J168" s="78">
        <v>0.25241599999999997</v>
      </c>
      <c r="K168" s="78">
        <v>0.25698500000000002</v>
      </c>
      <c r="L168" s="78">
        <v>0.26907199999999998</v>
      </c>
      <c r="M168" s="78">
        <v>0.26930799999999999</v>
      </c>
      <c r="N168" s="78">
        <v>0.29355199999999998</v>
      </c>
      <c r="O168" s="78">
        <v>0.24157200000000001</v>
      </c>
      <c r="P168" s="78">
        <v>0.30757200000000001</v>
      </c>
      <c r="Q168" s="136">
        <v>0.31295099999999998</v>
      </c>
      <c r="R168" s="77"/>
      <c r="S168" s="85">
        <v>2.879861</v>
      </c>
      <c r="T168" s="86">
        <v>0.25176895046938697</v>
      </c>
      <c r="U168" s="86">
        <v>2.8467380406484777E-2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5</v>
      </c>
      <c r="E169" s="76">
        <v>5.434782608695652E-2</v>
      </c>
      <c r="F169" s="77"/>
      <c r="G169" s="78">
        <v>0.67330699999999999</v>
      </c>
      <c r="H169" s="78">
        <v>0.85439200000000004</v>
      </c>
      <c r="I169" s="78">
        <v>0.92760799999999999</v>
      </c>
      <c r="J169" s="78">
        <v>1.092228</v>
      </c>
      <c r="K169" s="78">
        <v>1.2567090000000001</v>
      </c>
      <c r="L169" s="78">
        <v>1.1376869999999999</v>
      </c>
      <c r="M169" s="78">
        <v>0.67266999999999999</v>
      </c>
      <c r="N169" s="78">
        <v>0.67481500000000005</v>
      </c>
      <c r="O169" s="78">
        <v>0.59207900000000002</v>
      </c>
      <c r="P169" s="78">
        <v>0.80518299999999998</v>
      </c>
      <c r="Q169" s="78">
        <v>0.85270299999999999</v>
      </c>
      <c r="R169" s="77"/>
      <c r="S169" s="85">
        <v>9.5393810000000006</v>
      </c>
      <c r="T169" s="86">
        <v>0.26644012315333132</v>
      </c>
      <c r="U169" s="86">
        <v>2.996646039783224E-2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1.0869565217391304E-2</v>
      </c>
      <c r="F171" s="77"/>
      <c r="G171" s="78">
        <v>0</v>
      </c>
      <c r="H171" s="78">
        <v>0</v>
      </c>
      <c r="I171" s="78">
        <v>0</v>
      </c>
      <c r="J171" s="78">
        <v>6.9699999999999996E-3</v>
      </c>
      <c r="K171" s="78">
        <v>6.4099999999999997E-4</v>
      </c>
      <c r="L171" s="78">
        <v>1.8100000000000001E-4</v>
      </c>
      <c r="M171" s="78">
        <v>0</v>
      </c>
      <c r="N171" s="78">
        <v>3.3E-4</v>
      </c>
      <c r="O171" s="78">
        <v>1.1379999999999999E-3</v>
      </c>
      <c r="P171" s="78">
        <v>4.6700000000000002E-4</v>
      </c>
      <c r="Q171" s="136">
        <v>0</v>
      </c>
      <c r="R171" s="77"/>
      <c r="S171" s="85">
        <v>9.7269999999999995E-3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3</v>
      </c>
      <c r="E173" s="76">
        <v>3.2608695652173912E-2</v>
      </c>
      <c r="F173" s="77"/>
      <c r="G173" s="78">
        <v>0.46594099999999999</v>
      </c>
      <c r="H173" s="78">
        <v>0.45810400000000001</v>
      </c>
      <c r="I173" s="78">
        <v>0.54984999999999995</v>
      </c>
      <c r="J173" s="78">
        <v>0.47636099999999998</v>
      </c>
      <c r="K173" s="78">
        <v>0.41561199999999998</v>
      </c>
      <c r="L173" s="78">
        <v>0.56643200000000005</v>
      </c>
      <c r="M173" s="78">
        <v>0.37379499999999999</v>
      </c>
      <c r="N173" s="78">
        <v>0.361205</v>
      </c>
      <c r="O173" s="78">
        <v>0.292018</v>
      </c>
      <c r="P173" s="78">
        <v>0.29071399999999997</v>
      </c>
      <c r="Q173" s="136">
        <v>0.45994400000000002</v>
      </c>
      <c r="R173" s="77"/>
      <c r="S173" s="85">
        <v>4.7099760000000002</v>
      </c>
      <c r="T173" s="86">
        <v>-1.2870728268171261E-2</v>
      </c>
      <c r="U173" s="86">
        <v>-1.6179738824317891E-3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1.0869565217391304E-2</v>
      </c>
      <c r="F175" s="77"/>
      <c r="G175" s="78">
        <v>3.0560000000000001E-3</v>
      </c>
      <c r="H175" s="78">
        <v>2.1800000000000001E-4</v>
      </c>
      <c r="I175" s="78">
        <v>5.9080000000000001E-3</v>
      </c>
      <c r="J175" s="78">
        <v>3.21E-4</v>
      </c>
      <c r="K175" s="78">
        <v>3.2209999999999999E-3</v>
      </c>
      <c r="L175" s="78">
        <v>1.789E-3</v>
      </c>
      <c r="M175" s="78">
        <v>1.944E-3</v>
      </c>
      <c r="N175" s="78">
        <v>3.0249999999999999E-3</v>
      </c>
      <c r="O175" s="78">
        <v>6.7900000000000002E-4</v>
      </c>
      <c r="P175" s="78">
        <v>1.5799999999999999E-4</v>
      </c>
      <c r="Q175" s="136">
        <v>0</v>
      </c>
      <c r="R175" s="77"/>
      <c r="S175" s="85">
        <v>2.0318999999999997E-2</v>
      </c>
      <c r="T175" s="86">
        <v>-1</v>
      </c>
      <c r="U175" s="86">
        <v>-1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2</v>
      </c>
      <c r="E176" s="76">
        <v>2.1739130434782608E-2</v>
      </c>
      <c r="F176" s="77"/>
      <c r="G176" s="78">
        <v>0</v>
      </c>
      <c r="H176" s="78">
        <v>0</v>
      </c>
      <c r="I176" s="78">
        <v>0</v>
      </c>
      <c r="J176" s="78">
        <v>9.0000000000000002E-6</v>
      </c>
      <c r="K176" s="78">
        <v>9.0000000000000002E-6</v>
      </c>
      <c r="L176" s="78">
        <v>2.03E-4</v>
      </c>
      <c r="M176" s="78">
        <v>1.129E-3</v>
      </c>
      <c r="N176" s="78">
        <v>6.6600000000000003E-4</v>
      </c>
      <c r="O176" s="78">
        <v>2.4499999999999999E-4</v>
      </c>
      <c r="P176" s="78">
        <v>1.9599999999999999E-4</v>
      </c>
      <c r="Q176" s="78">
        <v>2.0000000000000001E-4</v>
      </c>
      <c r="R176" s="77"/>
      <c r="S176" s="85">
        <v>2.6570000000000001E-3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3</v>
      </c>
      <c r="E177" s="76">
        <v>3.2608695652173912E-2</v>
      </c>
      <c r="F177" s="77"/>
      <c r="G177" s="78">
        <v>1.2292650000000001</v>
      </c>
      <c r="H177" s="78">
        <v>3.0204260000000001</v>
      </c>
      <c r="I177" s="78">
        <v>3.2563279999999999</v>
      </c>
      <c r="J177" s="78">
        <v>3.3680910000000002</v>
      </c>
      <c r="K177" s="78">
        <v>4.1174189999999999</v>
      </c>
      <c r="L177" s="78">
        <v>4.7680930000000004</v>
      </c>
      <c r="M177" s="78">
        <v>4.4507009999999996</v>
      </c>
      <c r="N177" s="78">
        <v>4.5637460000000001</v>
      </c>
      <c r="O177" s="78">
        <v>4.3470440000000004</v>
      </c>
      <c r="P177" s="78">
        <v>4.6104969999999996</v>
      </c>
      <c r="Q177" s="136">
        <v>4.5208000000000004</v>
      </c>
      <c r="R177" s="77"/>
      <c r="S177" s="85">
        <v>42.252409999999998</v>
      </c>
      <c r="T177" s="86">
        <v>2.6776447714691303</v>
      </c>
      <c r="U177" s="86">
        <v>0.17678255658392183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3</v>
      </c>
      <c r="E180" s="76">
        <v>3.2608695652173912E-2</v>
      </c>
      <c r="F180" s="77"/>
      <c r="G180" s="78">
        <v>3.376557</v>
      </c>
      <c r="H180" s="78">
        <v>3.2015180000000001</v>
      </c>
      <c r="I180" s="78">
        <v>3.5159150000000001</v>
      </c>
      <c r="J180" s="78">
        <v>3.8433290000000002</v>
      </c>
      <c r="K180" s="78">
        <v>4.2776670000000001</v>
      </c>
      <c r="L180" s="78">
        <v>4.3694649999999999</v>
      </c>
      <c r="M180" s="78">
        <v>3.1369720000000001</v>
      </c>
      <c r="N180" s="78">
        <v>3.5313240000000001</v>
      </c>
      <c r="O180" s="78">
        <v>2.8922300000000001</v>
      </c>
      <c r="P180" s="78">
        <v>3.9344429999999999</v>
      </c>
      <c r="Q180" s="136">
        <v>4.0617380000000001</v>
      </c>
      <c r="R180" s="77"/>
      <c r="S180" s="85">
        <v>40.141158000000004</v>
      </c>
      <c r="T180" s="86">
        <v>0.20292297745899157</v>
      </c>
      <c r="U180" s="86">
        <v>2.3363039354071358E-2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10</v>
      </c>
      <c r="E181" s="90">
        <v>0.10869565217391304</v>
      </c>
      <c r="F181" s="77"/>
      <c r="G181" s="78">
        <v>1.7551000000000001E-2</v>
      </c>
      <c r="H181" s="78">
        <v>1.6011999999999998E-2</v>
      </c>
      <c r="I181" s="78">
        <v>1.3786999999999999E-2</v>
      </c>
      <c r="J181" s="78">
        <v>2.8691999999999999E-2</v>
      </c>
      <c r="K181" s="78">
        <v>3.4547000000000001E-2</v>
      </c>
      <c r="L181" s="78">
        <v>4.0190999999999998E-2</v>
      </c>
      <c r="M181" s="78">
        <v>4.5775999999999997E-2</v>
      </c>
      <c r="N181" s="78">
        <v>4.5952999999999994E-2</v>
      </c>
      <c r="O181" s="78">
        <v>2.7463000000000001E-2</v>
      </c>
      <c r="P181" s="78">
        <v>6.6193000000000002E-2</v>
      </c>
      <c r="Q181" s="78">
        <v>7.2599999999999998E-2</v>
      </c>
      <c r="R181" s="77"/>
      <c r="S181" s="85">
        <v>0.40876499999999999</v>
      </c>
      <c r="T181" s="86">
        <v>3.1365164378098109</v>
      </c>
      <c r="U181" s="86">
        <v>0.19420626246677553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1</v>
      </c>
      <c r="E184" s="76">
        <v>1.0869565217391304E-2</v>
      </c>
      <c r="F184" s="77"/>
      <c r="G184" s="78">
        <v>0</v>
      </c>
      <c r="H184" s="78">
        <v>0</v>
      </c>
      <c r="I184" s="78">
        <v>0</v>
      </c>
      <c r="J184" s="78">
        <v>3.6900000000000001E-3</v>
      </c>
      <c r="K184" s="78">
        <v>4.627E-3</v>
      </c>
      <c r="L184" s="78">
        <v>2.4740000000000001E-3</v>
      </c>
      <c r="M184" s="78">
        <v>2.2390000000000001E-3</v>
      </c>
      <c r="N184" s="78">
        <v>0</v>
      </c>
      <c r="O184" s="78">
        <v>0</v>
      </c>
      <c r="P184" s="78">
        <v>5.6779999999999999E-3</v>
      </c>
      <c r="Q184" s="78">
        <v>5.5840000000000004E-3</v>
      </c>
      <c r="R184" s="77"/>
      <c r="S184" s="85">
        <v>2.4292000000000001E-2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3</v>
      </c>
      <c r="E186" s="76">
        <v>3.2608695652173912E-2</v>
      </c>
      <c r="F186" s="77"/>
      <c r="G186" s="78">
        <v>0</v>
      </c>
      <c r="H186" s="78">
        <v>8.3100000000000003E-4</v>
      </c>
      <c r="I186" s="78">
        <v>1.7459999999999999E-3</v>
      </c>
      <c r="J186" s="78">
        <v>9.6199999999999996E-4</v>
      </c>
      <c r="K186" s="78">
        <v>1.8060000000000001E-3</v>
      </c>
      <c r="L186" s="78">
        <v>6.8099999999999996E-4</v>
      </c>
      <c r="M186" s="78">
        <v>5.1900000000000004E-4</v>
      </c>
      <c r="N186" s="78">
        <v>1.0319999999999999E-3</v>
      </c>
      <c r="O186" s="78">
        <v>1.75E-3</v>
      </c>
      <c r="P186" s="78">
        <v>1.6819999999999999E-3</v>
      </c>
      <c r="Q186" s="78">
        <v>1.6540000000000001E-3</v>
      </c>
      <c r="R186" s="77"/>
      <c r="S186" s="85">
        <v>1.2663000000000001E-2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3</v>
      </c>
      <c r="E187" s="76">
        <v>3.2608695652173912E-2</v>
      </c>
      <c r="F187" s="77"/>
      <c r="G187" s="78">
        <v>0</v>
      </c>
      <c r="H187" s="78">
        <v>0</v>
      </c>
      <c r="I187" s="78">
        <v>0</v>
      </c>
      <c r="J187" s="78">
        <v>2.3608000000000001E-2</v>
      </c>
      <c r="K187" s="78">
        <v>2.5149999999999999E-2</v>
      </c>
      <c r="L187" s="78">
        <v>3.4590000000000003E-2</v>
      </c>
      <c r="M187" s="78">
        <v>3.9743000000000001E-2</v>
      </c>
      <c r="N187" s="78">
        <v>4.1912999999999999E-2</v>
      </c>
      <c r="O187" s="78">
        <v>2.5713E-2</v>
      </c>
      <c r="P187" s="78">
        <v>5.2974E-2</v>
      </c>
      <c r="Q187" s="78">
        <v>5.96E-2</v>
      </c>
      <c r="R187" s="77"/>
      <c r="S187" s="85">
        <v>0.30329100000000003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1</v>
      </c>
      <c r="E188" s="76">
        <v>1.0869565217391304E-2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2.1150000000000001E-3</v>
      </c>
      <c r="L188" s="78">
        <v>1.9689999999999998E-3</v>
      </c>
      <c r="M188" s="78">
        <v>2.934E-3</v>
      </c>
      <c r="N188" s="78">
        <v>2.4109999999999999E-3</v>
      </c>
      <c r="O188" s="78">
        <v>0</v>
      </c>
      <c r="P188" s="78">
        <v>4.3090000000000003E-3</v>
      </c>
      <c r="Q188" s="78">
        <v>4.2379999999999996E-3</v>
      </c>
      <c r="R188" s="77"/>
      <c r="S188" s="85">
        <v>1.7975999999999999E-2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2</v>
      </c>
      <c r="E189" s="76">
        <v>2.1739130434782608E-2</v>
      </c>
      <c r="F189" s="77"/>
      <c r="G189" s="78">
        <v>1.7551000000000001E-2</v>
      </c>
      <c r="H189" s="78">
        <v>1.5181E-2</v>
      </c>
      <c r="I189" s="78">
        <v>1.2041E-2</v>
      </c>
      <c r="J189" s="78">
        <v>4.3199999999999998E-4</v>
      </c>
      <c r="K189" s="78">
        <v>8.4900000000000004E-4</v>
      </c>
      <c r="L189" s="78">
        <v>4.7699999999999999E-4</v>
      </c>
      <c r="M189" s="78">
        <v>3.4099999999999999E-4</v>
      </c>
      <c r="N189" s="78">
        <v>5.9699999999999998E-4</v>
      </c>
      <c r="O189" s="78">
        <v>0</v>
      </c>
      <c r="P189" s="78">
        <v>1.5499999999999999E-3</v>
      </c>
      <c r="Q189" s="78">
        <v>1.524E-3</v>
      </c>
      <c r="R189" s="77"/>
      <c r="S189" s="85">
        <v>5.0542999999999998E-2</v>
      </c>
      <c r="T189" s="86">
        <v>-0.91316734089225682</v>
      </c>
      <c r="U189" s="86">
        <v>-0.26322414074164491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0</v>
      </c>
      <c r="E191" s="90">
        <v>0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5"/>
      <c r="S191" s="93">
        <v>0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0</v>
      </c>
      <c r="E192" s="76">
        <v>0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7"/>
      <c r="S192" s="85">
        <v>0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6</v>
      </c>
      <c r="E195" s="90">
        <v>6.5217391304347824E-2</v>
      </c>
      <c r="F195" s="77"/>
      <c r="G195" s="92">
        <v>0.244285</v>
      </c>
      <c r="H195" s="92">
        <v>0.41119</v>
      </c>
      <c r="I195" s="92">
        <v>0.43271199999999999</v>
      </c>
      <c r="J195" s="92">
        <v>0.66027899999999995</v>
      </c>
      <c r="K195" s="92">
        <v>0.66672200000000004</v>
      </c>
      <c r="L195" s="92">
        <v>0.83211400000000002</v>
      </c>
      <c r="M195" s="92">
        <v>0.71744399999999997</v>
      </c>
      <c r="N195" s="92">
        <v>0.77477799999999997</v>
      </c>
      <c r="O195" s="92">
        <v>0.822106</v>
      </c>
      <c r="P195" s="92">
        <v>0.73986099999999999</v>
      </c>
      <c r="Q195" s="92">
        <v>0.47180899999999998</v>
      </c>
      <c r="R195" s="77"/>
      <c r="S195" s="79">
        <v>6.7733000000000008</v>
      </c>
      <c r="T195" s="80">
        <v>0.93138751867695513</v>
      </c>
      <c r="U195" s="80">
        <v>8.575959898831309E-2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1</v>
      </c>
      <c r="E196" s="76">
        <v>1.0869565217391304E-2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1.036E-3</v>
      </c>
      <c r="M196" s="78">
        <v>4.1510000000000002E-3</v>
      </c>
      <c r="N196" s="78">
        <v>3.0969999999999999E-3</v>
      </c>
      <c r="O196" s="78">
        <v>8.6462999999999998E-2</v>
      </c>
      <c r="P196" s="78">
        <v>6.1009999999999997E-3</v>
      </c>
      <c r="Q196" s="136">
        <v>8.3750000000000005E-2</v>
      </c>
      <c r="R196" s="77"/>
      <c r="S196" s="85">
        <v>0.18459799999999998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5</v>
      </c>
      <c r="E197" s="76">
        <v>5.434782608695652E-2</v>
      </c>
      <c r="F197" s="77"/>
      <c r="G197" s="78">
        <v>0.244285</v>
      </c>
      <c r="H197" s="78">
        <v>0.41119</v>
      </c>
      <c r="I197" s="78">
        <v>0.43271199999999999</v>
      </c>
      <c r="J197" s="78">
        <v>0.66027899999999995</v>
      </c>
      <c r="K197" s="78">
        <v>0.66672200000000004</v>
      </c>
      <c r="L197" s="78">
        <v>0.83107799999999998</v>
      </c>
      <c r="M197" s="78">
        <v>0.71329299999999995</v>
      </c>
      <c r="N197" s="78">
        <v>0.77168099999999995</v>
      </c>
      <c r="O197" s="78">
        <v>0.73564300000000005</v>
      </c>
      <c r="P197" s="78">
        <v>0.73375999999999997</v>
      </c>
      <c r="Q197" s="136">
        <v>0.38805899999999999</v>
      </c>
      <c r="R197" s="77"/>
      <c r="S197" s="85">
        <v>6.5887020000000014</v>
      </c>
      <c r="T197" s="86">
        <v>0.58855025891888557</v>
      </c>
      <c r="U197" s="86">
        <v>5.9558939458769666E-2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1.0869565217391304E-2</v>
      </c>
      <c r="F199" s="77"/>
      <c r="G199" s="82">
        <v>2.5270000000000001E-2</v>
      </c>
      <c r="H199" s="82">
        <v>2.7904000000000002E-2</v>
      </c>
      <c r="I199" s="82">
        <v>0</v>
      </c>
      <c r="J199" s="82">
        <v>1.0380000000000001E-3</v>
      </c>
      <c r="K199" s="82">
        <v>2.6290999999999998E-2</v>
      </c>
      <c r="L199" s="82">
        <v>2.2766999999999999E-2</v>
      </c>
      <c r="M199" s="82">
        <v>2.019E-3</v>
      </c>
      <c r="N199" s="82">
        <v>2.66E-3</v>
      </c>
      <c r="O199" s="82">
        <v>9.8930000000000008E-3</v>
      </c>
      <c r="P199" s="82">
        <v>2.1100000000000001E-4</v>
      </c>
      <c r="Q199" s="137">
        <v>0</v>
      </c>
      <c r="R199" s="77"/>
      <c r="S199" s="79">
        <v>0.11805299999999999</v>
      </c>
      <c r="T199" s="80">
        <v>-1</v>
      </c>
      <c r="U199" s="80">
        <v>-1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2.1739130434782608E-2</v>
      </c>
      <c r="F201" s="95"/>
      <c r="G201" s="92">
        <v>2.6700000000000001E-3</v>
      </c>
      <c r="H201" s="92">
        <v>1.56E-3</v>
      </c>
      <c r="I201" s="92">
        <v>5.6699999999999997E-3</v>
      </c>
      <c r="J201" s="92">
        <v>4.0439999999999999E-3</v>
      </c>
      <c r="K201" s="92">
        <v>3.3800000000000002E-3</v>
      </c>
      <c r="L201" s="92">
        <v>4.66E-4</v>
      </c>
      <c r="M201" s="92">
        <v>1.1479999999999999E-3</v>
      </c>
      <c r="N201" s="92">
        <v>5.2040000000000003E-3</v>
      </c>
      <c r="O201" s="92">
        <v>1.8599999999999999E-4</v>
      </c>
      <c r="P201" s="92">
        <v>8.7200000000000005E-4</v>
      </c>
      <c r="Q201" s="92">
        <v>0</v>
      </c>
      <c r="R201" s="95"/>
      <c r="S201" s="93">
        <v>2.52E-2</v>
      </c>
      <c r="T201" s="94">
        <v>-1</v>
      </c>
      <c r="U201" s="94">
        <v>-1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1.0869565217391304E-2</v>
      </c>
      <c r="F202" s="77"/>
      <c r="G202" s="78">
        <v>1.335E-3</v>
      </c>
      <c r="H202" s="78">
        <v>7.7999999999999999E-4</v>
      </c>
      <c r="I202" s="78">
        <v>2.8349999999999998E-3</v>
      </c>
      <c r="J202" s="78">
        <v>2.0219999999999999E-3</v>
      </c>
      <c r="K202" s="78">
        <v>1.6900000000000001E-3</v>
      </c>
      <c r="L202" s="78">
        <v>2.33E-4</v>
      </c>
      <c r="M202" s="78">
        <v>5.7399999999999997E-4</v>
      </c>
      <c r="N202" s="78">
        <v>2.6020000000000001E-3</v>
      </c>
      <c r="O202" s="78">
        <v>9.2999999999999997E-5</v>
      </c>
      <c r="P202" s="78">
        <v>4.3600000000000003E-4</v>
      </c>
      <c r="Q202" s="136">
        <v>0</v>
      </c>
      <c r="R202" s="77"/>
      <c r="S202" s="85">
        <v>1.26E-2</v>
      </c>
      <c r="T202" s="86">
        <v>-1</v>
      </c>
      <c r="U202" s="86">
        <v>-1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1.0869565217391304E-2</v>
      </c>
      <c r="F203" s="77"/>
      <c r="G203" s="78">
        <v>1.335E-3</v>
      </c>
      <c r="H203" s="78">
        <v>7.7999999999999999E-4</v>
      </c>
      <c r="I203" s="78">
        <v>2.8349999999999998E-3</v>
      </c>
      <c r="J203" s="78">
        <v>2.0219999999999999E-3</v>
      </c>
      <c r="K203" s="78">
        <v>1.6900000000000001E-3</v>
      </c>
      <c r="L203" s="78">
        <v>2.33E-4</v>
      </c>
      <c r="M203" s="78">
        <v>5.7399999999999997E-4</v>
      </c>
      <c r="N203" s="78">
        <v>2.6020000000000001E-3</v>
      </c>
      <c r="O203" s="78">
        <v>9.2999999999999997E-5</v>
      </c>
      <c r="P203" s="78">
        <v>4.3600000000000003E-4</v>
      </c>
      <c r="Q203" s="136">
        <v>0</v>
      </c>
      <c r="R203" s="77"/>
      <c r="S203" s="85">
        <v>1.26E-2</v>
      </c>
      <c r="T203" s="86">
        <v>-1</v>
      </c>
      <c r="U203" s="86">
        <v>-1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92</v>
      </c>
      <c r="E204" s="90">
        <v>1</v>
      </c>
      <c r="F204" s="91"/>
      <c r="G204" s="92">
        <v>11.838846000000002</v>
      </c>
      <c r="H204" s="92">
        <v>14.553484999999998</v>
      </c>
      <c r="I204" s="92">
        <v>16.140113999999997</v>
      </c>
      <c r="J204" s="92">
        <v>16.766997</v>
      </c>
      <c r="K204" s="92">
        <v>18.488296999999999</v>
      </c>
      <c r="L204" s="92">
        <v>18.413476000000003</v>
      </c>
      <c r="M204" s="92">
        <v>14.755483999999999</v>
      </c>
      <c r="N204" s="92">
        <v>16.018301999999998</v>
      </c>
      <c r="O204" s="92">
        <v>14.071867000000001</v>
      </c>
      <c r="P204" s="92">
        <v>15.980259</v>
      </c>
      <c r="Q204" s="92">
        <v>16.076212999999999</v>
      </c>
      <c r="R204" s="91"/>
      <c r="S204" s="93">
        <v>173.10333999999997</v>
      </c>
      <c r="T204" s="94">
        <v>0.35792061151906163</v>
      </c>
      <c r="U204" s="94">
        <v>3.8985047681639129E-2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64</v>
      </c>
      <c r="E247" s="27">
        <v>0.69565217391304346</v>
      </c>
      <c r="F247" s="28"/>
      <c r="G247" s="38">
        <v>9.4377420000000001</v>
      </c>
      <c r="H247" s="38">
        <v>11.874665</v>
      </c>
      <c r="I247" s="38">
        <v>12.927696000000001</v>
      </c>
      <c r="J247" s="38">
        <v>14.190314000000001</v>
      </c>
      <c r="K247" s="38">
        <v>15.820385999999999</v>
      </c>
      <c r="L247" s="38">
        <v>15.861822999999999</v>
      </c>
      <c r="M247" s="38">
        <v>12.50407</v>
      </c>
      <c r="N247" s="38">
        <v>13.412309</v>
      </c>
      <c r="O247" s="38">
        <v>11.405142</v>
      </c>
      <c r="P247" s="38">
        <v>13.642034000000001</v>
      </c>
      <c r="Q247" s="38">
        <v>13.95256</v>
      </c>
      <c r="R247" s="28"/>
      <c r="S247" s="39">
        <v>145.02874100000002</v>
      </c>
      <c r="T247" s="40">
        <v>0.47837904447907142</v>
      </c>
      <c r="U247" s="40">
        <v>5.0082025789922158E-2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19</v>
      </c>
      <c r="E248" s="27">
        <v>0.20652173913043478</v>
      </c>
      <c r="F248" s="28"/>
      <c r="G248" s="67">
        <v>0.100967</v>
      </c>
      <c r="H248" s="67">
        <v>0.18940000000000001</v>
      </c>
      <c r="I248" s="67">
        <v>0.192888</v>
      </c>
      <c r="J248" s="67">
        <v>0.37819999999999998</v>
      </c>
      <c r="K248" s="67">
        <v>0.19963900000000001</v>
      </c>
      <c r="L248" s="67">
        <v>8.3696000000000007E-2</v>
      </c>
      <c r="M248" s="67">
        <v>0.119811</v>
      </c>
      <c r="N248" s="67">
        <v>0.15115300000000001</v>
      </c>
      <c r="O248" s="67">
        <v>0.112072</v>
      </c>
      <c r="P248" s="67">
        <v>8.2530000000000006E-2</v>
      </c>
      <c r="Q248" s="67">
        <v>0</v>
      </c>
      <c r="R248" s="28"/>
      <c r="S248" s="53">
        <v>1.6103560000000003</v>
      </c>
      <c r="T248" s="54">
        <v>-1</v>
      </c>
      <c r="U248" s="54">
        <v>-1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6</v>
      </c>
      <c r="E249" s="27">
        <v>6.5217391304347824E-2</v>
      </c>
      <c r="F249" s="28"/>
      <c r="G249" s="67">
        <v>0.51208900000000002</v>
      </c>
      <c r="H249" s="67">
        <v>1.3527020000000001</v>
      </c>
      <c r="I249" s="67">
        <v>1.4914719999999999</v>
      </c>
      <c r="J249" s="67">
        <v>1.066322</v>
      </c>
      <c r="K249" s="67">
        <v>0.57470399999999999</v>
      </c>
      <c r="L249" s="67">
        <v>0.59401099999999996</v>
      </c>
      <c r="M249" s="67">
        <v>0.59197599999999995</v>
      </c>
      <c r="N249" s="67">
        <v>0.63428600000000002</v>
      </c>
      <c r="O249" s="67">
        <v>0.48702499999999999</v>
      </c>
      <c r="P249" s="67">
        <v>0.44143199999999999</v>
      </c>
      <c r="Q249" s="67">
        <v>0.433755</v>
      </c>
      <c r="R249" s="28"/>
      <c r="S249" s="53">
        <v>8.1797740000000001</v>
      </c>
      <c r="T249" s="54">
        <v>-0.15296950334805082</v>
      </c>
      <c r="U249" s="54">
        <v>-2.053847482535831E-2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3</v>
      </c>
      <c r="E254" s="27">
        <v>3.2608695652173912E-2</v>
      </c>
      <c r="F254" s="28"/>
      <c r="G254" s="67">
        <v>2.2027450000000002</v>
      </c>
      <c r="H254" s="67">
        <v>1.9629289999999999</v>
      </c>
      <c r="I254" s="67">
        <v>2.32646</v>
      </c>
      <c r="J254" s="67">
        <v>2.8156479999999999</v>
      </c>
      <c r="K254" s="67">
        <v>3.291998</v>
      </c>
      <c r="L254" s="67">
        <v>2.9069579999999999</v>
      </c>
      <c r="M254" s="67">
        <v>2.1014119999999998</v>
      </c>
      <c r="N254" s="67">
        <v>2.389913</v>
      </c>
      <c r="O254" s="67">
        <v>1.8797630000000001</v>
      </c>
      <c r="P254" s="67">
        <v>2.5801669999999999</v>
      </c>
      <c r="Q254" s="67">
        <v>2.8204069999999999</v>
      </c>
      <c r="R254" s="28"/>
      <c r="S254" s="53">
        <v>27.278399999999998</v>
      </c>
      <c r="T254" s="54">
        <v>0.28040558484981215</v>
      </c>
      <c r="U254" s="54">
        <v>3.137938120856254E-2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28</v>
      </c>
      <c r="E255" s="27">
        <v>0.30434782608695654</v>
      </c>
      <c r="F255" s="28"/>
      <c r="G255" s="67">
        <v>6.6219409999999996</v>
      </c>
      <c r="H255" s="67">
        <v>8.3696339999999996</v>
      </c>
      <c r="I255" s="67">
        <v>8.9168760000000002</v>
      </c>
      <c r="J255" s="67">
        <v>9.9019720000000007</v>
      </c>
      <c r="K255" s="67">
        <v>11.714613999999999</v>
      </c>
      <c r="L255" s="67">
        <v>12.231788999999999</v>
      </c>
      <c r="M255" s="67">
        <v>9.6376240000000006</v>
      </c>
      <c r="N255" s="67">
        <v>10.179751</v>
      </c>
      <c r="O255" s="67">
        <v>8.8823500000000006</v>
      </c>
      <c r="P255" s="67">
        <v>10.448835000000001</v>
      </c>
      <c r="Q255" s="67">
        <v>10.594298</v>
      </c>
      <c r="R255" s="28"/>
      <c r="S255" s="53">
        <v>107.49968399999999</v>
      </c>
      <c r="T255" s="54">
        <v>0.59987804180073501</v>
      </c>
      <c r="U255" s="54">
        <v>6.0500456318030915E-2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8</v>
      </c>
      <c r="E256" s="27">
        <v>8.6956521739130432E-2</v>
      </c>
      <c r="F256" s="28"/>
      <c r="G256" s="67">
        <v>0</v>
      </c>
      <c r="H256" s="67">
        <v>0</v>
      </c>
      <c r="I256" s="67">
        <v>0</v>
      </c>
      <c r="J256" s="67">
        <v>2.8171999999999999E-2</v>
      </c>
      <c r="K256" s="67">
        <v>3.9431000000000001E-2</v>
      </c>
      <c r="L256" s="67">
        <v>4.5369E-2</v>
      </c>
      <c r="M256" s="67">
        <v>5.3247000000000003E-2</v>
      </c>
      <c r="N256" s="67">
        <v>5.7206E-2</v>
      </c>
      <c r="O256" s="67">
        <v>4.3931999999999999E-2</v>
      </c>
      <c r="P256" s="67">
        <v>8.9069999999999996E-2</v>
      </c>
      <c r="Q256" s="67">
        <v>0.1041</v>
      </c>
      <c r="R256" s="28"/>
      <c r="S256" s="53">
        <v>0.46052700000000002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3</v>
      </c>
      <c r="E268" s="27">
        <v>3.2608695652173912E-2</v>
      </c>
      <c r="F268" s="28"/>
      <c r="G268" s="38">
        <v>3.9370000000000004E-3</v>
      </c>
      <c r="H268" s="38">
        <v>1.3053E-2</v>
      </c>
      <c r="I268" s="38">
        <v>9.8270000000000007E-3</v>
      </c>
      <c r="J268" s="38">
        <v>0.12173</v>
      </c>
      <c r="K268" s="38">
        <v>9.0324000000000002E-2</v>
      </c>
      <c r="L268" s="38">
        <v>9.6312999999999996E-2</v>
      </c>
      <c r="M268" s="38">
        <v>9.9005999999999997E-2</v>
      </c>
      <c r="N268" s="38">
        <v>9.7984000000000002E-2</v>
      </c>
      <c r="O268" s="38">
        <v>9.3064999999999995E-2</v>
      </c>
      <c r="P268" s="38">
        <v>6.7658999999999997E-2</v>
      </c>
      <c r="Q268" s="38">
        <v>7.6413999999999996E-2</v>
      </c>
      <c r="R268" s="28"/>
      <c r="S268" s="39">
        <v>0.76931199999999988</v>
      </c>
      <c r="T268" s="40">
        <v>18.409194818389633</v>
      </c>
      <c r="U268" s="40">
        <v>0.44877498900199142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0</v>
      </c>
      <c r="E269" s="27">
        <v>0</v>
      </c>
      <c r="F269" s="28"/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28"/>
      <c r="S269" s="53">
        <v>0</v>
      </c>
      <c r="T269" s="54" t="s">
        <v>191</v>
      </c>
      <c r="U269" s="54" t="s">
        <v>191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3</v>
      </c>
      <c r="E270" s="27">
        <v>3.2608695652173912E-2</v>
      </c>
      <c r="F270" s="28"/>
      <c r="G270" s="67">
        <v>3.9370000000000004E-3</v>
      </c>
      <c r="H270" s="67">
        <v>1.3053E-2</v>
      </c>
      <c r="I270" s="67">
        <v>9.8270000000000007E-3</v>
      </c>
      <c r="J270" s="67">
        <v>0.12173</v>
      </c>
      <c r="K270" s="67">
        <v>9.0324000000000002E-2</v>
      </c>
      <c r="L270" s="67">
        <v>9.6312999999999996E-2</v>
      </c>
      <c r="M270" s="67">
        <v>9.9005999999999997E-2</v>
      </c>
      <c r="N270" s="67">
        <v>9.7984000000000002E-2</v>
      </c>
      <c r="O270" s="67">
        <v>9.3064999999999995E-2</v>
      </c>
      <c r="P270" s="67">
        <v>6.7658999999999997E-2</v>
      </c>
      <c r="Q270" s="67">
        <v>7.6413999999999996E-2</v>
      </c>
      <c r="R270" s="28"/>
      <c r="S270" s="53">
        <v>0.76931199999999988</v>
      </c>
      <c r="T270" s="54">
        <v>18.409194818389633</v>
      </c>
      <c r="U270" s="54">
        <v>0.44877498900199142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4</v>
      </c>
      <c r="E275" s="27">
        <v>4.3478260869565216E-2</v>
      </c>
      <c r="F275" s="28"/>
      <c r="G275" s="38">
        <v>0.35148400000000002</v>
      </c>
      <c r="H275" s="38">
        <v>0.499336</v>
      </c>
      <c r="I275" s="38">
        <v>0.50875000000000004</v>
      </c>
      <c r="J275" s="38">
        <v>0.59299999999999997</v>
      </c>
      <c r="K275" s="38">
        <v>0.57649799999999995</v>
      </c>
      <c r="L275" s="38">
        <v>0.73353299999999999</v>
      </c>
      <c r="M275" s="38">
        <v>0.59586700000000004</v>
      </c>
      <c r="N275" s="38">
        <v>0.55397800000000008</v>
      </c>
      <c r="O275" s="38">
        <v>0.63063499999999995</v>
      </c>
      <c r="P275" s="38">
        <v>0.56396100000000005</v>
      </c>
      <c r="Q275" s="38">
        <v>0.48031000000000001</v>
      </c>
      <c r="R275" s="28"/>
      <c r="S275" s="39">
        <v>6.0873520000000001</v>
      </c>
      <c r="T275" s="40">
        <v>0.3665202398971219</v>
      </c>
      <c r="U275" s="40">
        <v>3.9805256465299754E-2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2</v>
      </c>
      <c r="E276" s="27">
        <v>2.1739130434782608E-2</v>
      </c>
      <c r="F276" s="28"/>
      <c r="G276" s="67">
        <v>0.112273</v>
      </c>
      <c r="H276" s="67">
        <v>9.8181000000000004E-2</v>
      </c>
      <c r="I276" s="67">
        <v>9.0552999999999995E-2</v>
      </c>
      <c r="J276" s="67">
        <v>7.6124999999999998E-2</v>
      </c>
      <c r="K276" s="67">
        <v>8.7562000000000001E-2</v>
      </c>
      <c r="L276" s="67">
        <v>3.1026999999999999E-2</v>
      </c>
      <c r="M276" s="67">
        <v>2.1011999999999999E-2</v>
      </c>
      <c r="N276" s="67">
        <v>2.6449E-2</v>
      </c>
      <c r="O276" s="67">
        <v>2.6422999999999999E-2</v>
      </c>
      <c r="P276" s="67">
        <v>2.4066000000000001E-2</v>
      </c>
      <c r="Q276" s="67">
        <v>2.4559999999999998E-2</v>
      </c>
      <c r="R276" s="28"/>
      <c r="S276" s="53">
        <v>0.61823100000000009</v>
      </c>
      <c r="T276" s="54">
        <v>-0.78124749494535639</v>
      </c>
      <c r="U276" s="54">
        <v>-0.1730216702652978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2</v>
      </c>
      <c r="E277" s="27">
        <v>2.1739130434782608E-2</v>
      </c>
      <c r="F277" s="28"/>
      <c r="G277" s="67">
        <v>0.23921100000000001</v>
      </c>
      <c r="H277" s="67">
        <v>0.40115499999999998</v>
      </c>
      <c r="I277" s="67">
        <v>0.41819699999999999</v>
      </c>
      <c r="J277" s="67">
        <v>0.51687499999999997</v>
      </c>
      <c r="K277" s="67">
        <v>0.48893599999999998</v>
      </c>
      <c r="L277" s="67">
        <v>0.70250599999999996</v>
      </c>
      <c r="M277" s="67">
        <v>0.574855</v>
      </c>
      <c r="N277" s="67">
        <v>0.52752900000000003</v>
      </c>
      <c r="O277" s="67">
        <v>0.60421199999999997</v>
      </c>
      <c r="P277" s="67">
        <v>0.53989500000000001</v>
      </c>
      <c r="Q277" s="67">
        <v>0.45574999999999999</v>
      </c>
      <c r="R277" s="28"/>
      <c r="S277" s="53">
        <v>5.4691209999999995</v>
      </c>
      <c r="T277" s="54">
        <v>0.90522174983591874</v>
      </c>
      <c r="U277" s="54">
        <v>8.3909920873852739E-2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10</v>
      </c>
      <c r="E281" s="27">
        <v>0.10869565217391304</v>
      </c>
      <c r="F281" s="28"/>
      <c r="G281" s="38">
        <v>1.2058559999999998</v>
      </c>
      <c r="H281" s="38">
        <v>1.3014760000000001</v>
      </c>
      <c r="I281" s="38">
        <v>1.7670649999999999</v>
      </c>
      <c r="J281" s="38">
        <v>1.1124230000000002</v>
      </c>
      <c r="K281" s="38">
        <v>1.1777790000000001</v>
      </c>
      <c r="L281" s="38">
        <v>0.593607</v>
      </c>
      <c r="M281" s="38">
        <v>0.47731599999999996</v>
      </c>
      <c r="N281" s="38">
        <v>0.51312800000000003</v>
      </c>
      <c r="O281" s="38">
        <v>0.57037799999999994</v>
      </c>
      <c r="P281" s="38">
        <v>0.63826399999999994</v>
      </c>
      <c r="Q281" s="38">
        <v>0.68152900000000005</v>
      </c>
      <c r="R281" s="28"/>
      <c r="S281" s="39">
        <v>10.038820999999999</v>
      </c>
      <c r="T281" s="40">
        <v>-0.43481725844545271</v>
      </c>
      <c r="U281" s="40">
        <v>-6.8841501228675495E-2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1</v>
      </c>
      <c r="E282" s="27">
        <v>1.0869565217391304E-2</v>
      </c>
      <c r="F282" s="28"/>
      <c r="G282" s="67">
        <v>6.5310000000000007E-2</v>
      </c>
      <c r="H282" s="67">
        <v>8.8946999999999998E-2</v>
      </c>
      <c r="I282" s="67">
        <v>8.7847999999999996E-2</v>
      </c>
      <c r="J282" s="67">
        <v>9.1258000000000006E-2</v>
      </c>
      <c r="K282" s="67">
        <v>0.109947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0.44331000000000004</v>
      </c>
      <c r="T282" s="54">
        <v>-1</v>
      </c>
      <c r="U282" s="54">
        <v>-1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2</v>
      </c>
      <c r="E283" s="27">
        <v>2.1739130434782608E-2</v>
      </c>
      <c r="F283" s="28"/>
      <c r="G283" s="67">
        <v>0.34193600000000002</v>
      </c>
      <c r="H283" s="67">
        <v>0.33995999999999998</v>
      </c>
      <c r="I283" s="67">
        <v>0.28522700000000001</v>
      </c>
      <c r="J283" s="67">
        <v>0.25833299999999998</v>
      </c>
      <c r="K283" s="67">
        <v>0.30102800000000002</v>
      </c>
      <c r="L283" s="67">
        <v>0.270038</v>
      </c>
      <c r="M283" s="67">
        <v>0.242539</v>
      </c>
      <c r="N283" s="67">
        <v>0.24307599999999999</v>
      </c>
      <c r="O283" s="67">
        <v>0.26279599999999997</v>
      </c>
      <c r="P283" s="67">
        <v>0.27252900000000002</v>
      </c>
      <c r="Q283" s="67">
        <v>0.29365000000000002</v>
      </c>
      <c r="R283" s="28"/>
      <c r="S283" s="53">
        <v>3.1111119999999999</v>
      </c>
      <c r="T283" s="54">
        <v>-0.14121356043236155</v>
      </c>
      <c r="U283" s="54">
        <v>-1.8849459855296735E-2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1</v>
      </c>
      <c r="E284" s="27">
        <v>1.0869565217391304E-2</v>
      </c>
      <c r="F284" s="28"/>
      <c r="G284" s="67">
        <v>0.31850600000000001</v>
      </c>
      <c r="H284" s="67">
        <v>0.32432100000000003</v>
      </c>
      <c r="I284" s="67">
        <v>0.30073800000000001</v>
      </c>
      <c r="J284" s="67">
        <v>0.20216400000000001</v>
      </c>
      <c r="K284" s="67">
        <v>0.156028</v>
      </c>
      <c r="L284" s="67">
        <v>0.14514199999999999</v>
      </c>
      <c r="M284" s="67">
        <v>0.124787</v>
      </c>
      <c r="N284" s="67">
        <v>0.126246</v>
      </c>
      <c r="O284" s="67">
        <v>0.14186099999999999</v>
      </c>
      <c r="P284" s="67">
        <v>0.172705</v>
      </c>
      <c r="Q284" s="67">
        <v>0.16882</v>
      </c>
      <c r="R284" s="28"/>
      <c r="S284" s="53">
        <v>2.1813180000000005</v>
      </c>
      <c r="T284" s="54">
        <v>-0.46996288923913521</v>
      </c>
      <c r="U284" s="54">
        <v>-7.6284386049105812E-2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5</v>
      </c>
      <c r="E285" s="27">
        <v>5.434782608695652E-2</v>
      </c>
      <c r="F285" s="28"/>
      <c r="G285" s="67">
        <v>6.5402000000000002E-2</v>
      </c>
      <c r="H285" s="67">
        <v>0.17731</v>
      </c>
      <c r="I285" s="67">
        <v>0.71978799999999998</v>
      </c>
      <c r="J285" s="67">
        <v>0.28507100000000002</v>
      </c>
      <c r="K285" s="67">
        <v>0.30834499999999998</v>
      </c>
      <c r="L285" s="67">
        <v>2.5155E-2</v>
      </c>
      <c r="M285" s="67">
        <v>1.2451E-2</v>
      </c>
      <c r="N285" s="67">
        <v>7.5360000000000002E-3</v>
      </c>
      <c r="O285" s="67">
        <v>3.088E-3</v>
      </c>
      <c r="P285" s="67">
        <v>3.9139999999999999E-3</v>
      </c>
      <c r="Q285" s="67">
        <v>2.0059E-2</v>
      </c>
      <c r="R285" s="28"/>
      <c r="S285" s="53">
        <v>1.6281189999999999</v>
      </c>
      <c r="T285" s="54">
        <v>-0.69329684107519651</v>
      </c>
      <c r="U285" s="54">
        <v>-0.1373397614654257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1.0869565217391304E-2</v>
      </c>
      <c r="F286" s="28"/>
      <c r="G286" s="67">
        <v>0.41470200000000002</v>
      </c>
      <c r="H286" s="67">
        <v>0.37093799999999999</v>
      </c>
      <c r="I286" s="67">
        <v>0.37346400000000002</v>
      </c>
      <c r="J286" s="67">
        <v>0.27559699999999998</v>
      </c>
      <c r="K286" s="67">
        <v>0.30243100000000001</v>
      </c>
      <c r="L286" s="67">
        <v>0.15327199999999999</v>
      </c>
      <c r="M286" s="67">
        <v>9.7539000000000001E-2</v>
      </c>
      <c r="N286" s="67">
        <v>0.13627</v>
      </c>
      <c r="O286" s="67">
        <v>0.162633</v>
      </c>
      <c r="P286" s="67">
        <v>0.18911600000000001</v>
      </c>
      <c r="Q286" s="67">
        <v>0.19900000000000001</v>
      </c>
      <c r="R286" s="28"/>
      <c r="S286" s="53">
        <v>2.6749619999999998</v>
      </c>
      <c r="T286" s="54">
        <v>-0.52013735164045505</v>
      </c>
      <c r="U286" s="54">
        <v>-8.7695917475049012E-2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0</v>
      </c>
      <c r="E289" s="27">
        <v>0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0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6</v>
      </c>
      <c r="E290" s="27">
        <v>6.5217391304347824E-2</v>
      </c>
      <c r="F290" s="28"/>
      <c r="G290" s="38">
        <v>0.230296</v>
      </c>
      <c r="H290" s="38">
        <v>0.193826</v>
      </c>
      <c r="I290" s="38">
        <v>0.20696899999999999</v>
      </c>
      <c r="J290" s="38">
        <v>0.27966600000000003</v>
      </c>
      <c r="K290" s="38">
        <v>0.37458900000000001</v>
      </c>
      <c r="L290" s="38">
        <v>0.70009800000000011</v>
      </c>
      <c r="M290" s="38">
        <v>0.69151899999999999</v>
      </c>
      <c r="N290" s="38">
        <v>0.78262100000000001</v>
      </c>
      <c r="O290" s="38">
        <v>0.696492</v>
      </c>
      <c r="P290" s="38">
        <v>0.197932</v>
      </c>
      <c r="Q290" s="38">
        <v>0</v>
      </c>
      <c r="R290" s="28"/>
      <c r="S290" s="39">
        <v>4.3540080000000003</v>
      </c>
      <c r="T290" s="40">
        <v>-1</v>
      </c>
      <c r="U290" s="40">
        <v>-1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5</v>
      </c>
      <c r="E291" s="27">
        <v>5.434782608695652E-2</v>
      </c>
      <c r="F291" s="28"/>
      <c r="G291" s="67">
        <v>0.230296</v>
      </c>
      <c r="H291" s="67">
        <v>0.193826</v>
      </c>
      <c r="I291" s="67">
        <v>0.20696899999999999</v>
      </c>
      <c r="J291" s="67">
        <v>0.19927400000000001</v>
      </c>
      <c r="K291" s="67">
        <v>0.209786</v>
      </c>
      <c r="L291" s="67">
        <v>0.57049000000000005</v>
      </c>
      <c r="M291" s="67">
        <v>0.571604</v>
      </c>
      <c r="N291" s="67">
        <v>0.568685</v>
      </c>
      <c r="O291" s="67">
        <v>0.49839800000000001</v>
      </c>
      <c r="P291" s="67">
        <v>0</v>
      </c>
      <c r="Q291" s="67">
        <v>0</v>
      </c>
      <c r="R291" s="28"/>
      <c r="S291" s="53">
        <v>3.2493279999999998</v>
      </c>
      <c r="T291" s="54">
        <v>-1</v>
      </c>
      <c r="U291" s="54">
        <v>-1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1</v>
      </c>
      <c r="E292" s="27">
        <v>1.0869565217391304E-2</v>
      </c>
      <c r="F292" s="28"/>
      <c r="G292" s="67">
        <v>0</v>
      </c>
      <c r="H292" s="67">
        <v>0</v>
      </c>
      <c r="I292" s="67">
        <v>0</v>
      </c>
      <c r="J292" s="67">
        <v>8.0392000000000005E-2</v>
      </c>
      <c r="K292" s="67">
        <v>0.16480300000000001</v>
      </c>
      <c r="L292" s="67">
        <v>0.129608</v>
      </c>
      <c r="M292" s="67">
        <v>0.11991499999999999</v>
      </c>
      <c r="N292" s="67">
        <v>0.21393599999999999</v>
      </c>
      <c r="O292" s="67">
        <v>0.19809399999999999</v>
      </c>
      <c r="P292" s="67">
        <v>0.197932</v>
      </c>
      <c r="Q292" s="67">
        <v>0</v>
      </c>
      <c r="R292" s="28"/>
      <c r="S292" s="53">
        <v>1.1046800000000001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1</v>
      </c>
      <c r="E293" s="27">
        <v>1.0869565217391304E-2</v>
      </c>
      <c r="F293" s="28"/>
      <c r="G293" s="38">
        <v>9.1809999999999999E-3</v>
      </c>
      <c r="H293" s="38">
        <v>1.3564E-2</v>
      </c>
      <c r="I293" s="38">
        <v>1.7125999999999999E-2</v>
      </c>
      <c r="J293" s="38">
        <v>1.3390000000000001E-2</v>
      </c>
      <c r="K293" s="38">
        <v>1.3719E-2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28"/>
      <c r="S293" s="39">
        <v>6.6979999999999998E-2</v>
      </c>
      <c r="T293" s="40">
        <v>-1</v>
      </c>
      <c r="U293" s="40">
        <v>-1</v>
      </c>
    </row>
    <row r="294" spans="1:21" s="18" customFormat="1" x14ac:dyDescent="0.3">
      <c r="A294" s="106"/>
      <c r="B294" s="16"/>
      <c r="C294" s="29" t="s">
        <v>126</v>
      </c>
      <c r="D294" s="30">
        <v>4</v>
      </c>
      <c r="E294" s="27">
        <v>4.3478260869565216E-2</v>
      </c>
      <c r="F294" s="28"/>
      <c r="G294" s="38">
        <v>0.60035000000000005</v>
      </c>
      <c r="H294" s="38">
        <v>0.65756499999999996</v>
      </c>
      <c r="I294" s="38">
        <v>0.702681</v>
      </c>
      <c r="J294" s="38">
        <v>0.45647399999999999</v>
      </c>
      <c r="K294" s="38">
        <v>0.435002</v>
      </c>
      <c r="L294" s="38">
        <v>0.42810199999999998</v>
      </c>
      <c r="M294" s="38">
        <v>0.387706</v>
      </c>
      <c r="N294" s="38">
        <v>0.65828200000000003</v>
      </c>
      <c r="O294" s="38">
        <v>0.67615499999999995</v>
      </c>
      <c r="P294" s="38">
        <v>0.87040899999999999</v>
      </c>
      <c r="Q294" s="38">
        <v>0.88539999999999996</v>
      </c>
      <c r="R294" s="28"/>
      <c r="S294" s="39">
        <v>6.7581259999999999</v>
      </c>
      <c r="T294" s="40">
        <v>0.47480636295494283</v>
      </c>
      <c r="U294" s="40">
        <v>4.9764483653403468E-2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4</v>
      </c>
      <c r="E296" s="27">
        <v>4.3478260869565216E-2</v>
      </c>
      <c r="F296" s="28"/>
      <c r="G296" s="59">
        <v>0.60035000000000005</v>
      </c>
      <c r="H296" s="59">
        <v>0.65756499999999996</v>
      </c>
      <c r="I296" s="59">
        <v>0.702681</v>
      </c>
      <c r="J296" s="59">
        <v>0.45647399999999999</v>
      </c>
      <c r="K296" s="59">
        <v>0.435002</v>
      </c>
      <c r="L296" s="59">
        <v>0.42810199999999998</v>
      </c>
      <c r="M296" s="59">
        <v>0.387706</v>
      </c>
      <c r="N296" s="59">
        <v>0.65828200000000003</v>
      </c>
      <c r="O296" s="59">
        <v>0.67615499999999995</v>
      </c>
      <c r="P296" s="59">
        <v>0.87040899999999999</v>
      </c>
      <c r="Q296" s="59">
        <v>0.88539999999999996</v>
      </c>
      <c r="R296" s="28"/>
      <c r="S296" s="53">
        <v>6.7581259999999999</v>
      </c>
      <c r="T296" s="54">
        <v>0.47480636295494283</v>
      </c>
      <c r="U296" s="54">
        <v>4.9764483653403468E-2</v>
      </c>
    </row>
    <row r="297" spans="1:21" s="18" customFormat="1" collapsed="1" x14ac:dyDescent="0.3">
      <c r="A297" s="106"/>
      <c r="B297" s="16"/>
      <c r="C297" s="26" t="s">
        <v>373</v>
      </c>
      <c r="D297" s="142">
        <v>183</v>
      </c>
      <c r="E297" s="41">
        <v>1.9891304347826091</v>
      </c>
      <c r="F297" s="42"/>
      <c r="G297" s="43">
        <v>11.838846</v>
      </c>
      <c r="H297" s="43">
        <v>14.553485</v>
      </c>
      <c r="I297" s="43">
        <v>16.140114000000001</v>
      </c>
      <c r="J297" s="43">
        <v>16.766997000000003</v>
      </c>
      <c r="K297" s="43">
        <v>18.488296999999999</v>
      </c>
      <c r="L297" s="43">
        <v>18.413475999999999</v>
      </c>
      <c r="M297" s="43">
        <v>14.755484000000001</v>
      </c>
      <c r="N297" s="43">
        <v>16.018302000000002</v>
      </c>
      <c r="O297" s="43">
        <v>14.071866999999999</v>
      </c>
      <c r="P297" s="43">
        <v>15.980259</v>
      </c>
      <c r="Q297" s="43">
        <v>16.076212999999999</v>
      </c>
      <c r="R297" s="42"/>
      <c r="S297" s="44">
        <v>173.10334</v>
      </c>
      <c r="T297" s="45">
        <v>0.35792061151906185</v>
      </c>
      <c r="U297" s="45">
        <v>3.8985047681639129E-2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469" priority="235" operator="equal">
      <formula>0</formula>
    </cfRule>
  </conditionalFormatting>
  <conditionalFormatting sqref="R50 C50 C83:F83 F50 E54:F54 C54 R54 E52:F52 C52 R52">
    <cfRule type="cellIs" dxfId="468" priority="234" operator="equal">
      <formula>0</formula>
    </cfRule>
  </conditionalFormatting>
  <conditionalFormatting sqref="S16:S19 S21">
    <cfRule type="cellIs" dxfId="467" priority="233" operator="equal">
      <formula>0</formula>
    </cfRule>
  </conditionalFormatting>
  <conditionalFormatting sqref="G54:Q54 G50:Q52">
    <cfRule type="cellIs" dxfId="466" priority="232" operator="equal">
      <formula>0</formula>
    </cfRule>
  </conditionalFormatting>
  <conditionalFormatting sqref="T96:U96 C96:R96">
    <cfRule type="cellIs" dxfId="465" priority="231" operator="equal">
      <formula>0</formula>
    </cfRule>
  </conditionalFormatting>
  <conditionalFormatting sqref="S96">
    <cfRule type="cellIs" dxfId="464" priority="230" operator="equal">
      <formula>0</formula>
    </cfRule>
  </conditionalFormatting>
  <conditionalFormatting sqref="N54:O54 N50:O52">
    <cfRule type="cellIs" dxfId="463" priority="228" operator="equal">
      <formula>0</formula>
    </cfRule>
  </conditionalFormatting>
  <conditionalFormatting sqref="N325:O337 N55:O55 N16:O19 N21:O21">
    <cfRule type="cellIs" dxfId="462" priority="229" operator="equal">
      <formula>0</formula>
    </cfRule>
  </conditionalFormatting>
  <conditionalFormatting sqref="N20:O20">
    <cfRule type="cellIs" dxfId="461" priority="225" operator="equal">
      <formula>0</formula>
    </cfRule>
  </conditionalFormatting>
  <conditionalFormatting sqref="P20:R20 T20:U20 C20:F20 H20:M20">
    <cfRule type="cellIs" dxfId="460" priority="227" operator="equal">
      <formula>0</formula>
    </cfRule>
  </conditionalFormatting>
  <conditionalFormatting sqref="S20">
    <cfRule type="cellIs" dxfId="459" priority="226" operator="equal">
      <formula>0</formula>
    </cfRule>
  </conditionalFormatting>
  <conditionalFormatting sqref="C269:U269">
    <cfRule type="cellIs" dxfId="458" priority="224" operator="equal">
      <formula>0</formula>
    </cfRule>
  </conditionalFormatting>
  <conditionalFormatting sqref="C282:F282 H282:U282">
    <cfRule type="cellIs" dxfId="457" priority="223" operator="equal">
      <formula>0</formula>
    </cfRule>
  </conditionalFormatting>
  <conditionalFormatting sqref="C276:F276 H276:U276">
    <cfRule type="cellIs" dxfId="456" priority="222" operator="equal">
      <formula>0</formula>
    </cfRule>
  </conditionalFormatting>
  <conditionalFormatting sqref="C248 H248:U248 E248:F248">
    <cfRule type="cellIs" dxfId="455" priority="221" operator="equal">
      <formula>0</formula>
    </cfRule>
  </conditionalFormatting>
  <conditionalFormatting sqref="G248:Q248">
    <cfRule type="cellIs" dxfId="454" priority="220" operator="equal">
      <formula>0</formula>
    </cfRule>
  </conditionalFormatting>
  <conditionalFormatting sqref="G276:Q280">
    <cfRule type="cellIs" dxfId="453" priority="219" operator="equal">
      <formula>0</formula>
    </cfRule>
  </conditionalFormatting>
  <conditionalFormatting sqref="G282:Q289">
    <cfRule type="cellIs" dxfId="452" priority="218" operator="equal">
      <formula>0</formula>
    </cfRule>
  </conditionalFormatting>
  <conditionalFormatting sqref="G83:Q83">
    <cfRule type="cellIs" dxfId="451" priority="215" operator="equal">
      <formula>0</formula>
    </cfRule>
  </conditionalFormatting>
  <conditionalFormatting sqref="D248">
    <cfRule type="cellIs" dxfId="450" priority="212" operator="equal">
      <formula>0</formula>
    </cfRule>
  </conditionalFormatting>
  <conditionalFormatting sqref="T97:U97 C97:R97">
    <cfRule type="cellIs" dxfId="449" priority="217" operator="equal">
      <formula>0</formula>
    </cfRule>
  </conditionalFormatting>
  <conditionalFormatting sqref="S97">
    <cfRule type="cellIs" dxfId="448" priority="216" operator="equal">
      <formula>0</formula>
    </cfRule>
  </conditionalFormatting>
  <conditionalFormatting sqref="D7:D9">
    <cfRule type="cellIs" dxfId="447" priority="214" operator="equal">
      <formula>0</formula>
    </cfRule>
  </conditionalFormatting>
  <conditionalFormatting sqref="D54 D52">
    <cfRule type="cellIs" dxfId="446" priority="213" operator="equal">
      <formula>0</formula>
    </cfRule>
  </conditionalFormatting>
  <conditionalFormatting sqref="T103:U103 P103:R103 C103:F103 H103:M103 T147:U147 C147:R147">
    <cfRule type="cellIs" dxfId="445" priority="211" operator="equal">
      <formula>0</formula>
    </cfRule>
  </conditionalFormatting>
  <conditionalFormatting sqref="S103 S147">
    <cfRule type="cellIs" dxfId="444" priority="210" operator="equal">
      <formula>0</formula>
    </cfRule>
  </conditionalFormatting>
  <conditionalFormatting sqref="N103:O103 N147:O147">
    <cfRule type="cellIs" dxfId="443" priority="209" operator="equal">
      <formula>0</formula>
    </cfRule>
  </conditionalFormatting>
  <conditionalFormatting sqref="S151:S154">
    <cfRule type="cellIs" dxfId="442" priority="201" operator="equal">
      <formula>0</formula>
    </cfRule>
  </conditionalFormatting>
  <conditionalFormatting sqref="G103:Q103">
    <cfRule type="cellIs" dxfId="441" priority="208" operator="equal">
      <formula>0</formula>
    </cfRule>
  </conditionalFormatting>
  <conditionalFormatting sqref="N148:O149 N104:O104">
    <cfRule type="cellIs" dxfId="440" priority="205" operator="equal">
      <formula>0</formula>
    </cfRule>
  </conditionalFormatting>
  <conditionalFormatting sqref="C150 T150:U150 R150 E150:F150">
    <cfRule type="cellIs" dxfId="439" priority="204" operator="equal">
      <formula>0</formula>
    </cfRule>
  </conditionalFormatting>
  <conditionalFormatting sqref="S150">
    <cfRule type="cellIs" dxfId="438" priority="203" operator="equal">
      <formula>0</formula>
    </cfRule>
  </conditionalFormatting>
  <conditionalFormatting sqref="T151:U154 C151 R151 C152:R152 E151:F151 C153:C154 E153:R154">
    <cfRule type="cellIs" dxfId="437" priority="202" operator="equal">
      <formula>0</formula>
    </cfRule>
  </conditionalFormatting>
  <conditionalFormatting sqref="N152:O154">
    <cfRule type="cellIs" dxfId="436" priority="200" operator="equal">
      <formula>0</formula>
    </cfRule>
  </conditionalFormatting>
  <conditionalFormatting sqref="T148:U149 T104:U104 C104:R104 C148:R149">
    <cfRule type="cellIs" dxfId="435" priority="207" operator="equal">
      <formula>0</formula>
    </cfRule>
  </conditionalFormatting>
  <conditionalFormatting sqref="S148:S149 S104">
    <cfRule type="cellIs" dxfId="434" priority="206" operator="equal">
      <formula>0</formula>
    </cfRule>
  </conditionalFormatting>
  <conditionalFormatting sqref="S146">
    <cfRule type="cellIs" dxfId="433" priority="177" operator="equal">
      <formula>0</formula>
    </cfRule>
  </conditionalFormatting>
  <conditionalFormatting sqref="T105:U105 C105:R105">
    <cfRule type="cellIs" dxfId="432" priority="196" operator="equal">
      <formula>0</formula>
    </cfRule>
  </conditionalFormatting>
  <conditionalFormatting sqref="S105">
    <cfRule type="cellIs" dxfId="431" priority="195" operator="equal">
      <formula>0</formula>
    </cfRule>
  </conditionalFormatting>
  <conditionalFormatting sqref="N105:O105">
    <cfRule type="cellIs" dxfId="430" priority="194" operator="equal">
      <formula>0</formula>
    </cfRule>
  </conditionalFormatting>
  <conditionalFormatting sqref="T108:U109 T111:U112 C108:C109 C111:C112 E108:R109 E111:R112">
    <cfRule type="cellIs" dxfId="429" priority="199" operator="equal">
      <formula>0</formula>
    </cfRule>
  </conditionalFormatting>
  <conditionalFormatting sqref="S108:S109 S111:S112">
    <cfRule type="cellIs" dxfId="428" priority="198" operator="equal">
      <formula>0</formula>
    </cfRule>
  </conditionalFormatting>
  <conditionalFormatting sqref="N108:O109 N111:O112">
    <cfRule type="cellIs" dxfId="427" priority="197" operator="equal">
      <formula>0</formula>
    </cfRule>
  </conditionalFormatting>
  <conditionalFormatting sqref="T106:U106 C106:R106">
    <cfRule type="cellIs" dxfId="426" priority="193" operator="equal">
      <formula>0</formula>
    </cfRule>
  </conditionalFormatting>
  <conditionalFormatting sqref="S106">
    <cfRule type="cellIs" dxfId="425" priority="192" operator="equal">
      <formula>0</formula>
    </cfRule>
  </conditionalFormatting>
  <conditionalFormatting sqref="N106:O106">
    <cfRule type="cellIs" dxfId="424" priority="191" operator="equal">
      <formula>0</formula>
    </cfRule>
  </conditionalFormatting>
  <conditionalFormatting sqref="T114:U114 C114:R114">
    <cfRule type="cellIs" dxfId="423" priority="184" operator="equal">
      <formula>0</formula>
    </cfRule>
  </conditionalFormatting>
  <conditionalFormatting sqref="S114">
    <cfRule type="cellIs" dxfId="422" priority="183" operator="equal">
      <formula>0</formula>
    </cfRule>
  </conditionalFormatting>
  <conditionalFormatting sqref="N114:O114">
    <cfRule type="cellIs" dxfId="421" priority="182" operator="equal">
      <formula>0</formula>
    </cfRule>
  </conditionalFormatting>
  <conditionalFormatting sqref="T115:U115 C115:R115">
    <cfRule type="cellIs" dxfId="420" priority="181" operator="equal">
      <formula>0</formula>
    </cfRule>
  </conditionalFormatting>
  <conditionalFormatting sqref="S115">
    <cfRule type="cellIs" dxfId="419" priority="180" operator="equal">
      <formula>0</formula>
    </cfRule>
  </conditionalFormatting>
  <conditionalFormatting sqref="N115:O115">
    <cfRule type="cellIs" dxfId="418" priority="179" operator="equal">
      <formula>0</formula>
    </cfRule>
  </conditionalFormatting>
  <conditionalFormatting sqref="T113:U113 C113:R113">
    <cfRule type="cellIs" dxfId="417" priority="190" operator="equal">
      <formula>0</formula>
    </cfRule>
  </conditionalFormatting>
  <conditionalFormatting sqref="S113">
    <cfRule type="cellIs" dxfId="416" priority="189" operator="equal">
      <formula>0</formula>
    </cfRule>
  </conditionalFormatting>
  <conditionalFormatting sqref="N113:O113">
    <cfRule type="cellIs" dxfId="415" priority="188" operator="equal">
      <formula>0</formula>
    </cfRule>
  </conditionalFormatting>
  <conditionalFormatting sqref="E138:F138 T138:U138 R138">
    <cfRule type="cellIs" dxfId="414" priority="169" operator="equal">
      <formula>0</formula>
    </cfRule>
  </conditionalFormatting>
  <conditionalFormatting sqref="S138">
    <cfRule type="cellIs" dxfId="413" priority="168" operator="equal">
      <formula>0</formula>
    </cfRule>
  </conditionalFormatting>
  <conditionalFormatting sqref="C138 C141 C143:C154">
    <cfRule type="cellIs" dxfId="412" priority="161" operator="equal">
      <formula>0</formula>
    </cfRule>
  </conditionalFormatting>
  <conditionalFormatting sqref="T116:U118 C116:R116 T120:U121 R117:R118 C117:F118 C120:R121">
    <cfRule type="cellIs" dxfId="411" priority="187" operator="equal">
      <formula>0</formula>
    </cfRule>
  </conditionalFormatting>
  <conditionalFormatting sqref="S116:S118 S120:S121">
    <cfRule type="cellIs" dxfId="410" priority="186" operator="equal">
      <formula>0</formula>
    </cfRule>
  </conditionalFormatting>
  <conditionalFormatting sqref="N116:O116 N120:O121">
    <cfRule type="cellIs" dxfId="409" priority="185" operator="equal">
      <formula>0</formula>
    </cfRule>
  </conditionalFormatting>
  <conditionalFormatting sqref="T146:U146 C146:R146">
    <cfRule type="cellIs" dxfId="408" priority="178" operator="equal">
      <formula>0</formula>
    </cfRule>
  </conditionalFormatting>
  <conditionalFormatting sqref="N122:O122">
    <cfRule type="cellIs" dxfId="407" priority="173" operator="equal">
      <formula>0</formula>
    </cfRule>
  </conditionalFormatting>
  <conditionalFormatting sqref="N146:O146">
    <cfRule type="cellIs" dxfId="406" priority="176" operator="equal">
      <formula>0</formula>
    </cfRule>
  </conditionalFormatting>
  <conditionalFormatting sqref="N143:O149 N152:O154">
    <cfRule type="cellIs" dxfId="405" priority="165" operator="equal">
      <formula>0</formula>
    </cfRule>
  </conditionalFormatting>
  <conditionalFormatting sqref="T107:U107 C107:R107">
    <cfRule type="cellIs" dxfId="404" priority="164" operator="equal">
      <formula>0</formula>
    </cfRule>
  </conditionalFormatting>
  <conditionalFormatting sqref="E141:F141 T141:U141 T143:U154 R141 E150:F151 R150:R151 D146:R149 E143:R145 E153:R154 D152:R152">
    <cfRule type="cellIs" dxfId="403" priority="167" operator="equal">
      <formula>0</formula>
    </cfRule>
  </conditionalFormatting>
  <conditionalFormatting sqref="T122:U122 C122:R122">
    <cfRule type="cellIs" dxfId="402" priority="175" operator="equal">
      <formula>0</formula>
    </cfRule>
  </conditionalFormatting>
  <conditionalFormatting sqref="S122">
    <cfRule type="cellIs" dxfId="401" priority="174" operator="equal">
      <formula>0</formula>
    </cfRule>
  </conditionalFormatting>
  <conditionalFormatting sqref="T123:U123 T155:U155 C155:R155 C137:R137 T137:U137 C123:R123">
    <cfRule type="cellIs" dxfId="400" priority="172" operator="equal">
      <formula>0</formula>
    </cfRule>
  </conditionalFormatting>
  <conditionalFormatting sqref="S123 S155 S137">
    <cfRule type="cellIs" dxfId="399" priority="171" operator="equal">
      <formula>0</formula>
    </cfRule>
  </conditionalFormatting>
  <conditionalFormatting sqref="N123:O123 N155:O155 N137:O137">
    <cfRule type="cellIs" dxfId="398" priority="170" operator="equal">
      <formula>0</formula>
    </cfRule>
  </conditionalFormatting>
  <conditionalFormatting sqref="S107">
    <cfRule type="cellIs" dxfId="397" priority="163" operator="equal">
      <formula>0</formula>
    </cfRule>
  </conditionalFormatting>
  <conditionalFormatting sqref="S141 S143:S154">
    <cfRule type="cellIs" dxfId="396" priority="166" operator="equal">
      <formula>0</formula>
    </cfRule>
  </conditionalFormatting>
  <conditionalFormatting sqref="S152">
    <cfRule type="cellIs" dxfId="395" priority="139" operator="equal">
      <formula>0</formula>
    </cfRule>
  </conditionalFormatting>
  <conditionalFormatting sqref="N107:O107">
    <cfRule type="cellIs" dxfId="394" priority="162" operator="equal">
      <formula>0</formula>
    </cfRule>
  </conditionalFormatting>
  <conditionalFormatting sqref="C124">
    <cfRule type="cellIs" dxfId="393" priority="158" operator="equal">
      <formula>0</formula>
    </cfRule>
  </conditionalFormatting>
  <conditionalFormatting sqref="E124:F124 T124:U124 R124">
    <cfRule type="cellIs" dxfId="392" priority="160" operator="equal">
      <formula>0</formula>
    </cfRule>
  </conditionalFormatting>
  <conditionalFormatting sqref="E125:F125 T125:U125 T136:U136 E136:F136 T127:U134 E127:F134 R125 R127:R134 R136">
    <cfRule type="cellIs" dxfId="391" priority="157" operator="equal">
      <formula>0</formula>
    </cfRule>
  </conditionalFormatting>
  <conditionalFormatting sqref="S124">
    <cfRule type="cellIs" dxfId="390" priority="159" operator="equal">
      <formula>0</formula>
    </cfRule>
  </conditionalFormatting>
  <conditionalFormatting sqref="E139:F140 T139:U140 R139:R140">
    <cfRule type="cellIs" dxfId="389" priority="146" operator="equal">
      <formula>0</formula>
    </cfRule>
  </conditionalFormatting>
  <conditionalFormatting sqref="S125 S136 S127:S134">
    <cfRule type="cellIs" dxfId="388" priority="156" operator="equal">
      <formula>0</formula>
    </cfRule>
  </conditionalFormatting>
  <conditionalFormatting sqref="S139:S140">
    <cfRule type="cellIs" dxfId="387" priority="145" operator="equal">
      <formula>0</formula>
    </cfRule>
  </conditionalFormatting>
  <conditionalFormatting sqref="S135">
    <cfRule type="cellIs" dxfId="386" priority="153" operator="equal">
      <formula>0</formula>
    </cfRule>
  </conditionalFormatting>
  <conditionalFormatting sqref="C125 C136 C127:C134">
    <cfRule type="cellIs" dxfId="385" priority="155" operator="equal">
      <formula>0</formula>
    </cfRule>
  </conditionalFormatting>
  <conditionalFormatting sqref="S164">
    <cfRule type="cellIs" dxfId="384" priority="142" operator="equal">
      <formula>0</formula>
    </cfRule>
  </conditionalFormatting>
  <conditionalFormatting sqref="C135">
    <cfRule type="cellIs" dxfId="383" priority="152" operator="equal">
      <formula>0</formula>
    </cfRule>
  </conditionalFormatting>
  <conditionalFormatting sqref="D126:R126">
    <cfRule type="cellIs" dxfId="382" priority="151" operator="equal">
      <formula>0</formula>
    </cfRule>
  </conditionalFormatting>
  <conditionalFormatting sqref="S126">
    <cfRule type="cellIs" dxfId="381" priority="147" operator="equal">
      <formula>0</formula>
    </cfRule>
  </conditionalFormatting>
  <conditionalFormatting sqref="T135:U135 E135:F135 R135">
    <cfRule type="cellIs" dxfId="380" priority="154" operator="equal">
      <formula>0</formula>
    </cfRule>
  </conditionalFormatting>
  <conditionalFormatting sqref="N126:O126">
    <cfRule type="cellIs" dxfId="379" priority="150" operator="equal">
      <formula>0</formula>
    </cfRule>
  </conditionalFormatting>
  <conditionalFormatting sqref="C126">
    <cfRule type="cellIs" dxfId="378" priority="149" operator="equal">
      <formula>0</formula>
    </cfRule>
  </conditionalFormatting>
  <conditionalFormatting sqref="T126:U126">
    <cfRule type="cellIs" dxfId="377" priority="148" operator="equal">
      <formula>0</formula>
    </cfRule>
  </conditionalFormatting>
  <conditionalFormatting sqref="N192:O192">
    <cfRule type="cellIs" dxfId="376" priority="135" operator="equal">
      <formula>0</formula>
    </cfRule>
  </conditionalFormatting>
  <conditionalFormatting sqref="T152:U152 C152:R152">
    <cfRule type="cellIs" dxfId="375" priority="140" operator="equal">
      <formula>0</formula>
    </cfRule>
  </conditionalFormatting>
  <conditionalFormatting sqref="C139:C140">
    <cfRule type="cellIs" dxfId="374" priority="144" operator="equal">
      <formula>0</formula>
    </cfRule>
  </conditionalFormatting>
  <conditionalFormatting sqref="T164:U164 C164:R164">
    <cfRule type="cellIs" dxfId="373" priority="143" operator="equal">
      <formula>0</formula>
    </cfRule>
  </conditionalFormatting>
  <conditionalFormatting sqref="N181:O181">
    <cfRule type="cellIs" dxfId="372" priority="115" operator="equal">
      <formula>0</formula>
    </cfRule>
  </conditionalFormatting>
  <conditionalFormatting sqref="N164:O164">
    <cfRule type="cellIs" dxfId="371" priority="141" operator="equal">
      <formula>0</formula>
    </cfRule>
  </conditionalFormatting>
  <conditionalFormatting sqref="S186">
    <cfRule type="cellIs" dxfId="370" priority="120" operator="equal">
      <formula>0</formula>
    </cfRule>
  </conditionalFormatting>
  <conditionalFormatting sqref="N186:O186">
    <cfRule type="cellIs" dxfId="369" priority="119" operator="equal">
      <formula>0</formula>
    </cfRule>
  </conditionalFormatting>
  <conditionalFormatting sqref="N152:O152">
    <cfRule type="cellIs" dxfId="368" priority="138" operator="equal">
      <formula>0</formula>
    </cfRule>
  </conditionalFormatting>
  <conditionalFormatting sqref="C192">
    <cfRule type="cellIs" dxfId="367" priority="134" operator="equal">
      <formula>0</formula>
    </cfRule>
  </conditionalFormatting>
  <conditionalFormatting sqref="E192:R192 T192:U192">
    <cfRule type="cellIs" dxfId="366" priority="137" operator="equal">
      <formula>0</formula>
    </cfRule>
  </conditionalFormatting>
  <conditionalFormatting sqref="E189:R189 T189:U189 T192:U193 E192:R193">
    <cfRule type="cellIs" dxfId="365" priority="133" operator="equal">
      <formula>0</formula>
    </cfRule>
  </conditionalFormatting>
  <conditionalFormatting sqref="S192">
    <cfRule type="cellIs" dxfId="364" priority="136" operator="equal">
      <formula>0</formula>
    </cfRule>
  </conditionalFormatting>
  <conditionalFormatting sqref="S188">
    <cfRule type="cellIs" dxfId="363" priority="128" operator="equal">
      <formula>0</formula>
    </cfRule>
  </conditionalFormatting>
  <conditionalFormatting sqref="S189 S192:S193">
    <cfRule type="cellIs" dxfId="362" priority="132" operator="equal">
      <formula>0</formula>
    </cfRule>
  </conditionalFormatting>
  <conditionalFormatting sqref="N189:O189 N192:O193">
    <cfRule type="cellIs" dxfId="361" priority="131" operator="equal">
      <formula>0</formula>
    </cfRule>
  </conditionalFormatting>
  <conditionalFormatting sqref="C189 C192:C193">
    <cfRule type="cellIs" dxfId="360" priority="130" operator="equal">
      <formula>0</formula>
    </cfRule>
  </conditionalFormatting>
  <conditionalFormatting sqref="T188:U188 E188:R188">
    <cfRule type="cellIs" dxfId="359" priority="129" operator="equal">
      <formula>0</formula>
    </cfRule>
  </conditionalFormatting>
  <conditionalFormatting sqref="T156:U156 C156:R156">
    <cfRule type="cellIs" dxfId="358" priority="111" operator="equal">
      <formula>0</formula>
    </cfRule>
  </conditionalFormatting>
  <conditionalFormatting sqref="N188:O188">
    <cfRule type="cellIs" dxfId="357" priority="127" operator="equal">
      <formula>0</formula>
    </cfRule>
  </conditionalFormatting>
  <conditionalFormatting sqref="C188">
    <cfRule type="cellIs" dxfId="356" priority="126" operator="equal">
      <formula>0</formula>
    </cfRule>
  </conditionalFormatting>
  <conditionalFormatting sqref="E187:R187 T187:U187">
    <cfRule type="cellIs" dxfId="355" priority="125" operator="equal">
      <formula>0</formula>
    </cfRule>
  </conditionalFormatting>
  <conditionalFormatting sqref="S187">
    <cfRule type="cellIs" dxfId="354" priority="124" operator="equal">
      <formula>0</formula>
    </cfRule>
  </conditionalFormatting>
  <conditionalFormatting sqref="N187:O187">
    <cfRule type="cellIs" dxfId="353" priority="123" operator="equal">
      <formula>0</formula>
    </cfRule>
  </conditionalFormatting>
  <conditionalFormatting sqref="C187">
    <cfRule type="cellIs" dxfId="352" priority="122" operator="equal">
      <formula>0</formula>
    </cfRule>
  </conditionalFormatting>
  <conditionalFormatting sqref="T186:U186 E186:R186">
    <cfRule type="cellIs" dxfId="351" priority="121" operator="equal">
      <formula>0</formula>
    </cfRule>
  </conditionalFormatting>
  <conditionalFormatting sqref="S181">
    <cfRule type="cellIs" dxfId="350" priority="116" operator="equal">
      <formula>0</formula>
    </cfRule>
  </conditionalFormatting>
  <conditionalFormatting sqref="C186">
    <cfRule type="cellIs" dxfId="349" priority="118" operator="equal">
      <formula>0</formula>
    </cfRule>
  </conditionalFormatting>
  <conditionalFormatting sqref="T181:U181 C181:R181">
    <cfRule type="cellIs" dxfId="348" priority="117" operator="equal">
      <formula>0</formula>
    </cfRule>
  </conditionalFormatting>
  <conditionalFormatting sqref="T163:U163 C163:R163">
    <cfRule type="cellIs" dxfId="347" priority="114" operator="equal">
      <formula>0</formula>
    </cfRule>
  </conditionalFormatting>
  <conditionalFormatting sqref="S163">
    <cfRule type="cellIs" dxfId="346" priority="113" operator="equal">
      <formula>0</formula>
    </cfRule>
  </conditionalFormatting>
  <conditionalFormatting sqref="N163:O163">
    <cfRule type="cellIs" dxfId="345" priority="112" operator="equal">
      <formula>0</formula>
    </cfRule>
  </conditionalFormatting>
  <conditionalFormatting sqref="S156">
    <cfRule type="cellIs" dxfId="344" priority="110" operator="equal">
      <formula>0</formula>
    </cfRule>
  </conditionalFormatting>
  <conditionalFormatting sqref="N156:O156">
    <cfRule type="cellIs" dxfId="343" priority="109" operator="equal">
      <formula>0</formula>
    </cfRule>
  </conditionalFormatting>
  <conditionalFormatting sqref="C157">
    <cfRule type="cellIs" dxfId="342" priority="105" operator="equal">
      <formula>0</formula>
    </cfRule>
  </conditionalFormatting>
  <conditionalFormatting sqref="E157:R157 T157:U157">
    <cfRule type="cellIs" dxfId="341" priority="108" operator="equal">
      <formula>0</formula>
    </cfRule>
  </conditionalFormatting>
  <conditionalFormatting sqref="S157">
    <cfRule type="cellIs" dxfId="340" priority="107" operator="equal">
      <formula>0</formula>
    </cfRule>
  </conditionalFormatting>
  <conditionalFormatting sqref="N157:O157">
    <cfRule type="cellIs" dxfId="339" priority="106" operator="equal">
      <formula>0</formula>
    </cfRule>
  </conditionalFormatting>
  <conditionalFormatting sqref="E158:R162 T158:U162">
    <cfRule type="cellIs" dxfId="338" priority="104" operator="equal">
      <formula>0</formula>
    </cfRule>
  </conditionalFormatting>
  <conditionalFormatting sqref="S158:S162">
    <cfRule type="cellIs" dxfId="337" priority="103" operator="equal">
      <formula>0</formula>
    </cfRule>
  </conditionalFormatting>
  <conditionalFormatting sqref="N158:O162">
    <cfRule type="cellIs" dxfId="336" priority="102" operator="equal">
      <formula>0</formula>
    </cfRule>
  </conditionalFormatting>
  <conditionalFormatting sqref="C158:C162">
    <cfRule type="cellIs" dxfId="335" priority="101" operator="equal">
      <formula>0</formula>
    </cfRule>
  </conditionalFormatting>
  <conditionalFormatting sqref="T110:U110 C110:R110">
    <cfRule type="cellIs" dxfId="334" priority="100" operator="equal">
      <formula>0</formula>
    </cfRule>
  </conditionalFormatting>
  <conditionalFormatting sqref="S110">
    <cfRule type="cellIs" dxfId="333" priority="99" operator="equal">
      <formula>0</formula>
    </cfRule>
  </conditionalFormatting>
  <conditionalFormatting sqref="N110:O110">
    <cfRule type="cellIs" dxfId="332" priority="98" operator="equal">
      <formula>0</formula>
    </cfRule>
  </conditionalFormatting>
  <conditionalFormatting sqref="T119:U119 C119:R119">
    <cfRule type="cellIs" dxfId="331" priority="97" operator="equal">
      <formula>0</formula>
    </cfRule>
  </conditionalFormatting>
  <conditionalFormatting sqref="S119">
    <cfRule type="cellIs" dxfId="330" priority="96" operator="equal">
      <formula>0</formula>
    </cfRule>
  </conditionalFormatting>
  <conditionalFormatting sqref="N119:O119">
    <cfRule type="cellIs" dxfId="329" priority="95" operator="equal">
      <formula>0</formula>
    </cfRule>
  </conditionalFormatting>
  <conditionalFormatting sqref="C142 T142:U142 E142:R142">
    <cfRule type="cellIs" dxfId="328" priority="94" operator="equal">
      <formula>0</formula>
    </cfRule>
  </conditionalFormatting>
  <conditionalFormatting sqref="S142">
    <cfRule type="cellIs" dxfId="327" priority="93" operator="equal">
      <formula>0</formula>
    </cfRule>
  </conditionalFormatting>
  <conditionalFormatting sqref="N142:O142">
    <cfRule type="cellIs" dxfId="326" priority="92" operator="equal">
      <formula>0</formula>
    </cfRule>
  </conditionalFormatting>
  <conditionalFormatting sqref="G108:Q109">
    <cfRule type="cellIs" dxfId="325" priority="91" operator="equal">
      <formula>0</formula>
    </cfRule>
  </conditionalFormatting>
  <conditionalFormatting sqref="G117:Q118">
    <cfRule type="cellIs" dxfId="324" priority="90" operator="equal">
      <formula>0</formula>
    </cfRule>
  </conditionalFormatting>
  <conditionalFormatting sqref="G117:Q118">
    <cfRule type="cellIs" dxfId="323" priority="89" operator="equal">
      <formula>0</formula>
    </cfRule>
  </conditionalFormatting>
  <conditionalFormatting sqref="N117:O118">
    <cfRule type="cellIs" dxfId="322" priority="88" operator="equal">
      <formula>0</formula>
    </cfRule>
  </conditionalFormatting>
  <conditionalFormatting sqref="G120:Q120">
    <cfRule type="cellIs" dxfId="321" priority="87" operator="equal">
      <formula>0</formula>
    </cfRule>
  </conditionalFormatting>
  <conditionalFormatting sqref="N120:O120">
    <cfRule type="cellIs" dxfId="320" priority="86" operator="equal">
      <formula>0</formula>
    </cfRule>
  </conditionalFormatting>
  <conditionalFormatting sqref="G124:Q125">
    <cfRule type="cellIs" dxfId="319" priority="85" operator="equal">
      <formula>0</formula>
    </cfRule>
  </conditionalFormatting>
  <conditionalFormatting sqref="G124:Q125">
    <cfRule type="cellIs" dxfId="318" priority="84" operator="equal">
      <formula>0</formula>
    </cfRule>
  </conditionalFormatting>
  <conditionalFormatting sqref="N124:O125">
    <cfRule type="cellIs" dxfId="317" priority="83" operator="equal">
      <formula>0</formula>
    </cfRule>
  </conditionalFormatting>
  <conditionalFormatting sqref="G127:Q136">
    <cfRule type="cellIs" dxfId="316" priority="82" operator="equal">
      <formula>0</formula>
    </cfRule>
  </conditionalFormatting>
  <conditionalFormatting sqref="G127:Q136">
    <cfRule type="cellIs" dxfId="315" priority="81" operator="equal">
      <formula>0</formula>
    </cfRule>
  </conditionalFormatting>
  <conditionalFormatting sqref="N127:O136">
    <cfRule type="cellIs" dxfId="314" priority="80" operator="equal">
      <formula>0</formula>
    </cfRule>
  </conditionalFormatting>
  <conditionalFormatting sqref="G138:Q141">
    <cfRule type="cellIs" dxfId="313" priority="79" operator="equal">
      <formula>0</formula>
    </cfRule>
  </conditionalFormatting>
  <conditionalFormatting sqref="G138:Q141">
    <cfRule type="cellIs" dxfId="312" priority="78" operator="equal">
      <formula>0</formula>
    </cfRule>
  </conditionalFormatting>
  <conditionalFormatting sqref="N138:O141">
    <cfRule type="cellIs" dxfId="311" priority="77" operator="equal">
      <formula>0</formula>
    </cfRule>
  </conditionalFormatting>
  <conditionalFormatting sqref="G143:Q145">
    <cfRule type="cellIs" dxfId="310" priority="76" operator="equal">
      <formula>0</formula>
    </cfRule>
  </conditionalFormatting>
  <conditionalFormatting sqref="N143:O145">
    <cfRule type="cellIs" dxfId="309" priority="75" operator="equal">
      <formula>0</formula>
    </cfRule>
  </conditionalFormatting>
  <conditionalFormatting sqref="G150:Q151">
    <cfRule type="cellIs" dxfId="308" priority="74" operator="equal">
      <formula>0</formula>
    </cfRule>
  </conditionalFormatting>
  <conditionalFormatting sqref="G150:Q151">
    <cfRule type="cellIs" dxfId="307" priority="73" operator="equal">
      <formula>0</formula>
    </cfRule>
  </conditionalFormatting>
  <conditionalFormatting sqref="N150:O151">
    <cfRule type="cellIs" dxfId="306" priority="72" operator="equal">
      <formula>0</formula>
    </cfRule>
  </conditionalFormatting>
  <conditionalFormatting sqref="G153:Q154">
    <cfRule type="cellIs" dxfId="305" priority="71" operator="equal">
      <formula>0</formula>
    </cfRule>
  </conditionalFormatting>
  <conditionalFormatting sqref="N153:O154">
    <cfRule type="cellIs" dxfId="304" priority="70" operator="equal">
      <formula>0</formula>
    </cfRule>
  </conditionalFormatting>
  <conditionalFormatting sqref="C190:U190">
    <cfRule type="cellIs" dxfId="303" priority="69" operator="equal">
      <formula>0</formula>
    </cfRule>
  </conditionalFormatting>
  <conditionalFormatting sqref="S191">
    <cfRule type="cellIs" dxfId="302" priority="67" operator="equal">
      <formula>0</formula>
    </cfRule>
  </conditionalFormatting>
  <conditionalFormatting sqref="T191:U191 C191:R191">
    <cfRule type="cellIs" dxfId="301" priority="68" operator="equal">
      <formula>0</formula>
    </cfRule>
  </conditionalFormatting>
  <conditionalFormatting sqref="N191:O191">
    <cfRule type="cellIs" dxfId="300" priority="66" operator="equal">
      <formula>0</formula>
    </cfRule>
  </conditionalFormatting>
  <conditionalFormatting sqref="T190:U190 C190:R190">
    <cfRule type="cellIs" dxfId="299" priority="65" operator="equal">
      <formula>0</formula>
    </cfRule>
  </conditionalFormatting>
  <conditionalFormatting sqref="S190">
    <cfRule type="cellIs" dxfId="298" priority="64" operator="equal">
      <formula>0</formula>
    </cfRule>
  </conditionalFormatting>
  <conditionalFormatting sqref="N190:O190">
    <cfRule type="cellIs" dxfId="297" priority="63" operator="equal">
      <formula>0</formula>
    </cfRule>
  </conditionalFormatting>
  <conditionalFormatting sqref="C166:C168 C178 E178:U178 E166:U168">
    <cfRule type="cellIs" dxfId="296" priority="62" operator="equal">
      <formula>0</formula>
    </cfRule>
  </conditionalFormatting>
  <conditionalFormatting sqref="E180:R180 T180:U180">
    <cfRule type="cellIs" dxfId="295" priority="61" operator="equal">
      <formula>0</formula>
    </cfRule>
  </conditionalFormatting>
  <conditionalFormatting sqref="S179">
    <cfRule type="cellIs" dxfId="294" priority="56" operator="equal">
      <formula>0</formula>
    </cfRule>
  </conditionalFormatting>
  <conditionalFormatting sqref="S180">
    <cfRule type="cellIs" dxfId="293" priority="60" operator="equal">
      <formula>0</formula>
    </cfRule>
  </conditionalFormatting>
  <conditionalFormatting sqref="N180:O180">
    <cfRule type="cellIs" dxfId="292" priority="59" operator="equal">
      <formula>0</formula>
    </cfRule>
  </conditionalFormatting>
  <conditionalFormatting sqref="C180">
    <cfRule type="cellIs" dxfId="291" priority="58" operator="equal">
      <formula>0</formula>
    </cfRule>
  </conditionalFormatting>
  <conditionalFormatting sqref="T179:U179 E179:R179">
    <cfRule type="cellIs" dxfId="290" priority="57" operator="equal">
      <formula>0</formula>
    </cfRule>
  </conditionalFormatting>
  <conditionalFormatting sqref="N179:O179">
    <cfRule type="cellIs" dxfId="289" priority="55" operator="equal">
      <formula>0</formula>
    </cfRule>
  </conditionalFormatting>
  <conditionalFormatting sqref="C179">
    <cfRule type="cellIs" dxfId="288" priority="54" operator="equal">
      <formula>0</formula>
    </cfRule>
  </conditionalFormatting>
  <conditionalFormatting sqref="T165:U165 C165:R165">
    <cfRule type="cellIs" dxfId="287" priority="53" operator="equal">
      <formula>0</formula>
    </cfRule>
  </conditionalFormatting>
  <conditionalFormatting sqref="S165">
    <cfRule type="cellIs" dxfId="286" priority="52" operator="equal">
      <formula>0</formula>
    </cfRule>
  </conditionalFormatting>
  <conditionalFormatting sqref="N165:O165">
    <cfRule type="cellIs" dxfId="285" priority="51" operator="equal">
      <formula>0</formula>
    </cfRule>
  </conditionalFormatting>
  <conditionalFormatting sqref="C198:U198 C197 E197:U197">
    <cfRule type="cellIs" dxfId="284" priority="50" operator="equal">
      <formula>0</formula>
    </cfRule>
  </conditionalFormatting>
  <conditionalFormatting sqref="N196:O196">
    <cfRule type="cellIs" dxfId="283" priority="47" operator="equal">
      <formula>0</formula>
    </cfRule>
  </conditionalFormatting>
  <conditionalFormatting sqref="C196">
    <cfRule type="cellIs" dxfId="282" priority="46" operator="equal">
      <formula>0</formula>
    </cfRule>
  </conditionalFormatting>
  <conditionalFormatting sqref="E196:R196 T196:U196">
    <cfRule type="cellIs" dxfId="281" priority="49" operator="equal">
      <formula>0</formula>
    </cfRule>
  </conditionalFormatting>
  <conditionalFormatting sqref="T196:U198 D198:R198 E196:R197">
    <cfRule type="cellIs" dxfId="280" priority="45" operator="equal">
      <formula>0</formula>
    </cfRule>
  </conditionalFormatting>
  <conditionalFormatting sqref="S196">
    <cfRule type="cellIs" dxfId="279" priority="48" operator="equal">
      <formula>0</formula>
    </cfRule>
  </conditionalFormatting>
  <conditionalFormatting sqref="S196:S198">
    <cfRule type="cellIs" dxfId="278" priority="44" operator="equal">
      <formula>0</formula>
    </cfRule>
  </conditionalFormatting>
  <conditionalFormatting sqref="N196:O198">
    <cfRule type="cellIs" dxfId="277" priority="43" operator="equal">
      <formula>0</formula>
    </cfRule>
  </conditionalFormatting>
  <conditionalFormatting sqref="C196:C198">
    <cfRule type="cellIs" dxfId="276" priority="42" operator="equal">
      <formula>0</formula>
    </cfRule>
  </conditionalFormatting>
  <conditionalFormatting sqref="G195:Q195">
    <cfRule type="cellIs" dxfId="275" priority="41" operator="equal">
      <formula>0</formula>
    </cfRule>
  </conditionalFormatting>
  <conditionalFormatting sqref="N195:O195">
    <cfRule type="cellIs" dxfId="274" priority="40" operator="equal">
      <formula>0</formula>
    </cfRule>
  </conditionalFormatting>
  <conditionalFormatting sqref="C203 E203:U203">
    <cfRule type="cellIs" dxfId="273" priority="39" operator="equal">
      <formula>0</formula>
    </cfRule>
  </conditionalFormatting>
  <conditionalFormatting sqref="N202:O202">
    <cfRule type="cellIs" dxfId="272" priority="36" operator="equal">
      <formula>0</formula>
    </cfRule>
  </conditionalFormatting>
  <conditionalFormatting sqref="C202">
    <cfRule type="cellIs" dxfId="271" priority="35" operator="equal">
      <formula>0</formula>
    </cfRule>
  </conditionalFormatting>
  <conditionalFormatting sqref="E202:R202 T202:U202">
    <cfRule type="cellIs" dxfId="270" priority="38" operator="equal">
      <formula>0</formula>
    </cfRule>
  </conditionalFormatting>
  <conditionalFormatting sqref="T202:U203 E202:R203">
    <cfRule type="cellIs" dxfId="269" priority="34" operator="equal">
      <formula>0</formula>
    </cfRule>
  </conditionalFormatting>
  <conditionalFormatting sqref="S202">
    <cfRule type="cellIs" dxfId="268" priority="37" operator="equal">
      <formula>0</formula>
    </cfRule>
  </conditionalFormatting>
  <conditionalFormatting sqref="S202:S203">
    <cfRule type="cellIs" dxfId="267" priority="33" operator="equal">
      <formula>0</formula>
    </cfRule>
  </conditionalFormatting>
  <conditionalFormatting sqref="N202:O203">
    <cfRule type="cellIs" dxfId="266" priority="32" operator="equal">
      <formula>0</formula>
    </cfRule>
  </conditionalFormatting>
  <conditionalFormatting sqref="C202:C203">
    <cfRule type="cellIs" dxfId="265" priority="31" operator="equal">
      <formula>0</formula>
    </cfRule>
  </conditionalFormatting>
  <conditionalFormatting sqref="S201">
    <cfRule type="cellIs" dxfId="264" priority="29" operator="equal">
      <formula>0</formula>
    </cfRule>
  </conditionalFormatting>
  <conditionalFormatting sqref="T201:U201 C201:R201">
    <cfRule type="cellIs" dxfId="263" priority="30" operator="equal">
      <formula>0</formula>
    </cfRule>
  </conditionalFormatting>
  <conditionalFormatting sqref="N201:O201">
    <cfRule type="cellIs" dxfId="262" priority="28" operator="equal">
      <formula>0</formula>
    </cfRule>
  </conditionalFormatting>
  <conditionalFormatting sqref="S53:U53">
    <cfRule type="cellIs" dxfId="261" priority="27" operator="equal">
      <formula>0</formula>
    </cfRule>
  </conditionalFormatting>
  <conditionalFormatting sqref="E53:F53 C53 R53">
    <cfRule type="cellIs" dxfId="260" priority="26" operator="equal">
      <formula>0</formula>
    </cfRule>
  </conditionalFormatting>
  <conditionalFormatting sqref="G53:Q53">
    <cfRule type="cellIs" dxfId="259" priority="25" operator="equal">
      <formula>0</formula>
    </cfRule>
  </conditionalFormatting>
  <conditionalFormatting sqref="N53:O53">
    <cfRule type="cellIs" dxfId="258" priority="24" operator="equal">
      <formula>0</formula>
    </cfRule>
  </conditionalFormatting>
  <conditionalFormatting sqref="D53">
    <cfRule type="cellIs" dxfId="257" priority="23" operator="equal">
      <formula>0</formula>
    </cfRule>
  </conditionalFormatting>
  <conditionalFormatting sqref="S51:U51">
    <cfRule type="cellIs" dxfId="256" priority="22" operator="equal">
      <formula>0</formula>
    </cfRule>
  </conditionalFormatting>
  <conditionalFormatting sqref="R51 C51 F51">
    <cfRule type="cellIs" dxfId="255" priority="21" operator="equal">
      <formula>0</formula>
    </cfRule>
  </conditionalFormatting>
  <conditionalFormatting sqref="D127:D136">
    <cfRule type="cellIs" dxfId="254" priority="20" operator="equal">
      <formula>0</formula>
    </cfRule>
  </conditionalFormatting>
  <conditionalFormatting sqref="D143:D145">
    <cfRule type="cellIs" dxfId="253" priority="18" operator="equal">
      <formula>0</formula>
    </cfRule>
  </conditionalFormatting>
  <conditionalFormatting sqref="D138:D141">
    <cfRule type="cellIs" dxfId="252" priority="19" operator="equal">
      <formula>0</formula>
    </cfRule>
  </conditionalFormatting>
  <conditionalFormatting sqref="D150:D151">
    <cfRule type="cellIs" dxfId="251" priority="17" operator="equal">
      <formula>0</formula>
    </cfRule>
  </conditionalFormatting>
  <conditionalFormatting sqref="D153:D154">
    <cfRule type="cellIs" dxfId="250" priority="16" operator="equal">
      <formula>0</formula>
    </cfRule>
  </conditionalFormatting>
  <conditionalFormatting sqref="D157:D162">
    <cfRule type="cellIs" dxfId="249" priority="15" operator="equal">
      <formula>0</formula>
    </cfRule>
  </conditionalFormatting>
  <conditionalFormatting sqref="D166:D180">
    <cfRule type="cellIs" dxfId="248" priority="14" operator="equal">
      <formula>0</formula>
    </cfRule>
  </conditionalFormatting>
  <conditionalFormatting sqref="D182:D189">
    <cfRule type="cellIs" dxfId="247" priority="13" operator="equal">
      <formula>0</formula>
    </cfRule>
  </conditionalFormatting>
  <conditionalFormatting sqref="D192:D193">
    <cfRule type="cellIs" dxfId="246" priority="12" operator="equal">
      <formula>0</formula>
    </cfRule>
  </conditionalFormatting>
  <conditionalFormatting sqref="D196:D197">
    <cfRule type="cellIs" dxfId="245" priority="11" operator="equal">
      <formula>0</formula>
    </cfRule>
  </conditionalFormatting>
  <conditionalFormatting sqref="D202:D203">
    <cfRule type="cellIs" dxfId="244" priority="10" operator="equal">
      <formula>0</formula>
    </cfRule>
  </conditionalFormatting>
  <conditionalFormatting sqref="D108:D109">
    <cfRule type="cellIs" dxfId="243" priority="9" operator="equal">
      <formula>0</formula>
    </cfRule>
  </conditionalFormatting>
  <conditionalFormatting sqref="D111:D112">
    <cfRule type="cellIs" dxfId="242" priority="8" operator="equal">
      <formula>0</formula>
    </cfRule>
  </conditionalFormatting>
  <conditionalFormatting sqref="D142">
    <cfRule type="cellIs" dxfId="241" priority="7" operator="equal">
      <formula>0</formula>
    </cfRule>
  </conditionalFormatting>
  <conditionalFormatting sqref="D124:D125">
    <cfRule type="cellIs" dxfId="240" priority="6" operator="equal">
      <formula>0</formula>
    </cfRule>
  </conditionalFormatting>
  <conditionalFormatting sqref="D152">
    <cfRule type="cellIs" dxfId="239" priority="5" operator="equal">
      <formula>0</formula>
    </cfRule>
  </conditionalFormatting>
  <conditionalFormatting sqref="D199">
    <cfRule type="cellIs" dxfId="238" priority="4" operator="equal">
      <formula>0</formula>
    </cfRule>
  </conditionalFormatting>
  <conditionalFormatting sqref="C98:U98">
    <cfRule type="cellIs" dxfId="237" priority="3" operator="equal">
      <formula>0</formula>
    </cfRule>
  </conditionalFormatting>
  <conditionalFormatting sqref="E50:E51">
    <cfRule type="cellIs" dxfId="236" priority="2" operator="equal">
      <formula>0</formula>
    </cfRule>
  </conditionalFormatting>
  <conditionalFormatting sqref="D50:D51">
    <cfRule type="cellIs" dxfId="23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0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58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72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17</v>
      </c>
      <c r="E7" s="27">
        <v>0.2361111111111111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69</v>
      </c>
      <c r="E8" s="27">
        <v>0.95833333333333337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3</v>
      </c>
      <c r="E9" s="27">
        <v>4.1666666666666664E-2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0</v>
      </c>
      <c r="E10" s="27">
        <v>0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23</v>
      </c>
      <c r="E16" s="27">
        <v>0.31944444444444442</v>
      </c>
      <c r="F16" s="28"/>
      <c r="G16" s="38">
        <v>3.0511710000000001</v>
      </c>
      <c r="H16" s="38">
        <v>2.5598939999999999</v>
      </c>
      <c r="I16" s="38">
        <v>2.5725500000000001</v>
      </c>
      <c r="J16" s="38">
        <v>2.7145450000000002</v>
      </c>
      <c r="K16" s="38">
        <v>2.7643689999999999</v>
      </c>
      <c r="L16" s="38">
        <v>2.921789</v>
      </c>
      <c r="M16" s="38">
        <v>2.703503</v>
      </c>
      <c r="N16" s="38">
        <v>2.5779160000000001</v>
      </c>
      <c r="O16" s="38">
        <v>2.8184070000000001</v>
      </c>
      <c r="P16" s="38">
        <v>2.9722330000000001</v>
      </c>
      <c r="Q16" s="38">
        <v>2.8034699999999999</v>
      </c>
      <c r="R16" s="28"/>
      <c r="S16" s="39">
        <v>30.459847000000003</v>
      </c>
      <c r="T16" s="40">
        <v>-8.1182273953180673E-2</v>
      </c>
      <c r="U16" s="40">
        <v>-1.052763192496442E-2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6</v>
      </c>
      <c r="E17" s="27">
        <v>8.3333333333333329E-2</v>
      </c>
      <c r="F17" s="28"/>
      <c r="G17" s="38">
        <v>0.111079</v>
      </c>
      <c r="H17" s="38">
        <v>0.13111</v>
      </c>
      <c r="I17" s="38">
        <v>7.7884999999999996E-2</v>
      </c>
      <c r="J17" s="38">
        <v>0.10433000000000001</v>
      </c>
      <c r="K17" s="38">
        <v>5.4113000000000001E-2</v>
      </c>
      <c r="L17" s="38">
        <v>4.616E-2</v>
      </c>
      <c r="M17" s="38">
        <v>4.5217E-2</v>
      </c>
      <c r="N17" s="38">
        <v>1.941E-2</v>
      </c>
      <c r="O17" s="38">
        <v>2.9877000000000001E-2</v>
      </c>
      <c r="P17" s="38">
        <v>7.0067000000000004E-2</v>
      </c>
      <c r="Q17" s="38">
        <v>0.123282</v>
      </c>
      <c r="R17" s="28"/>
      <c r="S17" s="39">
        <v>0.81253000000000009</v>
      </c>
      <c r="T17" s="40">
        <v>0.10985874917851257</v>
      </c>
      <c r="U17" s="40">
        <v>1.3114342762696074E-2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4</v>
      </c>
      <c r="E18" s="27">
        <v>5.5555555555555552E-2</v>
      </c>
      <c r="F18" s="28"/>
      <c r="G18" s="38">
        <v>2.9679000000000001E-2</v>
      </c>
      <c r="H18" s="38">
        <v>2.3E-5</v>
      </c>
      <c r="I18" s="38">
        <v>2.2206E-2</v>
      </c>
      <c r="J18" s="38">
        <v>2.3556000000000001E-2</v>
      </c>
      <c r="K18" s="38">
        <v>2.4213999999999999E-2</v>
      </c>
      <c r="L18" s="38">
        <v>2.3428999999999998E-2</v>
      </c>
      <c r="M18" s="38">
        <v>2.1725000000000001E-2</v>
      </c>
      <c r="N18" s="38">
        <v>2.1259E-2</v>
      </c>
      <c r="O18" s="38">
        <v>2.1638999999999999E-2</v>
      </c>
      <c r="P18" s="38">
        <v>1.5820000000000001E-2</v>
      </c>
      <c r="Q18" s="38">
        <v>3.1208E-2</v>
      </c>
      <c r="R18" s="28"/>
      <c r="S18" s="39">
        <v>0.23475799999999997</v>
      </c>
      <c r="T18" s="40">
        <v>5.1517908285319658E-2</v>
      </c>
      <c r="U18" s="40">
        <v>6.2990998069332171E-3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20</v>
      </c>
      <c r="E19" s="27">
        <v>0.27777777777777779</v>
      </c>
      <c r="F19" s="28"/>
      <c r="G19" s="38">
        <v>0.96465400000000001</v>
      </c>
      <c r="H19" s="38">
        <v>0.93591999999999997</v>
      </c>
      <c r="I19" s="38">
        <v>1.0774509999999999</v>
      </c>
      <c r="J19" s="38">
        <v>0.78092200000000001</v>
      </c>
      <c r="K19" s="38">
        <v>0.88625900000000002</v>
      </c>
      <c r="L19" s="38">
        <v>0.81977500000000003</v>
      </c>
      <c r="M19" s="38">
        <v>0.73085699999999998</v>
      </c>
      <c r="N19" s="38">
        <v>0.69958200000000004</v>
      </c>
      <c r="O19" s="38">
        <v>0.82007699999999994</v>
      </c>
      <c r="P19" s="38">
        <v>0.85269200000000001</v>
      </c>
      <c r="Q19" s="38">
        <v>0.95389100000000004</v>
      </c>
      <c r="R19" s="28"/>
      <c r="S19" s="39">
        <v>9.5220800000000008</v>
      </c>
      <c r="T19" s="40">
        <v>-1.1157368341394913E-2</v>
      </c>
      <c r="U19" s="40">
        <v>-1.4015267760506545E-3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0.2638888888888889</v>
      </c>
      <c r="F20" s="28"/>
      <c r="G20" s="38">
        <v>0.14700299999999999</v>
      </c>
      <c r="H20" s="38">
        <v>0.203707</v>
      </c>
      <c r="I20" s="38">
        <v>0.24735799999999999</v>
      </c>
      <c r="J20" s="38">
        <v>0.21249599999999999</v>
      </c>
      <c r="K20" s="38">
        <v>0.20252400000000001</v>
      </c>
      <c r="L20" s="38">
        <v>0.23966100000000001</v>
      </c>
      <c r="M20" s="38">
        <v>0.23434099999999999</v>
      </c>
      <c r="N20" s="38">
        <v>0.23058600000000001</v>
      </c>
      <c r="O20" s="38">
        <v>0.22957900000000001</v>
      </c>
      <c r="P20" s="38">
        <v>0.20663300000000001</v>
      </c>
      <c r="Q20" s="38">
        <v>0.15590599999999999</v>
      </c>
      <c r="R20" s="28"/>
      <c r="S20" s="39">
        <v>2.3097939999999997</v>
      </c>
      <c r="T20" s="40">
        <v>6.0563389862791972E-2</v>
      </c>
      <c r="U20" s="40">
        <v>7.3771111451808036E-3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72</v>
      </c>
      <c r="E22" s="41">
        <v>1</v>
      </c>
      <c r="F22" s="42"/>
      <c r="G22" s="43">
        <v>4.3035860000000001</v>
      </c>
      <c r="H22" s="43">
        <v>3.830654</v>
      </c>
      <c r="I22" s="43">
        <v>3.9974500000000006</v>
      </c>
      <c r="J22" s="43">
        <v>3.8358490000000001</v>
      </c>
      <c r="K22" s="43">
        <v>3.9314789999999999</v>
      </c>
      <c r="L22" s="43">
        <v>4.0508139999999999</v>
      </c>
      <c r="M22" s="43">
        <v>3.735643</v>
      </c>
      <c r="N22" s="43">
        <v>3.5487530000000005</v>
      </c>
      <c r="O22" s="43">
        <v>3.9195790000000001</v>
      </c>
      <c r="P22" s="43">
        <v>4.117445</v>
      </c>
      <c r="Q22" s="43">
        <v>4.0677570000000003</v>
      </c>
      <c r="R22" s="42"/>
      <c r="S22" s="44">
        <v>43.339009000000004</v>
      </c>
      <c r="T22" s="45">
        <v>-5.4798254293047632E-2</v>
      </c>
      <c r="U22" s="45">
        <v>-7.0198557372964654E-3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30</v>
      </c>
      <c r="E50" s="27">
        <v>0.41666666666666669</v>
      </c>
      <c r="F50" s="28"/>
      <c r="G50" s="38">
        <v>3.9143979999999998</v>
      </c>
      <c r="H50" s="38">
        <v>3.3590149999999999</v>
      </c>
      <c r="I50" s="38">
        <v>3.4741919999999999</v>
      </c>
      <c r="J50" s="38">
        <v>3.3265579999999999</v>
      </c>
      <c r="K50" s="38">
        <v>3.4997769999999999</v>
      </c>
      <c r="L50" s="38">
        <v>3.6223969999999999</v>
      </c>
      <c r="M50" s="38">
        <v>3.3385590000000001</v>
      </c>
      <c r="N50" s="38">
        <v>3.1753999999999998</v>
      </c>
      <c r="O50" s="38">
        <v>3.4166150000000002</v>
      </c>
      <c r="P50" s="38">
        <v>3.5515979999999998</v>
      </c>
      <c r="Q50" s="38">
        <v>3.3502269999999998</v>
      </c>
      <c r="R50" s="28"/>
      <c r="S50" s="39">
        <v>38.028735999999995</v>
      </c>
      <c r="T50" s="40">
        <v>-0.14412714292210449</v>
      </c>
      <c r="U50" s="40">
        <v>-1.9266169269273381E-2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17</v>
      </c>
      <c r="E52" s="27">
        <v>0.2361111111111111</v>
      </c>
      <c r="F52" s="28"/>
      <c r="G52" s="38">
        <v>0.15956400000000001</v>
      </c>
      <c r="H52" s="38">
        <v>0.17152999999999999</v>
      </c>
      <c r="I52" s="38">
        <v>0.14845800000000001</v>
      </c>
      <c r="J52" s="38">
        <v>0.17100699999999999</v>
      </c>
      <c r="K52" s="38">
        <v>0.111017</v>
      </c>
      <c r="L52" s="38">
        <v>0.119632</v>
      </c>
      <c r="M52" s="38">
        <v>9.2146000000000006E-2</v>
      </c>
      <c r="N52" s="38">
        <v>7.2356000000000004E-2</v>
      </c>
      <c r="O52" s="38">
        <v>0.18280399999999999</v>
      </c>
      <c r="P52" s="38">
        <v>0.27249400000000001</v>
      </c>
      <c r="Q52" s="38">
        <v>0.47428999999999999</v>
      </c>
      <c r="R52" s="28"/>
      <c r="S52" s="39">
        <v>1.975298</v>
      </c>
      <c r="T52" s="40">
        <v>1.9724123235817599</v>
      </c>
      <c r="U52" s="40">
        <v>0.14587866034568697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6</v>
      </c>
      <c r="E53" s="27">
        <v>8.3333333333333329E-2</v>
      </c>
      <c r="F53" s="28"/>
      <c r="G53" s="38">
        <v>8.2621E-2</v>
      </c>
      <c r="H53" s="38">
        <v>9.6402000000000002E-2</v>
      </c>
      <c r="I53" s="38">
        <v>0.127442</v>
      </c>
      <c r="J53" s="38">
        <v>0.12578800000000001</v>
      </c>
      <c r="K53" s="38">
        <v>0.118161</v>
      </c>
      <c r="L53" s="38">
        <v>6.9124000000000005E-2</v>
      </c>
      <c r="M53" s="38">
        <v>7.0596999999999993E-2</v>
      </c>
      <c r="N53" s="38">
        <v>7.0411000000000001E-2</v>
      </c>
      <c r="O53" s="38">
        <v>9.0580999999999995E-2</v>
      </c>
      <c r="P53" s="38">
        <v>8.6720000000000005E-2</v>
      </c>
      <c r="Q53" s="38">
        <v>8.7333999999999995E-2</v>
      </c>
      <c r="R53" s="28"/>
      <c r="S53" s="39">
        <v>1.0251809999999999</v>
      </c>
      <c r="T53" s="40">
        <v>5.7043608767746612E-2</v>
      </c>
      <c r="U53" s="40">
        <v>6.9585946801145049E-3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0.2638888888888889</v>
      </c>
      <c r="F54" s="28"/>
      <c r="G54" s="38">
        <v>0.14700299999999999</v>
      </c>
      <c r="H54" s="38">
        <v>0.203707</v>
      </c>
      <c r="I54" s="38">
        <v>0.24735799999999999</v>
      </c>
      <c r="J54" s="38">
        <v>0.21249599999999999</v>
      </c>
      <c r="K54" s="38">
        <v>0.20252400000000001</v>
      </c>
      <c r="L54" s="38">
        <v>0.23966100000000001</v>
      </c>
      <c r="M54" s="38">
        <v>0.23434099999999999</v>
      </c>
      <c r="N54" s="38">
        <v>0.23058600000000001</v>
      </c>
      <c r="O54" s="38">
        <v>0.22957900000000001</v>
      </c>
      <c r="P54" s="38">
        <v>0.20663300000000001</v>
      </c>
      <c r="Q54" s="38">
        <v>0.15590599999999999</v>
      </c>
      <c r="R54" s="28"/>
      <c r="S54" s="39">
        <v>2.3097939999999997</v>
      </c>
      <c r="T54" s="40">
        <v>6.0563389862791972E-2</v>
      </c>
      <c r="U54" s="40">
        <v>7.3771111451808036E-3</v>
      </c>
    </row>
    <row r="55" spans="1:21" s="18" customFormat="1" x14ac:dyDescent="0.3">
      <c r="A55" s="106"/>
      <c r="B55" s="16"/>
      <c r="C55" s="26" t="s">
        <v>373</v>
      </c>
      <c r="D55" s="142">
        <v>72</v>
      </c>
      <c r="E55" s="41">
        <v>1</v>
      </c>
      <c r="F55" s="42"/>
      <c r="G55" s="43">
        <v>4.3035859999999992</v>
      </c>
      <c r="H55" s="43">
        <v>3.830654</v>
      </c>
      <c r="I55" s="43">
        <v>3.9974500000000002</v>
      </c>
      <c r="J55" s="43">
        <v>3.8358489999999996</v>
      </c>
      <c r="K55" s="43">
        <v>3.9314789999999999</v>
      </c>
      <c r="L55" s="43">
        <v>4.0508139999999999</v>
      </c>
      <c r="M55" s="43">
        <v>3.735643</v>
      </c>
      <c r="N55" s="43">
        <v>3.548753</v>
      </c>
      <c r="O55" s="43">
        <v>3.9195790000000001</v>
      </c>
      <c r="P55" s="43">
        <v>4.117445</v>
      </c>
      <c r="Q55" s="43">
        <v>4.0677569999999994</v>
      </c>
      <c r="R55" s="42"/>
      <c r="S55" s="44">
        <v>43.339009000000004</v>
      </c>
      <c r="T55" s="45">
        <v>-5.4798254293047632E-2</v>
      </c>
      <c r="U55" s="45">
        <v>-7.0198557372964654E-3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6</v>
      </c>
      <c r="E83" s="27">
        <v>8.3333333333333329E-2</v>
      </c>
      <c r="F83" s="28"/>
      <c r="G83" s="67">
        <v>0.16433900000000001</v>
      </c>
      <c r="H83" s="67">
        <v>0.214</v>
      </c>
      <c r="I83" s="67">
        <v>0.151895</v>
      </c>
      <c r="J83" s="67">
        <v>0.167793</v>
      </c>
      <c r="K83" s="67">
        <v>0.15746499999999999</v>
      </c>
      <c r="L83" s="67">
        <v>0.15632099999999999</v>
      </c>
      <c r="M83" s="67">
        <v>0.1527</v>
      </c>
      <c r="N83" s="67">
        <v>0.16261600000000001</v>
      </c>
      <c r="O83" s="67">
        <v>0.15911800000000001</v>
      </c>
      <c r="P83" s="67">
        <v>0.196437</v>
      </c>
      <c r="Q83" s="67">
        <v>0.16100300000000001</v>
      </c>
      <c r="R83" s="28"/>
      <c r="S83" s="39">
        <v>1.8436870000000001</v>
      </c>
      <c r="T83" s="40">
        <v>-2.0299502856899521E-2</v>
      </c>
      <c r="U83" s="40">
        <v>-2.5602630700439777E-3</v>
      </c>
    </row>
    <row r="84" spans="1:21" s="18" customFormat="1" x14ac:dyDescent="0.3">
      <c r="A84" s="106"/>
      <c r="B84" s="16"/>
      <c r="C84" s="29" t="s">
        <v>257</v>
      </c>
      <c r="D84" s="30">
        <v>27</v>
      </c>
      <c r="E84" s="27">
        <v>0.375</v>
      </c>
      <c r="F84" s="28"/>
      <c r="G84" s="38">
        <v>1.8928779999999996</v>
      </c>
      <c r="H84" s="38">
        <v>1.6454690000000001</v>
      </c>
      <c r="I84" s="38">
        <v>1.4959969999999998</v>
      </c>
      <c r="J84" s="38">
        <v>1.2256759999999998</v>
      </c>
      <c r="K84" s="38">
        <v>1.3040039999999999</v>
      </c>
      <c r="L84" s="38">
        <v>1.3308609999999998</v>
      </c>
      <c r="M84" s="38">
        <v>1.2262479999999998</v>
      </c>
      <c r="N84" s="38">
        <v>1.069224</v>
      </c>
      <c r="O84" s="38">
        <v>1.0976650000000001</v>
      </c>
      <c r="P84" s="38">
        <v>1.0373120000000002</v>
      </c>
      <c r="Q84" s="38">
        <v>0.94788099999999986</v>
      </c>
      <c r="R84" s="28"/>
      <c r="S84" s="39">
        <v>14.273215000000002</v>
      </c>
      <c r="T84" s="40">
        <v>-0.49923819707345107</v>
      </c>
      <c r="U84" s="40">
        <v>-8.2821429007484015E-2</v>
      </c>
    </row>
    <row r="85" spans="1:21" s="55" customFormat="1" x14ac:dyDescent="0.3">
      <c r="A85" s="108"/>
      <c r="B85" s="16"/>
      <c r="C85" s="51" t="s">
        <v>173</v>
      </c>
      <c r="D85" s="52">
        <v>4</v>
      </c>
      <c r="E85" s="27">
        <v>5.5555555555555552E-2</v>
      </c>
      <c r="F85" s="28"/>
      <c r="G85" s="67">
        <v>0.67350899999999991</v>
      </c>
      <c r="H85" s="67">
        <v>0.64204300000000003</v>
      </c>
      <c r="I85" s="67">
        <v>0.75280000000000002</v>
      </c>
      <c r="J85" s="67">
        <v>0.57346299999999995</v>
      </c>
      <c r="K85" s="67">
        <v>0.70858299999999996</v>
      </c>
      <c r="L85" s="67">
        <v>0.66415000000000002</v>
      </c>
      <c r="M85" s="67">
        <v>0.60463199999999995</v>
      </c>
      <c r="N85" s="67">
        <v>0.57389400000000002</v>
      </c>
      <c r="O85" s="67">
        <v>0.57431200000000004</v>
      </c>
      <c r="P85" s="67">
        <v>0.55420900000000006</v>
      </c>
      <c r="Q85" s="67">
        <v>0.52947099999999991</v>
      </c>
      <c r="R85" s="28"/>
      <c r="S85" s="53">
        <v>6.8510659999999994</v>
      </c>
      <c r="T85" s="54">
        <v>-0.21386202708501301</v>
      </c>
      <c r="U85" s="54">
        <v>-2.9630032575833742E-2</v>
      </c>
    </row>
    <row r="86" spans="1:21" s="55" customFormat="1" x14ac:dyDescent="0.3">
      <c r="A86" s="108"/>
      <c r="B86" s="16"/>
      <c r="C86" s="51" t="s">
        <v>388</v>
      </c>
      <c r="D86" s="52">
        <v>3</v>
      </c>
      <c r="E86" s="27">
        <v>4.1666666666666664E-2</v>
      </c>
      <c r="F86" s="28"/>
      <c r="G86" s="67">
        <v>1.5851000000000001E-2</v>
      </c>
      <c r="H86" s="67">
        <v>2.1628000000000001E-2</v>
      </c>
      <c r="I86" s="67">
        <v>1.9082999999999999E-2</v>
      </c>
      <c r="J86" s="67">
        <v>2.6176000000000001E-2</v>
      </c>
      <c r="K86" s="67">
        <v>3.1974000000000002E-2</v>
      </c>
      <c r="L86" s="67">
        <v>2.9297E-2</v>
      </c>
      <c r="M86" s="67">
        <v>3.0921000000000001E-2</v>
      </c>
      <c r="N86" s="67">
        <v>1.814E-2</v>
      </c>
      <c r="O86" s="67">
        <v>1.9831000000000001E-2</v>
      </c>
      <c r="P86" s="67">
        <v>1.0591E-2</v>
      </c>
      <c r="Q86" s="67">
        <v>5.8479999999999999E-3</v>
      </c>
      <c r="R86" s="28"/>
      <c r="S86" s="53">
        <v>0.22933999999999999</v>
      </c>
      <c r="T86" s="54">
        <v>-0.63106428616491073</v>
      </c>
      <c r="U86" s="54">
        <v>-0.1171867612743368</v>
      </c>
    </row>
    <row r="87" spans="1:21" s="55" customFormat="1" x14ac:dyDescent="0.3">
      <c r="A87" s="108"/>
      <c r="B87" s="16"/>
      <c r="C87" s="51" t="s">
        <v>150</v>
      </c>
      <c r="D87" s="52">
        <v>14</v>
      </c>
      <c r="E87" s="27">
        <v>0.19444444444444445</v>
      </c>
      <c r="F87" s="28"/>
      <c r="G87" s="67">
        <v>0.53049400000000002</v>
      </c>
      <c r="H87" s="67">
        <v>0.45409700000000008</v>
      </c>
      <c r="I87" s="67">
        <v>0.49035399999999996</v>
      </c>
      <c r="J87" s="67">
        <v>0.51675899999999997</v>
      </c>
      <c r="K87" s="67">
        <v>0.46343099999999998</v>
      </c>
      <c r="L87" s="67">
        <v>0.50322800000000001</v>
      </c>
      <c r="M87" s="67">
        <v>0.47614499999999993</v>
      </c>
      <c r="N87" s="67">
        <v>0.41532400000000003</v>
      </c>
      <c r="O87" s="67">
        <v>0.474522</v>
      </c>
      <c r="P87" s="67">
        <v>0.44497399999999998</v>
      </c>
      <c r="Q87" s="67">
        <v>0.41256199999999998</v>
      </c>
      <c r="R87" s="28"/>
      <c r="S87" s="53">
        <v>5.1818900000000001</v>
      </c>
      <c r="T87" s="54">
        <v>-0.22230600157588976</v>
      </c>
      <c r="U87" s="54">
        <v>-3.0939049638188831E-2</v>
      </c>
    </row>
    <row r="88" spans="1:21" s="18" customFormat="1" x14ac:dyDescent="0.3">
      <c r="A88" s="106"/>
      <c r="B88" s="16"/>
      <c r="C88" s="29" t="s">
        <v>389</v>
      </c>
      <c r="D88" s="30">
        <v>0</v>
      </c>
      <c r="E88" s="27">
        <v>0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28"/>
      <c r="S88" s="39">
        <v>0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3</v>
      </c>
      <c r="E89" s="27">
        <v>4.1666666666666664E-2</v>
      </c>
      <c r="F89" s="28"/>
      <c r="G89" s="38">
        <v>4.4386000000000002E-2</v>
      </c>
      <c r="H89" s="38">
        <v>1.5679999999999999E-2</v>
      </c>
      <c r="I89" s="38">
        <v>3.8919000000000002E-2</v>
      </c>
      <c r="J89" s="38">
        <v>3.5009999999999999E-2</v>
      </c>
      <c r="K89" s="38">
        <v>3.6407000000000002E-2</v>
      </c>
      <c r="L89" s="38">
        <v>3.4611000000000003E-2</v>
      </c>
      <c r="M89" s="38">
        <v>3.0512999999999998E-2</v>
      </c>
      <c r="N89" s="38">
        <v>1.7288000000000001E-2</v>
      </c>
      <c r="O89" s="38">
        <v>1.8506999999999999E-2</v>
      </c>
      <c r="P89" s="38">
        <v>5.8339999999999998E-3</v>
      </c>
      <c r="Q89" s="38">
        <v>1.0399999999999999E-3</v>
      </c>
      <c r="R89" s="28"/>
      <c r="S89" s="39">
        <v>0.27819500000000003</v>
      </c>
      <c r="T89" s="40">
        <v>-0.97656918848285501</v>
      </c>
      <c r="U89" s="40">
        <v>-0.37450561373143409</v>
      </c>
    </row>
    <row r="90" spans="1:21" s="18" customFormat="1" x14ac:dyDescent="0.3">
      <c r="A90" s="106"/>
      <c r="B90" s="16"/>
      <c r="C90" s="29" t="s">
        <v>111</v>
      </c>
      <c r="D90" s="30">
        <v>9</v>
      </c>
      <c r="E90" s="27">
        <v>0.125</v>
      </c>
      <c r="F90" s="28"/>
      <c r="G90" s="38">
        <v>1.878163</v>
      </c>
      <c r="H90" s="38">
        <v>1.5833250000000001</v>
      </c>
      <c r="I90" s="38">
        <v>1.818141</v>
      </c>
      <c r="J90" s="38">
        <v>1.9160270000000001</v>
      </c>
      <c r="K90" s="38">
        <v>1.9857470000000002</v>
      </c>
      <c r="L90" s="38">
        <v>1.9683139999999999</v>
      </c>
      <c r="M90" s="38">
        <v>1.7408939999999999</v>
      </c>
      <c r="N90" s="38">
        <v>1.6874800000000001</v>
      </c>
      <c r="O90" s="38">
        <v>1.665813</v>
      </c>
      <c r="P90" s="38">
        <v>1.730942</v>
      </c>
      <c r="Q90" s="38">
        <v>1.7063969999999999</v>
      </c>
      <c r="R90" s="28"/>
      <c r="S90" s="39">
        <v>19.681242999999998</v>
      </c>
      <c r="T90" s="40">
        <v>-9.1454256100242715E-2</v>
      </c>
      <c r="U90" s="40">
        <v>-1.1917176381556649E-2</v>
      </c>
    </row>
    <row r="91" spans="1:21" s="18" customFormat="1" x14ac:dyDescent="0.3">
      <c r="A91" s="106"/>
      <c r="B91" s="16"/>
      <c r="C91" s="29" t="s">
        <v>164</v>
      </c>
      <c r="D91" s="30">
        <v>7</v>
      </c>
      <c r="E91" s="27">
        <v>9.7222222222222224E-2</v>
      </c>
      <c r="F91" s="28"/>
      <c r="G91" s="38">
        <v>0.22102499999999997</v>
      </c>
      <c r="H91" s="38">
        <v>0.23273099999999999</v>
      </c>
      <c r="I91" s="38">
        <v>0.31800800000000001</v>
      </c>
      <c r="J91" s="38">
        <v>0.32323299999999999</v>
      </c>
      <c r="K91" s="38">
        <v>0.30674800000000002</v>
      </c>
      <c r="L91" s="38">
        <v>0.44044</v>
      </c>
      <c r="M91" s="38">
        <v>0.47250999999999999</v>
      </c>
      <c r="N91" s="38">
        <v>0.497861</v>
      </c>
      <c r="O91" s="38">
        <v>0.76651399999999992</v>
      </c>
      <c r="P91" s="38">
        <v>0.88621000000000005</v>
      </c>
      <c r="Q91" s="38">
        <v>0.794659</v>
      </c>
      <c r="R91" s="28"/>
      <c r="S91" s="39">
        <v>5.2599389999999993</v>
      </c>
      <c r="T91" s="40">
        <v>2.5953353693021155</v>
      </c>
      <c r="U91" s="40">
        <v>0.17345766441241706</v>
      </c>
    </row>
    <row r="92" spans="1:21" s="18" customFormat="1" x14ac:dyDescent="0.3">
      <c r="A92" s="106"/>
      <c r="B92" s="16"/>
      <c r="C92" s="29" t="s">
        <v>0</v>
      </c>
      <c r="D92" s="30">
        <v>18</v>
      </c>
      <c r="E92" s="27">
        <v>0.25</v>
      </c>
      <c r="F92" s="28"/>
      <c r="G92" s="38">
        <v>0.10159900000000001</v>
      </c>
      <c r="H92" s="38">
        <v>0.138345</v>
      </c>
      <c r="I92" s="38">
        <v>0.17321399999999998</v>
      </c>
      <c r="J92" s="38">
        <v>0.16650200000000001</v>
      </c>
      <c r="K92" s="38">
        <v>0.13886999999999999</v>
      </c>
      <c r="L92" s="38">
        <v>0.11887900000000001</v>
      </c>
      <c r="M92" s="38">
        <v>0.11119599999999999</v>
      </c>
      <c r="N92" s="38">
        <v>0.11371800000000001</v>
      </c>
      <c r="O92" s="38">
        <v>0.21132800000000002</v>
      </c>
      <c r="P92" s="38">
        <v>0.26071</v>
      </c>
      <c r="Q92" s="38">
        <v>0.45677699999999999</v>
      </c>
      <c r="R92" s="28"/>
      <c r="S92" s="39">
        <v>1.9911379999999999</v>
      </c>
      <c r="T92" s="40">
        <v>3.4958808649691431</v>
      </c>
      <c r="U92" s="40">
        <v>0.20670704797153427</v>
      </c>
    </row>
    <row r="93" spans="1:21" s="55" customFormat="1" x14ac:dyDescent="0.3">
      <c r="A93" s="108"/>
      <c r="B93" s="16"/>
      <c r="C93" s="51" t="s">
        <v>231</v>
      </c>
      <c r="D93" s="52">
        <v>0</v>
      </c>
      <c r="E93" s="27">
        <v>0</v>
      </c>
      <c r="F93" s="28"/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28"/>
      <c r="S93" s="53">
        <v>0</v>
      </c>
      <c r="T93" s="54" t="s">
        <v>191</v>
      </c>
      <c r="U93" s="54" t="s">
        <v>191</v>
      </c>
    </row>
    <row r="94" spans="1:21" s="55" customFormat="1" x14ac:dyDescent="0.3">
      <c r="A94" s="108"/>
      <c r="B94" s="16"/>
      <c r="C94" s="51" t="s">
        <v>390</v>
      </c>
      <c r="D94" s="52">
        <v>2</v>
      </c>
      <c r="E94" s="27">
        <v>2.7777777777777776E-2</v>
      </c>
      <c r="F94" s="28"/>
      <c r="G94" s="67">
        <v>1.413E-2</v>
      </c>
      <c r="H94" s="67">
        <v>1.5324000000000001E-2</v>
      </c>
      <c r="I94" s="67">
        <v>1.7697999999999998E-2</v>
      </c>
      <c r="J94" s="67">
        <v>1.6071999999999999E-2</v>
      </c>
      <c r="K94" s="67">
        <v>1.5762999999999999E-2</v>
      </c>
      <c r="L94" s="67">
        <v>4.1920000000000004E-3</v>
      </c>
      <c r="M94" s="67">
        <v>5.7840000000000001E-3</v>
      </c>
      <c r="N94" s="67">
        <v>6.5030000000000001E-3</v>
      </c>
      <c r="O94" s="67">
        <v>7.1770000000000002E-3</v>
      </c>
      <c r="P94" s="67">
        <v>6.1809999999999999E-3</v>
      </c>
      <c r="Q94" s="67">
        <v>6.0499999999999998E-3</v>
      </c>
      <c r="R94" s="28"/>
      <c r="S94" s="53">
        <v>0.114874</v>
      </c>
      <c r="T94" s="54">
        <v>-0.57183297947629153</v>
      </c>
      <c r="U94" s="54">
        <v>-0.10060255063738421</v>
      </c>
    </row>
    <row r="95" spans="1:21" s="55" customFormat="1" x14ac:dyDescent="0.3">
      <c r="A95" s="108"/>
      <c r="B95" s="50"/>
      <c r="C95" s="51" t="s">
        <v>371</v>
      </c>
      <c r="D95" s="52">
        <v>5</v>
      </c>
      <c r="E95" s="27">
        <v>6.9444444444444448E-2</v>
      </c>
      <c r="F95" s="28"/>
      <c r="G95" s="67">
        <v>6.0639999999999999E-3</v>
      </c>
      <c r="H95" s="67">
        <v>1.1143E-2</v>
      </c>
      <c r="I95" s="67">
        <v>1.8887000000000001E-2</v>
      </c>
      <c r="J95" s="67">
        <v>1.9085999999999999E-2</v>
      </c>
      <c r="K95" s="67">
        <v>1.8197000000000001E-2</v>
      </c>
      <c r="L95" s="67">
        <v>2.6313E-2</v>
      </c>
      <c r="M95" s="67">
        <v>2.8752E-2</v>
      </c>
      <c r="N95" s="67">
        <v>1.8787999999999999E-2</v>
      </c>
      <c r="O95" s="67">
        <v>3.8218000000000002E-2</v>
      </c>
      <c r="P95" s="67">
        <v>4.7341000000000001E-2</v>
      </c>
      <c r="Q95" s="67">
        <v>0.13075800000000001</v>
      </c>
      <c r="R95" s="28"/>
      <c r="S95" s="53">
        <v>0.36354700000000001</v>
      </c>
      <c r="T95" s="54">
        <v>20.562994722955146</v>
      </c>
      <c r="U95" s="54">
        <v>0.46795801518806734</v>
      </c>
    </row>
    <row r="96" spans="1:21" s="55" customFormat="1" x14ac:dyDescent="0.3">
      <c r="A96" s="108"/>
      <c r="B96" s="50"/>
      <c r="C96" s="51" t="s">
        <v>391</v>
      </c>
      <c r="D96" s="52">
        <v>3</v>
      </c>
      <c r="E96" s="27">
        <v>4.1666666666666664E-2</v>
      </c>
      <c r="F96" s="28"/>
      <c r="G96" s="67">
        <v>2.2484000000000001E-2</v>
      </c>
      <c r="H96" s="67">
        <v>2.6036E-2</v>
      </c>
      <c r="I96" s="67">
        <v>2.6936999999999999E-2</v>
      </c>
      <c r="J96" s="67">
        <v>4.1405999999999998E-2</v>
      </c>
      <c r="K96" s="67">
        <v>3.8788000000000003E-2</v>
      </c>
      <c r="L96" s="67">
        <v>4.0015000000000002E-2</v>
      </c>
      <c r="M96" s="67">
        <v>4.2569999999999997E-2</v>
      </c>
      <c r="N96" s="67">
        <v>4.8216000000000002E-2</v>
      </c>
      <c r="O96" s="67">
        <v>6.1876E-2</v>
      </c>
      <c r="P96" s="67">
        <v>5.7735000000000002E-2</v>
      </c>
      <c r="Q96" s="67">
        <v>5.8968E-2</v>
      </c>
      <c r="R96" s="28"/>
      <c r="S96" s="53">
        <v>0.46503099999999997</v>
      </c>
      <c r="T96" s="54">
        <v>1.6226650062266499</v>
      </c>
      <c r="U96" s="54">
        <v>0.12808767074058003</v>
      </c>
    </row>
    <row r="97" spans="1:22" s="55" customFormat="1" x14ac:dyDescent="0.3">
      <c r="A97" s="108"/>
      <c r="B97" s="50"/>
      <c r="C97" s="51" t="s">
        <v>392</v>
      </c>
      <c r="D97" s="52">
        <v>8</v>
      </c>
      <c r="E97" s="27">
        <v>0.1111111111111111</v>
      </c>
      <c r="F97" s="28"/>
      <c r="G97" s="67">
        <v>5.8921000000000008E-2</v>
      </c>
      <c r="H97" s="67">
        <v>8.5842000000000002E-2</v>
      </c>
      <c r="I97" s="67">
        <v>0.10969199999999998</v>
      </c>
      <c r="J97" s="67">
        <v>8.9938000000000018E-2</v>
      </c>
      <c r="K97" s="67">
        <v>6.6121999999999986E-2</v>
      </c>
      <c r="L97" s="67">
        <v>4.8359000000000013E-2</v>
      </c>
      <c r="M97" s="67">
        <v>3.4089999999999995E-2</v>
      </c>
      <c r="N97" s="67">
        <v>4.0211000000000011E-2</v>
      </c>
      <c r="O97" s="67">
        <v>0.10405700000000001</v>
      </c>
      <c r="P97" s="67">
        <v>0.149453</v>
      </c>
      <c r="Q97" s="67">
        <v>0.26100099999999998</v>
      </c>
      <c r="R97" s="28"/>
      <c r="S97" s="53">
        <v>1.0476860000000001</v>
      </c>
      <c r="T97" s="54">
        <v>3.4296770251692932</v>
      </c>
      <c r="U97" s="54">
        <v>0.20447144322964084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2.7777777777777776E-2</v>
      </c>
      <c r="F98" s="28"/>
      <c r="G98" s="38">
        <v>1.196E-3</v>
      </c>
      <c r="H98" s="38">
        <v>1.1039999999999999E-3</v>
      </c>
      <c r="I98" s="38">
        <v>1.276E-3</v>
      </c>
      <c r="J98" s="38">
        <v>1.6080000000000001E-3</v>
      </c>
      <c r="K98" s="38">
        <v>2.238E-3</v>
      </c>
      <c r="L98" s="38">
        <v>1.3879999999999999E-3</v>
      </c>
      <c r="M98" s="38">
        <v>1.5820000000000001E-3</v>
      </c>
      <c r="N98" s="38">
        <v>5.6599999999999999E-4</v>
      </c>
      <c r="O98" s="38">
        <v>6.3400000000000001E-4</v>
      </c>
      <c r="P98" s="38">
        <v>0</v>
      </c>
      <c r="Q98" s="38">
        <v>0</v>
      </c>
      <c r="R98" s="28"/>
      <c r="S98" s="39">
        <v>1.1592000000000002E-2</v>
      </c>
      <c r="T98" s="40">
        <v>-1</v>
      </c>
      <c r="U98" s="40">
        <v>-1</v>
      </c>
    </row>
    <row r="99" spans="1:22" s="18" customFormat="1" x14ac:dyDescent="0.3">
      <c r="A99" s="106"/>
      <c r="B99" s="16"/>
      <c r="C99" s="26" t="s">
        <v>373</v>
      </c>
      <c r="D99" s="142">
        <v>72</v>
      </c>
      <c r="E99" s="41">
        <v>1</v>
      </c>
      <c r="F99" s="42"/>
      <c r="G99" s="43">
        <v>4.3035860000000001</v>
      </c>
      <c r="H99" s="43">
        <v>3.8306540000000004</v>
      </c>
      <c r="I99" s="43">
        <v>3.9974499999999997</v>
      </c>
      <c r="J99" s="43">
        <v>3.8358489999999996</v>
      </c>
      <c r="K99" s="43">
        <v>3.9314790000000004</v>
      </c>
      <c r="L99" s="43">
        <v>4.0508140000000008</v>
      </c>
      <c r="M99" s="43">
        <v>3.7356429999999996</v>
      </c>
      <c r="N99" s="43">
        <v>3.5487529999999996</v>
      </c>
      <c r="O99" s="43">
        <v>3.9195789999999997</v>
      </c>
      <c r="P99" s="43">
        <v>4.117445</v>
      </c>
      <c r="Q99" s="43">
        <v>4.0677569999999994</v>
      </c>
      <c r="R99" s="42"/>
      <c r="S99" s="44">
        <v>43.339009000000004</v>
      </c>
      <c r="T99" s="45">
        <v>-5.4798254293047854E-2</v>
      </c>
      <c r="U99" s="45">
        <v>-7.0198557372964654E-3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6</v>
      </c>
      <c r="E103" s="90">
        <v>8.3333333333333329E-2</v>
      </c>
      <c r="F103" s="95"/>
      <c r="G103" s="97">
        <v>0.16433900000000001</v>
      </c>
      <c r="H103" s="97">
        <v>0.214</v>
      </c>
      <c r="I103" s="97">
        <v>0.151895</v>
      </c>
      <c r="J103" s="97">
        <v>0.167793</v>
      </c>
      <c r="K103" s="97">
        <v>0.15746499999999999</v>
      </c>
      <c r="L103" s="97">
        <v>0.15632099999999999</v>
      </c>
      <c r="M103" s="97">
        <v>0.1527</v>
      </c>
      <c r="N103" s="97">
        <v>0.16261600000000001</v>
      </c>
      <c r="O103" s="97">
        <v>0.15911800000000001</v>
      </c>
      <c r="P103" s="97">
        <v>0.196437</v>
      </c>
      <c r="Q103" s="138">
        <v>0.16100300000000001</v>
      </c>
      <c r="R103" s="95"/>
      <c r="S103" s="93">
        <v>1.8436870000000001</v>
      </c>
      <c r="T103" s="94">
        <v>-2.0299502856899521E-2</v>
      </c>
      <c r="U103" s="94">
        <v>-2.5602630700439777E-3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4</v>
      </c>
      <c r="E105" s="90">
        <v>5.5555555555555552E-2</v>
      </c>
      <c r="F105" s="95"/>
      <c r="G105" s="92">
        <v>0.67350899999999991</v>
      </c>
      <c r="H105" s="92">
        <v>0.64204300000000003</v>
      </c>
      <c r="I105" s="92">
        <v>0.75280000000000002</v>
      </c>
      <c r="J105" s="92">
        <v>0.57346299999999995</v>
      </c>
      <c r="K105" s="92">
        <v>0.70858299999999996</v>
      </c>
      <c r="L105" s="92">
        <v>0.66415000000000002</v>
      </c>
      <c r="M105" s="92">
        <v>0.60463199999999995</v>
      </c>
      <c r="N105" s="92">
        <v>0.57389400000000002</v>
      </c>
      <c r="O105" s="92">
        <v>0.57431200000000004</v>
      </c>
      <c r="P105" s="92">
        <v>0.55420900000000006</v>
      </c>
      <c r="Q105" s="92">
        <v>0.52947099999999991</v>
      </c>
      <c r="R105" s="95"/>
      <c r="S105" s="93">
        <v>6.8510659999999994</v>
      </c>
      <c r="T105" s="94">
        <v>-0.21386202708501301</v>
      </c>
      <c r="U105" s="94">
        <v>-2.9630032575833742E-2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1</v>
      </c>
      <c r="E106" s="90">
        <v>1.3888888888888888E-2</v>
      </c>
      <c r="F106" s="77"/>
      <c r="G106" s="82">
        <v>7.2999999999999999E-5</v>
      </c>
      <c r="H106" s="82">
        <v>1.2999999999999999E-4</v>
      </c>
      <c r="I106" s="82">
        <v>0</v>
      </c>
      <c r="J106" s="82">
        <v>2.24E-4</v>
      </c>
      <c r="K106" s="82">
        <v>3.8000000000000002E-5</v>
      </c>
      <c r="L106" s="82">
        <v>3.8999999999999999E-5</v>
      </c>
      <c r="M106" s="82">
        <v>1.4300000000000001E-4</v>
      </c>
      <c r="N106" s="82">
        <v>0</v>
      </c>
      <c r="O106" s="82">
        <v>0</v>
      </c>
      <c r="P106" s="82">
        <v>0</v>
      </c>
      <c r="Q106" s="82">
        <v>0</v>
      </c>
      <c r="R106" s="77"/>
      <c r="S106" s="79">
        <v>6.4700000000000001E-4</v>
      </c>
      <c r="T106" s="80">
        <v>-1</v>
      </c>
      <c r="U106" s="80">
        <v>-1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1</v>
      </c>
      <c r="E107" s="90">
        <v>1.3888888888888888E-2</v>
      </c>
      <c r="F107" s="77"/>
      <c r="G107" s="78">
        <v>4.0679999999999996E-3</v>
      </c>
      <c r="H107" s="78">
        <v>4.9950000000000003E-3</v>
      </c>
      <c r="I107" s="78">
        <v>5.0090000000000004E-3</v>
      </c>
      <c r="J107" s="78">
        <v>3.6059999999999998E-3</v>
      </c>
      <c r="K107" s="78">
        <v>2.5530000000000001E-3</v>
      </c>
      <c r="L107" s="78">
        <v>4.44E-4</v>
      </c>
      <c r="M107" s="78">
        <v>3.5399999999999999E-4</v>
      </c>
      <c r="N107" s="78">
        <v>2.1800000000000001E-4</v>
      </c>
      <c r="O107" s="78">
        <v>3.4099999999999999E-4</v>
      </c>
      <c r="P107" s="78">
        <v>2.6400000000000002E-4</v>
      </c>
      <c r="Q107" s="78">
        <v>2.5700000000000001E-4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1</v>
      </c>
      <c r="E109" s="99">
        <v>1.3888888888888888E-2</v>
      </c>
      <c r="F109" s="100"/>
      <c r="G109" s="78">
        <v>4.0679999999999996E-3</v>
      </c>
      <c r="H109" s="78">
        <v>4.9950000000000003E-3</v>
      </c>
      <c r="I109" s="78">
        <v>5.0090000000000004E-3</v>
      </c>
      <c r="J109" s="78">
        <v>3.6059999999999998E-3</v>
      </c>
      <c r="K109" s="78">
        <v>2.5530000000000001E-3</v>
      </c>
      <c r="L109" s="78">
        <v>4.44E-4</v>
      </c>
      <c r="M109" s="78">
        <v>3.5399999999999999E-4</v>
      </c>
      <c r="N109" s="78">
        <v>2.1800000000000001E-4</v>
      </c>
      <c r="O109" s="78">
        <v>3.4099999999999999E-4</v>
      </c>
      <c r="P109" s="78">
        <v>2.6400000000000002E-4</v>
      </c>
      <c r="Q109" s="78">
        <v>2.5700000000000001E-4</v>
      </c>
      <c r="R109" s="100"/>
      <c r="S109" s="101">
        <v>2.2109E-2</v>
      </c>
      <c r="T109" s="102">
        <v>-0.93682399213372669</v>
      </c>
      <c r="U109" s="102">
        <v>-0.29194169291118344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2</v>
      </c>
      <c r="E110" s="90">
        <v>2.7777777777777776E-2</v>
      </c>
      <c r="F110" s="77"/>
      <c r="G110" s="78">
        <v>0.66936799999999996</v>
      </c>
      <c r="H110" s="78">
        <v>0.63691799999999998</v>
      </c>
      <c r="I110" s="78">
        <v>0.74779099999999998</v>
      </c>
      <c r="J110" s="78">
        <v>0.56963299999999994</v>
      </c>
      <c r="K110" s="78">
        <v>0.70599199999999995</v>
      </c>
      <c r="L110" s="78">
        <v>0.66366700000000001</v>
      </c>
      <c r="M110" s="78">
        <v>0.60413499999999998</v>
      </c>
      <c r="N110" s="78">
        <v>0.57367599999999996</v>
      </c>
      <c r="O110" s="78">
        <v>0.57397100000000001</v>
      </c>
      <c r="P110" s="78">
        <v>0.55394500000000002</v>
      </c>
      <c r="Q110" s="78">
        <v>0.52921399999999996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2</v>
      </c>
      <c r="E112" s="76">
        <v>2.7777777777777776E-2</v>
      </c>
      <c r="F112" s="77"/>
      <c r="G112" s="78">
        <v>0.66936799999999996</v>
      </c>
      <c r="H112" s="78">
        <v>0.63691799999999998</v>
      </c>
      <c r="I112" s="78">
        <v>0.74779099999999998</v>
      </c>
      <c r="J112" s="78">
        <v>0.56963299999999994</v>
      </c>
      <c r="K112" s="78">
        <v>0.70599199999999995</v>
      </c>
      <c r="L112" s="78">
        <v>0.66366700000000001</v>
      </c>
      <c r="M112" s="78">
        <v>0.60413499999999998</v>
      </c>
      <c r="N112" s="78">
        <v>0.57367599999999996</v>
      </c>
      <c r="O112" s="78">
        <v>0.57397100000000001</v>
      </c>
      <c r="P112" s="78">
        <v>0.55394500000000002</v>
      </c>
      <c r="Q112" s="78">
        <v>0.52921399999999996</v>
      </c>
      <c r="R112" s="77"/>
      <c r="S112" s="85">
        <v>6.8283100000000001</v>
      </c>
      <c r="T112" s="86">
        <v>-0.209382581778633</v>
      </c>
      <c r="U112" s="86">
        <v>-2.8940598615962765E-2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3</v>
      </c>
      <c r="E114" s="90">
        <v>4.1666666666666664E-2</v>
      </c>
      <c r="F114" s="95"/>
      <c r="G114" s="92">
        <v>1.5851000000000001E-2</v>
      </c>
      <c r="H114" s="92">
        <v>2.1628000000000001E-2</v>
      </c>
      <c r="I114" s="92">
        <v>1.9082999999999999E-2</v>
      </c>
      <c r="J114" s="92">
        <v>2.6176000000000001E-2</v>
      </c>
      <c r="K114" s="92">
        <v>3.1974000000000002E-2</v>
      </c>
      <c r="L114" s="92">
        <v>2.9297E-2</v>
      </c>
      <c r="M114" s="92">
        <v>3.0921000000000001E-2</v>
      </c>
      <c r="N114" s="92">
        <v>1.814E-2</v>
      </c>
      <c r="O114" s="92">
        <v>1.9831000000000001E-2</v>
      </c>
      <c r="P114" s="92">
        <v>1.0591E-2</v>
      </c>
      <c r="Q114" s="92">
        <v>5.8479999999999999E-3</v>
      </c>
      <c r="R114" s="95"/>
      <c r="S114" s="93">
        <v>0.22933999999999999</v>
      </c>
      <c r="T114" s="94">
        <v>-0.63106428616491073</v>
      </c>
      <c r="U114" s="94">
        <v>-0.1171867612743368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3</v>
      </c>
      <c r="E115" s="76">
        <v>4.1666666666666664E-2</v>
      </c>
      <c r="F115" s="77"/>
      <c r="G115" s="82">
        <v>1.5851000000000001E-2</v>
      </c>
      <c r="H115" s="82">
        <v>2.1628000000000001E-2</v>
      </c>
      <c r="I115" s="82">
        <v>1.9082999999999999E-2</v>
      </c>
      <c r="J115" s="82">
        <v>2.6176000000000001E-2</v>
      </c>
      <c r="K115" s="82">
        <v>3.1974000000000002E-2</v>
      </c>
      <c r="L115" s="82">
        <v>2.9297E-2</v>
      </c>
      <c r="M115" s="82">
        <v>3.0921000000000001E-2</v>
      </c>
      <c r="N115" s="82">
        <v>1.814E-2</v>
      </c>
      <c r="O115" s="82">
        <v>1.9831000000000001E-2</v>
      </c>
      <c r="P115" s="82">
        <v>1.0591E-2</v>
      </c>
      <c r="Q115" s="140">
        <v>5.8479999999999999E-3</v>
      </c>
      <c r="R115" s="77"/>
      <c r="S115" s="79">
        <v>0.22933999999999999</v>
      </c>
      <c r="T115" s="80">
        <v>-0.63106428616491073</v>
      </c>
      <c r="U115" s="80">
        <v>-0.1171867612743368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0</v>
      </c>
      <c r="E116" s="90">
        <v>0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14</v>
      </c>
      <c r="E122" s="90">
        <v>0.19444444444444445</v>
      </c>
      <c r="F122" s="95"/>
      <c r="G122" s="92">
        <v>0.53049400000000002</v>
      </c>
      <c r="H122" s="92">
        <v>0.45409700000000008</v>
      </c>
      <c r="I122" s="92">
        <v>0.49035399999999996</v>
      </c>
      <c r="J122" s="92">
        <v>0.51675899999999997</v>
      </c>
      <c r="K122" s="92">
        <v>0.46343099999999998</v>
      </c>
      <c r="L122" s="92">
        <v>0.50322800000000001</v>
      </c>
      <c r="M122" s="92">
        <v>0.47614499999999993</v>
      </c>
      <c r="N122" s="92">
        <v>0.41532400000000003</v>
      </c>
      <c r="O122" s="92">
        <v>0.474522</v>
      </c>
      <c r="P122" s="92">
        <v>0.44497399999999998</v>
      </c>
      <c r="Q122" s="92">
        <v>0.41256199999999998</v>
      </c>
      <c r="R122" s="95"/>
      <c r="S122" s="93">
        <v>5.1818900000000001</v>
      </c>
      <c r="T122" s="94">
        <v>-0.22230600157588976</v>
      </c>
      <c r="U122" s="94">
        <v>-3.0939049638188831E-2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9</v>
      </c>
      <c r="E123" s="90">
        <v>0.125</v>
      </c>
      <c r="F123" s="77"/>
      <c r="G123" s="78">
        <v>0.33224500000000001</v>
      </c>
      <c r="H123" s="78">
        <v>0.29337200000000002</v>
      </c>
      <c r="I123" s="78">
        <v>0.30531999999999998</v>
      </c>
      <c r="J123" s="78">
        <v>0.32881700000000003</v>
      </c>
      <c r="K123" s="78">
        <v>0.28955799999999998</v>
      </c>
      <c r="L123" s="78">
        <v>0.33590900000000001</v>
      </c>
      <c r="M123" s="78">
        <v>0.33096499999999995</v>
      </c>
      <c r="N123" s="78">
        <v>0.296815</v>
      </c>
      <c r="O123" s="78">
        <v>0.36962400000000001</v>
      </c>
      <c r="P123" s="78">
        <v>0.34020499999999998</v>
      </c>
      <c r="Q123" s="78">
        <v>0.32308300000000001</v>
      </c>
      <c r="R123" s="77"/>
      <c r="S123" s="85">
        <v>3.5459130000000001</v>
      </c>
      <c r="T123" s="86">
        <v>-2.7576035756745831E-2</v>
      </c>
      <c r="U123" s="86">
        <v>-3.4893221687668508E-3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1.3888888888888888E-2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2.34E-4</v>
      </c>
      <c r="P125" s="78">
        <v>0</v>
      </c>
      <c r="Q125" s="136">
        <v>0</v>
      </c>
      <c r="R125" s="77"/>
      <c r="S125" s="85">
        <v>2.34E-4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8</v>
      </c>
      <c r="E126" s="90">
        <v>0.1111111111111111</v>
      </c>
      <c r="F126" s="77"/>
      <c r="G126" s="78">
        <v>0.33224500000000001</v>
      </c>
      <c r="H126" s="78">
        <v>0.29337200000000002</v>
      </c>
      <c r="I126" s="78">
        <v>0.30531999999999998</v>
      </c>
      <c r="J126" s="78">
        <v>0.32881700000000003</v>
      </c>
      <c r="K126" s="78">
        <v>0.28955799999999998</v>
      </c>
      <c r="L126" s="78">
        <v>0.33590900000000001</v>
      </c>
      <c r="M126" s="78">
        <v>0.33096499999999995</v>
      </c>
      <c r="N126" s="78">
        <v>0.296815</v>
      </c>
      <c r="O126" s="78">
        <v>0.36939</v>
      </c>
      <c r="P126" s="78">
        <v>0.34020499999999998</v>
      </c>
      <c r="Q126" s="78">
        <v>0.32308300000000001</v>
      </c>
      <c r="R126" s="77"/>
      <c r="S126" s="85">
        <v>3.5456790000000002</v>
      </c>
      <c r="T126" s="86">
        <v>-2.7576035756745831E-2</v>
      </c>
      <c r="U126" s="86">
        <v>-3.4893221687668508E-3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2</v>
      </c>
      <c r="E127" s="76">
        <v>2.7777777777777776E-2</v>
      </c>
      <c r="F127" s="77"/>
      <c r="G127" s="78">
        <v>8.5469000000000003E-2</v>
      </c>
      <c r="H127" s="78">
        <v>7.9804E-2</v>
      </c>
      <c r="I127" s="78">
        <v>4.9138000000000001E-2</v>
      </c>
      <c r="J127" s="78">
        <v>5.6964000000000001E-2</v>
      </c>
      <c r="K127" s="78">
        <v>5.5377999999999997E-2</v>
      </c>
      <c r="L127" s="78">
        <v>5.7068000000000001E-2</v>
      </c>
      <c r="M127" s="78">
        <v>5.1256000000000003E-2</v>
      </c>
      <c r="N127" s="78">
        <v>7.7661999999999995E-2</v>
      </c>
      <c r="O127" s="78">
        <v>8.8353000000000001E-2</v>
      </c>
      <c r="P127" s="78">
        <v>6.4715999999999996E-2</v>
      </c>
      <c r="Q127" s="136">
        <v>8.3230999999999999E-2</v>
      </c>
      <c r="R127" s="77"/>
      <c r="S127" s="85">
        <v>0.74903900000000001</v>
      </c>
      <c r="T127" s="86">
        <v>-2.6184932548643403E-2</v>
      </c>
      <c r="U127" s="86">
        <v>-3.3112385319388205E-3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5</v>
      </c>
      <c r="E131" s="76">
        <v>6.9444444444444448E-2</v>
      </c>
      <c r="F131" s="77"/>
      <c r="G131" s="78">
        <v>0.12192500000000001</v>
      </c>
      <c r="H131" s="78">
        <v>0.11246100000000001</v>
      </c>
      <c r="I131" s="78">
        <v>0.15146699999999999</v>
      </c>
      <c r="J131" s="78">
        <v>0.14583499999999999</v>
      </c>
      <c r="K131" s="78">
        <v>0.10359699999999999</v>
      </c>
      <c r="L131" s="78">
        <v>0.14266799999999999</v>
      </c>
      <c r="M131" s="78">
        <v>0.15341099999999999</v>
      </c>
      <c r="N131" s="78">
        <v>9.5235E-2</v>
      </c>
      <c r="O131" s="78">
        <v>0.13991300000000001</v>
      </c>
      <c r="P131" s="78">
        <v>0.14086899999999999</v>
      </c>
      <c r="Q131" s="136">
        <v>0.115004</v>
      </c>
      <c r="R131" s="77"/>
      <c r="S131" s="85">
        <v>1.4223849999999998</v>
      </c>
      <c r="T131" s="86">
        <v>-5.6764404346934638E-2</v>
      </c>
      <c r="U131" s="86">
        <v>-7.2782829779525215E-3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1.3888888888888888E-2</v>
      </c>
      <c r="F133" s="77"/>
      <c r="G133" s="78">
        <v>0.124851</v>
      </c>
      <c r="H133" s="78">
        <v>0.101107</v>
      </c>
      <c r="I133" s="78">
        <v>0.104715</v>
      </c>
      <c r="J133" s="78">
        <v>0.12601799999999999</v>
      </c>
      <c r="K133" s="78">
        <v>0.130583</v>
      </c>
      <c r="L133" s="78">
        <v>0.13617299999999999</v>
      </c>
      <c r="M133" s="78">
        <v>0.12629799999999999</v>
      </c>
      <c r="N133" s="78">
        <v>0.123918</v>
      </c>
      <c r="O133" s="78">
        <v>0.141124</v>
      </c>
      <c r="P133" s="78">
        <v>0.13461999999999999</v>
      </c>
      <c r="Q133" s="78">
        <v>0.124848</v>
      </c>
      <c r="R133" s="77"/>
      <c r="S133" s="85">
        <v>1.374255</v>
      </c>
      <c r="T133" s="86">
        <v>-2.4028642141460388E-5</v>
      </c>
      <c r="U133" s="86">
        <v>-3.0036118433551806E-6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2</v>
      </c>
      <c r="E137" s="90">
        <v>2.7777777777777776E-2</v>
      </c>
      <c r="F137" s="77"/>
      <c r="G137" s="78">
        <v>2.8773E-2</v>
      </c>
      <c r="H137" s="78">
        <v>2.3392E-2</v>
      </c>
      <c r="I137" s="78">
        <v>5.5034E-2</v>
      </c>
      <c r="J137" s="78">
        <v>5.7062000000000002E-2</v>
      </c>
      <c r="K137" s="78">
        <v>4.5975000000000002E-2</v>
      </c>
      <c r="L137" s="78">
        <v>5.0125999999999997E-2</v>
      </c>
      <c r="M137" s="78">
        <v>4.2906E-2</v>
      </c>
      <c r="N137" s="78">
        <v>2.8941999999999999E-2</v>
      </c>
      <c r="O137" s="78">
        <v>2.8882000000000001E-2</v>
      </c>
      <c r="P137" s="78">
        <v>3.0627999999999999E-2</v>
      </c>
      <c r="Q137" s="136">
        <v>2.2231000000000001E-2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2</v>
      </c>
      <c r="E139" s="76">
        <v>2.7777777777777776E-2</v>
      </c>
      <c r="F139" s="77"/>
      <c r="G139" s="78">
        <v>2.8773E-2</v>
      </c>
      <c r="H139" s="78">
        <v>2.3392E-2</v>
      </c>
      <c r="I139" s="78">
        <v>5.5034E-2</v>
      </c>
      <c r="J139" s="78">
        <v>5.7062000000000002E-2</v>
      </c>
      <c r="K139" s="78">
        <v>4.5975000000000002E-2</v>
      </c>
      <c r="L139" s="78">
        <v>5.0125999999999997E-2</v>
      </c>
      <c r="M139" s="78">
        <v>4.2906E-2</v>
      </c>
      <c r="N139" s="78">
        <v>2.8941999999999999E-2</v>
      </c>
      <c r="O139" s="78">
        <v>2.8882000000000001E-2</v>
      </c>
      <c r="P139" s="78">
        <v>3.0627999999999999E-2</v>
      </c>
      <c r="Q139" s="136">
        <v>2.2231000000000001E-2</v>
      </c>
      <c r="R139" s="77"/>
      <c r="S139" s="85">
        <v>0.41395100000000001</v>
      </c>
      <c r="T139" s="86">
        <v>-0.22736593334028432</v>
      </c>
      <c r="U139" s="86">
        <v>-3.1729430701627148E-2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3</v>
      </c>
      <c r="E142" s="90">
        <v>4.1666666666666664E-2</v>
      </c>
      <c r="F142" s="77"/>
      <c r="G142" s="78">
        <v>0.16947599999999999</v>
      </c>
      <c r="H142" s="78">
        <v>0.13733300000000001</v>
      </c>
      <c r="I142" s="78">
        <v>0.13</v>
      </c>
      <c r="J142" s="78">
        <v>0.13088</v>
      </c>
      <c r="K142" s="78">
        <v>0.12789800000000001</v>
      </c>
      <c r="L142" s="78">
        <v>0.11719300000000001</v>
      </c>
      <c r="M142" s="78">
        <v>0.102274</v>
      </c>
      <c r="N142" s="78">
        <v>8.9566999999999994E-2</v>
      </c>
      <c r="O142" s="78">
        <v>7.6016E-2</v>
      </c>
      <c r="P142" s="78">
        <v>7.4140999999999999E-2</v>
      </c>
      <c r="Q142" s="78">
        <v>6.7248000000000002E-2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3</v>
      </c>
      <c r="E143" s="76">
        <v>4.1666666666666664E-2</v>
      </c>
      <c r="F143" s="77"/>
      <c r="G143" s="78">
        <v>0.16947599999999999</v>
      </c>
      <c r="H143" s="78">
        <v>0.13733300000000001</v>
      </c>
      <c r="I143" s="78">
        <v>0.13</v>
      </c>
      <c r="J143" s="78">
        <v>0.13088</v>
      </c>
      <c r="K143" s="78">
        <v>0.12789800000000001</v>
      </c>
      <c r="L143" s="78">
        <v>0.11719300000000001</v>
      </c>
      <c r="M143" s="78">
        <v>0.102274</v>
      </c>
      <c r="N143" s="78">
        <v>8.9566999999999994E-2</v>
      </c>
      <c r="O143" s="78">
        <v>7.6016E-2</v>
      </c>
      <c r="P143" s="78">
        <v>7.4140999999999999E-2</v>
      </c>
      <c r="Q143" s="78">
        <v>6.7248000000000002E-2</v>
      </c>
      <c r="R143" s="77"/>
      <c r="S143" s="85">
        <v>1.2220260000000001</v>
      </c>
      <c r="T143" s="86">
        <v>-0.60320045316150961</v>
      </c>
      <c r="U143" s="86">
        <v>-0.10911551439483747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6</v>
      </c>
      <c r="E147" s="90">
        <v>8.3333333333333329E-2</v>
      </c>
      <c r="F147" s="95"/>
      <c r="G147" s="92">
        <v>0.67302399999999996</v>
      </c>
      <c r="H147" s="92">
        <v>0.52770099999999998</v>
      </c>
      <c r="I147" s="92">
        <v>0.23376000000000002</v>
      </c>
      <c r="J147" s="92">
        <v>0.109278</v>
      </c>
      <c r="K147" s="92">
        <v>0.10001599999999999</v>
      </c>
      <c r="L147" s="92">
        <v>0.13418599999999997</v>
      </c>
      <c r="M147" s="92">
        <v>0.11455</v>
      </c>
      <c r="N147" s="92">
        <v>6.1865999999999997E-2</v>
      </c>
      <c r="O147" s="92">
        <v>2.8999999999999998E-2</v>
      </c>
      <c r="P147" s="92">
        <v>2.7538E-2</v>
      </c>
      <c r="Q147" s="92">
        <v>0</v>
      </c>
      <c r="R147" s="95"/>
      <c r="S147" s="93">
        <v>2.0109189999999995</v>
      </c>
      <c r="T147" s="94">
        <v>-1</v>
      </c>
      <c r="U147" s="94">
        <v>-1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1.3888888888888888E-2</v>
      </c>
      <c r="F148" s="77"/>
      <c r="G148" s="78">
        <v>0</v>
      </c>
      <c r="H148" s="78">
        <v>0</v>
      </c>
      <c r="I148" s="78">
        <v>0</v>
      </c>
      <c r="J148" s="78">
        <v>8.3500000000000002E-4</v>
      </c>
      <c r="K148" s="78">
        <v>1.5349999999999999E-3</v>
      </c>
      <c r="L148" s="78">
        <v>1.707E-3</v>
      </c>
      <c r="M148" s="78">
        <v>1.57E-3</v>
      </c>
      <c r="N148" s="78">
        <v>6.4400000000000004E-4</v>
      </c>
      <c r="O148" s="78">
        <v>3.5599999999999998E-4</v>
      </c>
      <c r="P148" s="78">
        <v>0</v>
      </c>
      <c r="Q148" s="136">
        <v>0</v>
      </c>
      <c r="R148" s="77"/>
      <c r="S148" s="85">
        <v>6.6470000000000001E-3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1</v>
      </c>
      <c r="E149" s="90">
        <v>1.3888888888888888E-2</v>
      </c>
      <c r="F149" s="77"/>
      <c r="G149" s="78">
        <v>0.10241599999999999</v>
      </c>
      <c r="H149" s="78">
        <v>9.0832999999999997E-2</v>
      </c>
      <c r="I149" s="78">
        <v>0.108531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136">
        <v>0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1</v>
      </c>
      <c r="E150" s="99">
        <v>1.3888888888888888E-2</v>
      </c>
      <c r="F150" s="100"/>
      <c r="G150" s="78">
        <v>0.10241599999999999</v>
      </c>
      <c r="H150" s="78">
        <v>9.0832999999999997E-2</v>
      </c>
      <c r="I150" s="78">
        <v>0.108531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0.30177999999999999</v>
      </c>
      <c r="T150" s="102">
        <v>-1</v>
      </c>
      <c r="U150" s="102">
        <v>-1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4</v>
      </c>
      <c r="E152" s="90">
        <v>5.5555555555555552E-2</v>
      </c>
      <c r="F152" s="77"/>
      <c r="G152" s="78">
        <v>0.570608</v>
      </c>
      <c r="H152" s="78">
        <v>0.43686800000000003</v>
      </c>
      <c r="I152" s="78">
        <v>0.12522900000000001</v>
      </c>
      <c r="J152" s="78">
        <v>0.108443</v>
      </c>
      <c r="K152" s="78">
        <v>9.8480999999999999E-2</v>
      </c>
      <c r="L152" s="78">
        <v>0.13247899999999999</v>
      </c>
      <c r="M152" s="78">
        <v>0.11298</v>
      </c>
      <c r="N152" s="78">
        <v>6.1221999999999999E-2</v>
      </c>
      <c r="O152" s="78">
        <v>2.8643999999999999E-2</v>
      </c>
      <c r="P152" s="78">
        <v>2.7538E-2</v>
      </c>
      <c r="Q152" s="78">
        <v>0</v>
      </c>
      <c r="R152" s="77"/>
      <c r="S152" s="85">
        <v>1.7024920000000001</v>
      </c>
      <c r="T152" s="86">
        <v>-1</v>
      </c>
      <c r="U152" s="86">
        <v>-1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3</v>
      </c>
      <c r="E153" s="76">
        <v>4.1666666666666664E-2</v>
      </c>
      <c r="F153" s="77"/>
      <c r="G153" s="78">
        <v>0.56695099999999998</v>
      </c>
      <c r="H153" s="78">
        <v>0.43578600000000001</v>
      </c>
      <c r="I153" s="78">
        <v>0.12403599999999999</v>
      </c>
      <c r="J153" s="78">
        <v>0.107196</v>
      </c>
      <c r="K153" s="78">
        <v>9.7201999999999997E-2</v>
      </c>
      <c r="L153" s="78">
        <v>0.13120499999999999</v>
      </c>
      <c r="M153" s="78">
        <v>0.11179</v>
      </c>
      <c r="N153" s="78">
        <v>6.1221999999999999E-2</v>
      </c>
      <c r="O153" s="78">
        <v>2.8643999999999999E-2</v>
      </c>
      <c r="P153" s="78">
        <v>2.7538E-2</v>
      </c>
      <c r="Q153" s="78">
        <v>0</v>
      </c>
      <c r="R153" s="77"/>
      <c r="S153" s="85">
        <v>1.6915700000000002</v>
      </c>
      <c r="T153" s="86">
        <v>-1</v>
      </c>
      <c r="U153" s="86">
        <v>-1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1</v>
      </c>
      <c r="E154" s="76">
        <v>1.3888888888888888E-2</v>
      </c>
      <c r="F154" s="77"/>
      <c r="G154" s="78">
        <v>3.6570000000000001E-3</v>
      </c>
      <c r="H154" s="78">
        <v>1.0820000000000001E-3</v>
      </c>
      <c r="I154" s="78">
        <v>1.193E-3</v>
      </c>
      <c r="J154" s="78">
        <v>1.2470000000000001E-3</v>
      </c>
      <c r="K154" s="78">
        <v>1.279E-3</v>
      </c>
      <c r="L154" s="78">
        <v>1.274E-3</v>
      </c>
      <c r="M154" s="78">
        <v>1.1900000000000001E-3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1.0922000000000001E-2</v>
      </c>
      <c r="T154" s="86">
        <v>-1</v>
      </c>
      <c r="U154" s="86">
        <v>-1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7</v>
      </c>
      <c r="E156" s="90">
        <v>9.7222222222222224E-2</v>
      </c>
      <c r="F156" s="95"/>
      <c r="G156" s="92">
        <v>0.22102499999999997</v>
      </c>
      <c r="H156" s="92">
        <v>0.23273099999999999</v>
      </c>
      <c r="I156" s="92">
        <v>0.31800800000000001</v>
      </c>
      <c r="J156" s="92">
        <v>0.32323299999999999</v>
      </c>
      <c r="K156" s="92">
        <v>0.30674800000000002</v>
      </c>
      <c r="L156" s="92">
        <v>0.44044</v>
      </c>
      <c r="M156" s="92">
        <v>0.47250999999999999</v>
      </c>
      <c r="N156" s="92">
        <v>0.497861</v>
      </c>
      <c r="O156" s="92">
        <v>0.76651399999999992</v>
      </c>
      <c r="P156" s="92">
        <v>0.88621000000000005</v>
      </c>
      <c r="Q156" s="92">
        <v>0.794659</v>
      </c>
      <c r="R156" s="95"/>
      <c r="S156" s="93">
        <v>5.2599389999999993</v>
      </c>
      <c r="T156" s="94">
        <v>2.5953353693021155</v>
      </c>
      <c r="U156" s="94">
        <v>0.17345766441241706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3</v>
      </c>
      <c r="E157" s="76">
        <v>4.1666666666666664E-2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1.567E-3</v>
      </c>
      <c r="M157" s="78">
        <v>2.5349999999999999E-3</v>
      </c>
      <c r="N157" s="78">
        <v>3.6380000000000002E-3</v>
      </c>
      <c r="O157" s="78">
        <v>3.0613999999999999E-2</v>
      </c>
      <c r="P157" s="78">
        <v>4.5677000000000002E-2</v>
      </c>
      <c r="Q157" s="78">
        <v>2.8416E-2</v>
      </c>
      <c r="R157" s="77"/>
      <c r="S157" s="85">
        <v>0.11244699999999999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1.3888888888888888E-2</v>
      </c>
      <c r="F158" s="77"/>
      <c r="G158" s="78">
        <v>2.5165E-2</v>
      </c>
      <c r="H158" s="78">
        <v>3.8507E-2</v>
      </c>
      <c r="I158" s="78">
        <v>5.6437000000000001E-2</v>
      </c>
      <c r="J158" s="78">
        <v>3.884E-2</v>
      </c>
      <c r="K158" s="78">
        <v>2.9314E-2</v>
      </c>
      <c r="L158" s="78">
        <v>4.1245999999999998E-2</v>
      </c>
      <c r="M158" s="78">
        <v>3.5272999999999999E-2</v>
      </c>
      <c r="N158" s="78">
        <v>2.2752999999999999E-2</v>
      </c>
      <c r="O158" s="78">
        <v>2.6057E-2</v>
      </c>
      <c r="P158" s="78">
        <v>1.4076E-2</v>
      </c>
      <c r="Q158" s="136">
        <v>1.4231000000000001E-2</v>
      </c>
      <c r="R158" s="77"/>
      <c r="S158" s="85">
        <v>0.34189900000000001</v>
      </c>
      <c r="T158" s="86">
        <v>-0.43449235048678714</v>
      </c>
      <c r="U158" s="86">
        <v>-6.8774605886451012E-2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1.3888888888888888E-2</v>
      </c>
      <c r="F159" s="77"/>
      <c r="G159" s="78">
        <v>1.4533000000000001E-2</v>
      </c>
      <c r="H159" s="78">
        <v>1.422E-2</v>
      </c>
      <c r="I159" s="78">
        <v>2.0036000000000002E-2</v>
      </c>
      <c r="J159" s="78">
        <v>1.7987E-2</v>
      </c>
      <c r="K159" s="78">
        <v>1.9057000000000001E-2</v>
      </c>
      <c r="L159" s="78">
        <v>2.1323999999999999E-2</v>
      </c>
      <c r="M159" s="78">
        <v>1.8540000000000001E-2</v>
      </c>
      <c r="N159" s="78">
        <v>1.1070999999999999E-2</v>
      </c>
      <c r="O159" s="78">
        <v>1.5209E-2</v>
      </c>
      <c r="P159" s="78">
        <v>1.4076E-2</v>
      </c>
      <c r="Q159" s="136">
        <v>1.4231000000000001E-2</v>
      </c>
      <c r="R159" s="77"/>
      <c r="S159" s="85">
        <v>0.180284</v>
      </c>
      <c r="T159" s="86">
        <v>-2.0780293125989169E-2</v>
      </c>
      <c r="U159" s="86">
        <v>-2.6214631913918929E-3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2</v>
      </c>
      <c r="E160" s="76">
        <v>2.7777777777777776E-2</v>
      </c>
      <c r="F160" s="77"/>
      <c r="G160" s="78">
        <v>0.18132699999999999</v>
      </c>
      <c r="H160" s="78">
        <v>0.180004</v>
      </c>
      <c r="I160" s="78">
        <v>0.241535</v>
      </c>
      <c r="J160" s="78">
        <v>0.26640599999999998</v>
      </c>
      <c r="K160" s="78">
        <v>0.25837700000000002</v>
      </c>
      <c r="L160" s="78">
        <v>0.376303</v>
      </c>
      <c r="M160" s="78">
        <v>0.41616199999999998</v>
      </c>
      <c r="N160" s="78">
        <v>0.460399</v>
      </c>
      <c r="O160" s="78">
        <v>0.69463399999999997</v>
      </c>
      <c r="P160" s="78">
        <v>0.81238100000000002</v>
      </c>
      <c r="Q160" s="78">
        <v>0.73778100000000002</v>
      </c>
      <c r="R160" s="77"/>
      <c r="S160" s="85">
        <v>4.6253089999999997</v>
      </c>
      <c r="T160" s="86">
        <v>3.0687873289692105</v>
      </c>
      <c r="U160" s="86">
        <v>0.19174441080465821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18</v>
      </c>
      <c r="E164" s="90">
        <v>0.25</v>
      </c>
      <c r="F164" s="95"/>
      <c r="G164" s="92">
        <v>0.10159900000000001</v>
      </c>
      <c r="H164" s="92">
        <v>0.138345</v>
      </c>
      <c r="I164" s="92">
        <v>0.17321399999999998</v>
      </c>
      <c r="J164" s="92">
        <v>0.16650200000000001</v>
      </c>
      <c r="K164" s="92">
        <v>0.13886999999999999</v>
      </c>
      <c r="L164" s="92">
        <v>0.11887900000000001</v>
      </c>
      <c r="M164" s="92">
        <v>0.11119599999999999</v>
      </c>
      <c r="N164" s="92">
        <v>0.11371800000000001</v>
      </c>
      <c r="O164" s="92">
        <v>0.21132800000000002</v>
      </c>
      <c r="P164" s="92">
        <v>0.26071</v>
      </c>
      <c r="Q164" s="92">
        <v>0.45677699999999999</v>
      </c>
      <c r="R164" s="95"/>
      <c r="S164" s="93">
        <v>1.9911379999999999</v>
      </c>
      <c r="T164" s="94">
        <v>3.4958808649691431</v>
      </c>
      <c r="U164" s="94">
        <v>0.20670704797153427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18</v>
      </c>
      <c r="E165" s="90">
        <v>0.25</v>
      </c>
      <c r="F165" s="77"/>
      <c r="G165" s="78">
        <v>0.10159900000000001</v>
      </c>
      <c r="H165" s="78">
        <v>0.138345</v>
      </c>
      <c r="I165" s="78">
        <v>0.17321399999999998</v>
      </c>
      <c r="J165" s="78">
        <v>0.16650200000000001</v>
      </c>
      <c r="K165" s="78">
        <v>0.13886999999999999</v>
      </c>
      <c r="L165" s="78">
        <v>0.11887900000000001</v>
      </c>
      <c r="M165" s="78">
        <v>0.11119599999999999</v>
      </c>
      <c r="N165" s="78">
        <v>0.11371800000000001</v>
      </c>
      <c r="O165" s="78">
        <v>0.21132800000000002</v>
      </c>
      <c r="P165" s="78">
        <v>0.26071</v>
      </c>
      <c r="Q165" s="78">
        <v>0.45677699999999999</v>
      </c>
      <c r="R165" s="77"/>
      <c r="S165" s="85">
        <v>1.9911379999999999</v>
      </c>
      <c r="T165" s="86">
        <v>3.4958808649691431</v>
      </c>
      <c r="U165" s="86">
        <v>0.20670704797153427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4</v>
      </c>
      <c r="E166" s="76">
        <v>5.5555555555555552E-2</v>
      </c>
      <c r="F166" s="77"/>
      <c r="G166" s="78">
        <v>1.0605E-2</v>
      </c>
      <c r="H166" s="78">
        <v>2.8726000000000002E-2</v>
      </c>
      <c r="I166" s="78">
        <v>2.9253000000000001E-2</v>
      </c>
      <c r="J166" s="78">
        <v>2.5048000000000001E-2</v>
      </c>
      <c r="K166" s="78">
        <v>1.5886000000000001E-2</v>
      </c>
      <c r="L166" s="78">
        <v>2.8216999999999999E-2</v>
      </c>
      <c r="M166" s="78">
        <v>1.2460000000000001E-2</v>
      </c>
      <c r="N166" s="78">
        <v>2.2166999999999999E-2</v>
      </c>
      <c r="O166" s="78">
        <v>7.2414000000000006E-2</v>
      </c>
      <c r="P166" s="78">
        <v>0.107061</v>
      </c>
      <c r="Q166" s="136">
        <v>0.17957999999999999</v>
      </c>
      <c r="R166" s="77"/>
      <c r="S166" s="85">
        <v>0.53141700000000003</v>
      </c>
      <c r="T166" s="86">
        <v>15.933521923620933</v>
      </c>
      <c r="U166" s="86">
        <v>0.42427355872282857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0</v>
      </c>
      <c r="E167" s="76">
        <v>0</v>
      </c>
      <c r="F167" s="77"/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7"/>
      <c r="S167" s="85">
        <v>0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0</v>
      </c>
      <c r="E169" s="76">
        <v>0</v>
      </c>
      <c r="F169" s="77"/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7"/>
      <c r="S169" s="85">
        <v>0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1.3888888888888888E-2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3.1E-4</v>
      </c>
      <c r="N171" s="78">
        <v>2.99E-4</v>
      </c>
      <c r="O171" s="78">
        <v>2.9E-4</v>
      </c>
      <c r="P171" s="78">
        <v>0</v>
      </c>
      <c r="Q171" s="136">
        <v>0</v>
      </c>
      <c r="R171" s="77"/>
      <c r="S171" s="85">
        <v>8.9899999999999995E-4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2</v>
      </c>
      <c r="E173" s="76">
        <v>2.7777777777777776E-2</v>
      </c>
      <c r="F173" s="77"/>
      <c r="G173" s="78">
        <v>1.413E-2</v>
      </c>
      <c r="H173" s="78">
        <v>1.5324000000000001E-2</v>
      </c>
      <c r="I173" s="78">
        <v>1.7697999999999998E-2</v>
      </c>
      <c r="J173" s="78">
        <v>1.6071999999999999E-2</v>
      </c>
      <c r="K173" s="78">
        <v>1.5762999999999999E-2</v>
      </c>
      <c r="L173" s="78">
        <v>4.1920000000000004E-3</v>
      </c>
      <c r="M173" s="78">
        <v>5.7840000000000001E-3</v>
      </c>
      <c r="N173" s="78">
        <v>6.5030000000000001E-3</v>
      </c>
      <c r="O173" s="78">
        <v>7.1770000000000002E-3</v>
      </c>
      <c r="P173" s="78">
        <v>6.1809999999999999E-3</v>
      </c>
      <c r="Q173" s="136">
        <v>6.0499999999999998E-3</v>
      </c>
      <c r="R173" s="77"/>
      <c r="S173" s="85">
        <v>0.114874</v>
      </c>
      <c r="T173" s="86">
        <v>-0.57183297947629153</v>
      </c>
      <c r="U173" s="86">
        <v>-0.10060255063738421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2</v>
      </c>
      <c r="E174" s="76">
        <v>2.7777777777777776E-2</v>
      </c>
      <c r="F174" s="77"/>
      <c r="G174" s="78">
        <v>4.6816000000000003E-2</v>
      </c>
      <c r="H174" s="78">
        <v>5.5969999999999999E-2</v>
      </c>
      <c r="I174" s="78">
        <v>7.0598999999999995E-2</v>
      </c>
      <c r="J174" s="78">
        <v>5.6701000000000001E-2</v>
      </c>
      <c r="K174" s="78">
        <v>4.9021000000000002E-2</v>
      </c>
      <c r="L174" s="78">
        <v>1.7989000000000002E-2</v>
      </c>
      <c r="M174" s="78">
        <v>1.5743E-2</v>
      </c>
      <c r="N174" s="78">
        <v>1.3745E-2</v>
      </c>
      <c r="O174" s="78">
        <v>2.6692E-2</v>
      </c>
      <c r="P174" s="78">
        <v>3.9955999999999998E-2</v>
      </c>
      <c r="Q174" s="78">
        <v>7.8654000000000002E-2</v>
      </c>
      <c r="R174" s="77"/>
      <c r="S174" s="85">
        <v>0.47188599999999997</v>
      </c>
      <c r="T174" s="86">
        <v>0.68006664388243321</v>
      </c>
      <c r="U174" s="86">
        <v>6.7003425482169865E-2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1.3888888888888888E-2</v>
      </c>
      <c r="F175" s="77"/>
      <c r="G175" s="78">
        <v>1.5E-3</v>
      </c>
      <c r="H175" s="78">
        <v>1.1460000000000001E-3</v>
      </c>
      <c r="I175" s="78">
        <v>9.8399999999999998E-3</v>
      </c>
      <c r="J175" s="78">
        <v>8.1890000000000001E-3</v>
      </c>
      <c r="K175" s="78">
        <v>1.2149999999999999E-3</v>
      </c>
      <c r="L175" s="78">
        <v>2.153E-3</v>
      </c>
      <c r="M175" s="78">
        <v>5.5770000000000004E-3</v>
      </c>
      <c r="N175" s="78">
        <v>4.0000000000000001E-3</v>
      </c>
      <c r="O175" s="78">
        <v>4.6610000000000002E-3</v>
      </c>
      <c r="P175" s="78">
        <v>2.4359999999999998E-3</v>
      </c>
      <c r="Q175" s="136">
        <v>2.7669999999999999E-3</v>
      </c>
      <c r="R175" s="77"/>
      <c r="S175" s="85">
        <v>4.3483999999999995E-2</v>
      </c>
      <c r="T175" s="86">
        <v>0.84466666666666668</v>
      </c>
      <c r="U175" s="86">
        <v>7.9542482522848346E-2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5</v>
      </c>
      <c r="E177" s="76">
        <v>6.9444444444444448E-2</v>
      </c>
      <c r="F177" s="77"/>
      <c r="G177" s="78">
        <v>6.0639999999999999E-3</v>
      </c>
      <c r="H177" s="78">
        <v>1.1143E-2</v>
      </c>
      <c r="I177" s="78">
        <v>1.8887000000000001E-2</v>
      </c>
      <c r="J177" s="78">
        <v>1.9085999999999999E-2</v>
      </c>
      <c r="K177" s="78">
        <v>1.8197000000000001E-2</v>
      </c>
      <c r="L177" s="78">
        <v>2.6313E-2</v>
      </c>
      <c r="M177" s="78">
        <v>2.8752E-2</v>
      </c>
      <c r="N177" s="78">
        <v>1.8787999999999999E-2</v>
      </c>
      <c r="O177" s="78">
        <v>3.8218000000000002E-2</v>
      </c>
      <c r="P177" s="78">
        <v>4.7341000000000001E-2</v>
      </c>
      <c r="Q177" s="136">
        <v>0.13075800000000001</v>
      </c>
      <c r="R177" s="77"/>
      <c r="S177" s="85">
        <v>0.36354700000000001</v>
      </c>
      <c r="T177" s="86">
        <v>20.562994722955146</v>
      </c>
      <c r="U177" s="86">
        <v>0.46795801518806734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1</v>
      </c>
      <c r="E179" s="76">
        <v>1.3888888888888888E-2</v>
      </c>
      <c r="F179" s="77"/>
      <c r="G179" s="78">
        <v>9.7540000000000005E-3</v>
      </c>
      <c r="H179" s="78">
        <v>6.4879999999999998E-3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1.6241999999999999E-2</v>
      </c>
      <c r="T179" s="86">
        <v>-1</v>
      </c>
      <c r="U179" s="86">
        <v>-1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2</v>
      </c>
      <c r="E180" s="76">
        <v>2.7777777777777776E-2</v>
      </c>
      <c r="F180" s="77"/>
      <c r="G180" s="78">
        <v>1.273E-2</v>
      </c>
      <c r="H180" s="78">
        <v>1.9547999999999999E-2</v>
      </c>
      <c r="I180" s="78">
        <v>2.6936999999999999E-2</v>
      </c>
      <c r="J180" s="78">
        <v>4.1405999999999998E-2</v>
      </c>
      <c r="K180" s="78">
        <v>3.8788000000000003E-2</v>
      </c>
      <c r="L180" s="78">
        <v>4.0015000000000002E-2</v>
      </c>
      <c r="M180" s="78">
        <v>4.2569999999999997E-2</v>
      </c>
      <c r="N180" s="78">
        <v>4.8216000000000002E-2</v>
      </c>
      <c r="O180" s="78">
        <v>6.1876E-2</v>
      </c>
      <c r="P180" s="78">
        <v>5.7735000000000002E-2</v>
      </c>
      <c r="Q180" s="136">
        <v>5.8968E-2</v>
      </c>
      <c r="R180" s="77"/>
      <c r="S180" s="85">
        <v>0.44878899999999999</v>
      </c>
      <c r="T180" s="86">
        <v>3.6322073841319718</v>
      </c>
      <c r="U180" s="86">
        <v>0.21122129939806378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0</v>
      </c>
      <c r="E181" s="90">
        <v>0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7"/>
      <c r="S181" s="85">
        <v>0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0</v>
      </c>
      <c r="E191" s="90">
        <v>0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5"/>
      <c r="S191" s="93">
        <v>0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0</v>
      </c>
      <c r="E192" s="76">
        <v>0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7"/>
      <c r="S192" s="85">
        <v>0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9</v>
      </c>
      <c r="E195" s="90">
        <v>0.125</v>
      </c>
      <c r="F195" s="77"/>
      <c r="G195" s="92">
        <v>1.878163</v>
      </c>
      <c r="H195" s="92">
        <v>1.5833250000000001</v>
      </c>
      <c r="I195" s="92">
        <v>1.818141</v>
      </c>
      <c r="J195" s="92">
        <v>1.9160270000000001</v>
      </c>
      <c r="K195" s="92">
        <v>1.9857470000000002</v>
      </c>
      <c r="L195" s="92">
        <v>1.9683139999999999</v>
      </c>
      <c r="M195" s="92">
        <v>1.7408939999999999</v>
      </c>
      <c r="N195" s="92">
        <v>1.6874800000000001</v>
      </c>
      <c r="O195" s="92">
        <v>1.665813</v>
      </c>
      <c r="P195" s="92">
        <v>1.730942</v>
      </c>
      <c r="Q195" s="92">
        <v>1.7063969999999999</v>
      </c>
      <c r="R195" s="77"/>
      <c r="S195" s="79">
        <v>19.681242999999998</v>
      </c>
      <c r="T195" s="80">
        <v>-9.1454256100242715E-2</v>
      </c>
      <c r="U195" s="80">
        <v>-1.1917176381556649E-2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3</v>
      </c>
      <c r="E196" s="76">
        <v>4.1666666666666664E-2</v>
      </c>
      <c r="F196" s="77"/>
      <c r="G196" s="78">
        <v>1.5980000000000001E-2</v>
      </c>
      <c r="H196" s="78">
        <v>9.5329999999999998E-3</v>
      </c>
      <c r="I196" s="78">
        <v>1.5236E-2</v>
      </c>
      <c r="J196" s="78">
        <v>2.6207000000000001E-2</v>
      </c>
      <c r="K196" s="78">
        <v>1.9999999999999999E-6</v>
      </c>
      <c r="L196" s="78">
        <v>0</v>
      </c>
      <c r="M196" s="78">
        <v>0</v>
      </c>
      <c r="N196" s="78">
        <v>5.3249999999999999E-3</v>
      </c>
      <c r="O196" s="78">
        <v>1.0534999999999999E-2</v>
      </c>
      <c r="P196" s="78">
        <v>8.1860000000000006E-3</v>
      </c>
      <c r="Q196" s="136">
        <v>2.4022000000000002E-2</v>
      </c>
      <c r="R196" s="77"/>
      <c r="S196" s="85">
        <v>0.115026</v>
      </c>
      <c r="T196" s="86">
        <v>0.50325406758448055</v>
      </c>
      <c r="U196" s="86">
        <v>5.2274505536580529E-2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6</v>
      </c>
      <c r="E197" s="76">
        <v>8.3333333333333329E-2</v>
      </c>
      <c r="F197" s="77"/>
      <c r="G197" s="78">
        <v>1.8621829999999999</v>
      </c>
      <c r="H197" s="78">
        <v>1.5737920000000001</v>
      </c>
      <c r="I197" s="78">
        <v>1.802905</v>
      </c>
      <c r="J197" s="78">
        <v>1.8898200000000001</v>
      </c>
      <c r="K197" s="78">
        <v>1.9857450000000001</v>
      </c>
      <c r="L197" s="78">
        <v>1.9683139999999999</v>
      </c>
      <c r="M197" s="78">
        <v>1.7408939999999999</v>
      </c>
      <c r="N197" s="78">
        <v>1.6821550000000001</v>
      </c>
      <c r="O197" s="78">
        <v>1.655278</v>
      </c>
      <c r="P197" s="78">
        <v>1.722756</v>
      </c>
      <c r="Q197" s="136">
        <v>1.682375</v>
      </c>
      <c r="R197" s="77"/>
      <c r="S197" s="85">
        <v>19.566217000000002</v>
      </c>
      <c r="T197" s="86">
        <v>-9.655764229401731E-2</v>
      </c>
      <c r="U197" s="86">
        <v>-1.2612656487702045E-2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3</v>
      </c>
      <c r="E199" s="76">
        <v>4.1666666666666664E-2</v>
      </c>
      <c r="F199" s="77"/>
      <c r="G199" s="82">
        <v>4.4386000000000002E-2</v>
      </c>
      <c r="H199" s="82">
        <v>1.5679999999999999E-2</v>
      </c>
      <c r="I199" s="82">
        <v>3.8919000000000002E-2</v>
      </c>
      <c r="J199" s="82">
        <v>3.5009999999999999E-2</v>
      </c>
      <c r="K199" s="82">
        <v>3.6407000000000002E-2</v>
      </c>
      <c r="L199" s="82">
        <v>3.4611000000000003E-2</v>
      </c>
      <c r="M199" s="82">
        <v>3.0512999999999998E-2</v>
      </c>
      <c r="N199" s="82">
        <v>1.7288000000000001E-2</v>
      </c>
      <c r="O199" s="82">
        <v>1.8506999999999999E-2</v>
      </c>
      <c r="P199" s="82">
        <v>5.8339999999999998E-3</v>
      </c>
      <c r="Q199" s="137">
        <v>1.0399999999999999E-3</v>
      </c>
      <c r="R199" s="77"/>
      <c r="S199" s="79">
        <v>0.27819500000000003</v>
      </c>
      <c r="T199" s="80">
        <v>-0.97656918848285501</v>
      </c>
      <c r="U199" s="80">
        <v>-0.37450561373143409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2.7777777777777776E-2</v>
      </c>
      <c r="F201" s="95"/>
      <c r="G201" s="92">
        <v>1.196E-3</v>
      </c>
      <c r="H201" s="92">
        <v>1.1039999999999999E-3</v>
      </c>
      <c r="I201" s="92">
        <v>1.276E-3</v>
      </c>
      <c r="J201" s="92">
        <v>1.6080000000000001E-3</v>
      </c>
      <c r="K201" s="92">
        <v>2.238E-3</v>
      </c>
      <c r="L201" s="92">
        <v>1.3879999999999999E-3</v>
      </c>
      <c r="M201" s="92">
        <v>1.5820000000000001E-3</v>
      </c>
      <c r="N201" s="92">
        <v>5.6599999999999999E-4</v>
      </c>
      <c r="O201" s="92">
        <v>6.3400000000000001E-4</v>
      </c>
      <c r="P201" s="92">
        <v>0</v>
      </c>
      <c r="Q201" s="92">
        <v>0</v>
      </c>
      <c r="R201" s="95"/>
      <c r="S201" s="93">
        <v>1.1592000000000002E-2</v>
      </c>
      <c r="T201" s="94">
        <v>-1</v>
      </c>
      <c r="U201" s="94">
        <v>-1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1.3888888888888888E-2</v>
      </c>
      <c r="F202" s="77"/>
      <c r="G202" s="78">
        <v>5.9800000000000001E-4</v>
      </c>
      <c r="H202" s="78">
        <v>5.5199999999999997E-4</v>
      </c>
      <c r="I202" s="78">
        <v>6.38E-4</v>
      </c>
      <c r="J202" s="78">
        <v>8.0400000000000003E-4</v>
      </c>
      <c r="K202" s="78">
        <v>1.119E-3</v>
      </c>
      <c r="L202" s="78">
        <v>6.9399999999999996E-4</v>
      </c>
      <c r="M202" s="78">
        <v>7.9100000000000004E-4</v>
      </c>
      <c r="N202" s="78">
        <v>2.8299999999999999E-4</v>
      </c>
      <c r="O202" s="78">
        <v>3.1700000000000001E-4</v>
      </c>
      <c r="P202" s="78">
        <v>0</v>
      </c>
      <c r="Q202" s="136">
        <v>0</v>
      </c>
      <c r="R202" s="77"/>
      <c r="S202" s="85">
        <v>5.7960000000000008E-3</v>
      </c>
      <c r="T202" s="86">
        <v>-1</v>
      </c>
      <c r="U202" s="86">
        <v>-1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1.3888888888888888E-2</v>
      </c>
      <c r="F203" s="77"/>
      <c r="G203" s="78">
        <v>5.9800000000000001E-4</v>
      </c>
      <c r="H203" s="78">
        <v>5.5199999999999997E-4</v>
      </c>
      <c r="I203" s="78">
        <v>6.38E-4</v>
      </c>
      <c r="J203" s="78">
        <v>8.0400000000000003E-4</v>
      </c>
      <c r="K203" s="78">
        <v>1.119E-3</v>
      </c>
      <c r="L203" s="78">
        <v>6.9399999999999996E-4</v>
      </c>
      <c r="M203" s="78">
        <v>7.9100000000000004E-4</v>
      </c>
      <c r="N203" s="78">
        <v>2.8299999999999999E-4</v>
      </c>
      <c r="O203" s="78">
        <v>3.1700000000000001E-4</v>
      </c>
      <c r="P203" s="78">
        <v>0</v>
      </c>
      <c r="Q203" s="136">
        <v>0</v>
      </c>
      <c r="R203" s="77"/>
      <c r="S203" s="85">
        <v>5.7960000000000008E-3</v>
      </c>
      <c r="T203" s="86">
        <v>-1</v>
      </c>
      <c r="U203" s="86">
        <v>-1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72</v>
      </c>
      <c r="E204" s="90">
        <v>1</v>
      </c>
      <c r="F204" s="91"/>
      <c r="G204" s="92">
        <v>4.3035860000000001</v>
      </c>
      <c r="H204" s="92">
        <v>3.8306540000000009</v>
      </c>
      <c r="I204" s="92">
        <v>3.9974499999999997</v>
      </c>
      <c r="J204" s="92">
        <v>3.8358490000000001</v>
      </c>
      <c r="K204" s="92">
        <v>3.9314789999999999</v>
      </c>
      <c r="L204" s="92">
        <v>4.0508140000000008</v>
      </c>
      <c r="M204" s="92">
        <v>3.7356429999999996</v>
      </c>
      <c r="N204" s="92">
        <v>3.548753</v>
      </c>
      <c r="O204" s="92">
        <v>3.9195789999999997</v>
      </c>
      <c r="P204" s="92">
        <v>4.117445</v>
      </c>
      <c r="Q204" s="92">
        <v>4.0677569999999994</v>
      </c>
      <c r="R204" s="91"/>
      <c r="S204" s="93">
        <v>43.339009000000004</v>
      </c>
      <c r="T204" s="94">
        <v>-5.4798254293047854E-2</v>
      </c>
      <c r="U204" s="94">
        <v>-7.0198557372964654E-3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38</v>
      </c>
      <c r="E247" s="27">
        <v>0.52777777777777779</v>
      </c>
      <c r="F247" s="28"/>
      <c r="G247" s="38">
        <v>1.16649</v>
      </c>
      <c r="H247" s="38">
        <v>1.2007610000000002</v>
      </c>
      <c r="I247" s="38">
        <v>1.3952879999999999</v>
      </c>
      <c r="J247" s="38">
        <v>1.081199</v>
      </c>
      <c r="K247" s="38">
        <v>1.1557309999999998</v>
      </c>
      <c r="L247" s="38">
        <v>1.113451</v>
      </c>
      <c r="M247" s="38">
        <v>1.0239259999999999</v>
      </c>
      <c r="N247" s="38">
        <v>0.94844299999999993</v>
      </c>
      <c r="O247" s="38">
        <v>1.0477269999999999</v>
      </c>
      <c r="P247" s="38">
        <v>1.0633770000000002</v>
      </c>
      <c r="Q247" s="38">
        <v>1.0277179999999999</v>
      </c>
      <c r="R247" s="28"/>
      <c r="S247" s="39">
        <v>12.224110999999999</v>
      </c>
      <c r="T247" s="40">
        <v>-0.11896544333856285</v>
      </c>
      <c r="U247" s="40">
        <v>-1.5707631577947967E-2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21</v>
      </c>
      <c r="E248" s="27">
        <v>0.29166666666666669</v>
      </c>
      <c r="F248" s="28"/>
      <c r="G248" s="67">
        <v>0.235342</v>
      </c>
      <c r="H248" s="67">
        <v>0.31839299999999998</v>
      </c>
      <c r="I248" s="67">
        <v>0.31000699999999998</v>
      </c>
      <c r="J248" s="67">
        <v>0.29061900000000002</v>
      </c>
      <c r="K248" s="67">
        <v>0.256635</v>
      </c>
      <c r="L248" s="67">
        <v>0.28582099999999999</v>
      </c>
      <c r="M248" s="67">
        <v>0.27955799999999997</v>
      </c>
      <c r="N248" s="67">
        <v>0.24635799999999999</v>
      </c>
      <c r="O248" s="67">
        <v>0.25006</v>
      </c>
      <c r="P248" s="67">
        <v>0.25103799999999998</v>
      </c>
      <c r="Q248" s="67">
        <v>0.19791600000000001</v>
      </c>
      <c r="R248" s="28"/>
      <c r="S248" s="53">
        <v>2.9217469999999999</v>
      </c>
      <c r="T248" s="54">
        <v>-0.15902813777396296</v>
      </c>
      <c r="U248" s="54">
        <v>-2.1416963403428135E-2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4</v>
      </c>
      <c r="E254" s="27">
        <v>5.5555555555555552E-2</v>
      </c>
      <c r="F254" s="28"/>
      <c r="G254" s="67">
        <v>0.791292</v>
      </c>
      <c r="H254" s="67">
        <v>0.74397199999999997</v>
      </c>
      <c r="I254" s="67">
        <v>0.89806399999999997</v>
      </c>
      <c r="J254" s="67">
        <v>0.60951999999999995</v>
      </c>
      <c r="K254" s="67">
        <v>0.73285</v>
      </c>
      <c r="L254" s="67">
        <v>0.69933400000000001</v>
      </c>
      <c r="M254" s="67">
        <v>0.63386600000000004</v>
      </c>
      <c r="N254" s="67">
        <v>0.59408300000000003</v>
      </c>
      <c r="O254" s="67">
        <v>0.59600399999999998</v>
      </c>
      <c r="P254" s="67">
        <v>0.57724699999999995</v>
      </c>
      <c r="Q254" s="67">
        <v>0.54480799999999996</v>
      </c>
      <c r="R254" s="28"/>
      <c r="S254" s="53">
        <v>7.4210399999999996</v>
      </c>
      <c r="T254" s="54">
        <v>-0.31149562993180779</v>
      </c>
      <c r="U254" s="54">
        <v>-4.5582623560083801E-2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10</v>
      </c>
      <c r="E255" s="27">
        <v>0.1388888888888889</v>
      </c>
      <c r="F255" s="28"/>
      <c r="G255" s="67">
        <v>0.110177</v>
      </c>
      <c r="H255" s="67">
        <v>0.138373</v>
      </c>
      <c r="I255" s="67">
        <v>0.16501099999999999</v>
      </c>
      <c r="J255" s="67">
        <v>0.15750400000000001</v>
      </c>
      <c r="K255" s="67">
        <v>0.14203199999999999</v>
      </c>
      <c r="L255" s="67">
        <v>0.104867</v>
      </c>
      <c r="M255" s="67">
        <v>8.8776999999999995E-2</v>
      </c>
      <c r="N255" s="67">
        <v>9.0378E-2</v>
      </c>
      <c r="O255" s="67">
        <v>0.166356</v>
      </c>
      <c r="P255" s="67">
        <v>0.188136</v>
      </c>
      <c r="Q255" s="67">
        <v>0.25524000000000002</v>
      </c>
      <c r="R255" s="28"/>
      <c r="S255" s="53">
        <v>1.6068509999999998</v>
      </c>
      <c r="T255" s="54">
        <v>1.3166359585031362</v>
      </c>
      <c r="U255" s="54">
        <v>0.1107267318122076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1</v>
      </c>
      <c r="E258" s="27">
        <v>1.3888888888888888E-2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1.6900000000000001E-3</v>
      </c>
      <c r="O258" s="67">
        <v>2.4202999999999999E-2</v>
      </c>
      <c r="P258" s="67">
        <v>3.9322000000000003E-2</v>
      </c>
      <c r="Q258" s="67">
        <v>2.2568000000000001E-2</v>
      </c>
      <c r="R258" s="28"/>
      <c r="S258" s="53">
        <v>8.7783E-2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1</v>
      </c>
      <c r="E263" s="27">
        <v>1.3888888888888888E-2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2.258E-3</v>
      </c>
      <c r="Q263" s="67">
        <v>7.1859999999999997E-3</v>
      </c>
      <c r="R263" s="28"/>
      <c r="S263" s="53">
        <v>9.4439999999999993E-3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1</v>
      </c>
      <c r="E265" s="27">
        <v>1.3888888888888888E-2</v>
      </c>
      <c r="F265" s="28"/>
      <c r="G265" s="67">
        <v>2.9679000000000001E-2</v>
      </c>
      <c r="H265" s="67">
        <v>2.3E-5</v>
      </c>
      <c r="I265" s="67">
        <v>2.2206E-2</v>
      </c>
      <c r="J265" s="67">
        <v>2.3556000000000001E-2</v>
      </c>
      <c r="K265" s="67">
        <v>2.4213999999999999E-2</v>
      </c>
      <c r="L265" s="67">
        <v>2.3428999999999998E-2</v>
      </c>
      <c r="M265" s="67">
        <v>2.1725000000000001E-2</v>
      </c>
      <c r="N265" s="67">
        <v>1.5934E-2</v>
      </c>
      <c r="O265" s="67">
        <v>1.1103999999999999E-2</v>
      </c>
      <c r="P265" s="67">
        <v>5.3759999999999997E-3</v>
      </c>
      <c r="Q265" s="141">
        <v>0</v>
      </c>
      <c r="R265" s="28"/>
      <c r="S265" s="53">
        <v>0.17724599999999999</v>
      </c>
      <c r="T265" s="54">
        <v>-1</v>
      </c>
      <c r="U265" s="54">
        <v>-1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6</v>
      </c>
      <c r="E268" s="27">
        <v>8.3333333333333329E-2</v>
      </c>
      <c r="F268" s="28"/>
      <c r="G268" s="38">
        <v>0.22677900000000001</v>
      </c>
      <c r="H268" s="38">
        <v>0.208701</v>
      </c>
      <c r="I268" s="38">
        <v>0.224219</v>
      </c>
      <c r="J268" s="38">
        <v>0.215639</v>
      </c>
      <c r="K268" s="38">
        <v>0.17394100000000001</v>
      </c>
      <c r="L268" s="38">
        <v>0.202541</v>
      </c>
      <c r="M268" s="38">
        <v>0.18671299999999999</v>
      </c>
      <c r="N268" s="38">
        <v>0.123013</v>
      </c>
      <c r="O268" s="38">
        <v>0.16139300000000001</v>
      </c>
      <c r="P268" s="38">
        <v>0.15993499999999999</v>
      </c>
      <c r="Q268" s="38">
        <v>0.134496</v>
      </c>
      <c r="R268" s="28"/>
      <c r="S268" s="39">
        <v>2.0173700000000001</v>
      </c>
      <c r="T268" s="40">
        <v>-0.40692921302236984</v>
      </c>
      <c r="U268" s="40">
        <v>-6.3218476155844194E-2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6</v>
      </c>
      <c r="E269" s="27">
        <v>8.3333333333333329E-2</v>
      </c>
      <c r="F269" s="28"/>
      <c r="G269" s="67">
        <v>0.22677900000000001</v>
      </c>
      <c r="H269" s="67">
        <v>0.208701</v>
      </c>
      <c r="I269" s="67">
        <v>0.224219</v>
      </c>
      <c r="J269" s="67">
        <v>0.215639</v>
      </c>
      <c r="K269" s="67">
        <v>0.17394100000000001</v>
      </c>
      <c r="L269" s="67">
        <v>0.202541</v>
      </c>
      <c r="M269" s="67">
        <v>0.18671299999999999</v>
      </c>
      <c r="N269" s="67">
        <v>0.123013</v>
      </c>
      <c r="O269" s="67">
        <v>0.16139300000000001</v>
      </c>
      <c r="P269" s="67">
        <v>0.15993499999999999</v>
      </c>
      <c r="Q269" s="67">
        <v>0.134496</v>
      </c>
      <c r="R269" s="28"/>
      <c r="S269" s="53">
        <v>2.0173700000000001</v>
      </c>
      <c r="T269" s="54">
        <v>-0.40692921302236984</v>
      </c>
      <c r="U269" s="54">
        <v>-6.3218476155844194E-2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1</v>
      </c>
      <c r="E274" s="60">
        <v>1.3888888888888888E-2</v>
      </c>
      <c r="F274" s="61"/>
      <c r="G274" s="38">
        <v>0</v>
      </c>
      <c r="H274" s="38">
        <v>0</v>
      </c>
      <c r="I274" s="38">
        <v>9.5420000000000001E-3</v>
      </c>
      <c r="J274" s="38">
        <v>1.1218000000000001E-2</v>
      </c>
      <c r="K274" s="38">
        <v>1.1511E-2</v>
      </c>
      <c r="L274" s="38">
        <v>1.4012E-2</v>
      </c>
      <c r="M274" s="38">
        <v>2.1406000000000001E-2</v>
      </c>
      <c r="N274" s="38">
        <v>2.3807999999999999E-2</v>
      </c>
      <c r="O274" s="38">
        <v>2.7542000000000001E-2</v>
      </c>
      <c r="P274" s="38">
        <v>3.0716E-2</v>
      </c>
      <c r="Q274" s="38">
        <v>2.5340000000000001E-2</v>
      </c>
      <c r="R274" s="61"/>
      <c r="S274" s="39">
        <v>0.175095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6</v>
      </c>
      <c r="E275" s="27">
        <v>8.3333333333333329E-2</v>
      </c>
      <c r="F275" s="28"/>
      <c r="G275" s="38">
        <v>2.2019630000000001</v>
      </c>
      <c r="H275" s="38">
        <v>1.7863990000000001</v>
      </c>
      <c r="I275" s="38">
        <v>1.711454</v>
      </c>
      <c r="J275" s="38">
        <v>1.7712209999999999</v>
      </c>
      <c r="K275" s="38">
        <v>1.8404399999999999</v>
      </c>
      <c r="L275" s="38">
        <v>1.8470580000000001</v>
      </c>
      <c r="M275" s="38">
        <v>1.613801</v>
      </c>
      <c r="N275" s="38">
        <v>1.5248900000000001</v>
      </c>
      <c r="O275" s="38">
        <v>1.4509019999999999</v>
      </c>
      <c r="P275" s="38">
        <v>1.5304950000000002</v>
      </c>
      <c r="Q275" s="38">
        <v>1.488232</v>
      </c>
      <c r="R275" s="28"/>
      <c r="S275" s="39">
        <v>18.766855000000003</v>
      </c>
      <c r="T275" s="40">
        <v>-0.32413396592040833</v>
      </c>
      <c r="U275" s="40">
        <v>-4.7790351694522504E-2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2</v>
      </c>
      <c r="E276" s="27">
        <v>2.7777777777777776E-2</v>
      </c>
      <c r="F276" s="28"/>
      <c r="G276" s="67">
        <v>1.6752480000000001</v>
      </c>
      <c r="H276" s="67">
        <v>1.3830519999999999</v>
      </c>
      <c r="I276" s="67">
        <v>1.573105</v>
      </c>
      <c r="J276" s="67">
        <v>1.646574</v>
      </c>
      <c r="K276" s="67">
        <v>1.725333</v>
      </c>
      <c r="L276" s="67">
        <v>1.6967460000000001</v>
      </c>
      <c r="M276" s="67">
        <v>1.492497</v>
      </c>
      <c r="N276" s="67">
        <v>1.463668</v>
      </c>
      <c r="O276" s="67">
        <v>1.422258</v>
      </c>
      <c r="P276" s="67">
        <v>1.5029570000000001</v>
      </c>
      <c r="Q276" s="67">
        <v>1.488232</v>
      </c>
      <c r="R276" s="28"/>
      <c r="S276" s="53">
        <v>17.069670000000002</v>
      </c>
      <c r="T276" s="54">
        <v>-0.11163481466624647</v>
      </c>
      <c r="U276" s="54">
        <v>-1.4687616000912174E-2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3</v>
      </c>
      <c r="E277" s="27">
        <v>4.1666666666666664E-2</v>
      </c>
      <c r="F277" s="28"/>
      <c r="G277" s="67">
        <v>2.4383999999999999E-2</v>
      </c>
      <c r="H277" s="67">
        <v>1.8384999999999999E-2</v>
      </c>
      <c r="I277" s="67">
        <v>2.0275999999999999E-2</v>
      </c>
      <c r="J277" s="67">
        <v>2.1191000000000002E-2</v>
      </c>
      <c r="K277" s="67">
        <v>2.1742000000000001E-2</v>
      </c>
      <c r="L277" s="67">
        <v>2.1655000000000001E-2</v>
      </c>
      <c r="M277" s="67">
        <v>1.1894E-2</v>
      </c>
      <c r="N277" s="67">
        <v>0</v>
      </c>
      <c r="O277" s="67">
        <v>0</v>
      </c>
      <c r="P277" s="67">
        <v>0</v>
      </c>
      <c r="Q277" s="67">
        <v>0</v>
      </c>
      <c r="R277" s="28"/>
      <c r="S277" s="53">
        <v>0.13952699999999998</v>
      </c>
      <c r="T277" s="54">
        <v>-1</v>
      </c>
      <c r="U277" s="54">
        <v>-1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1</v>
      </c>
      <c r="E278" s="27">
        <v>1.3888888888888888E-2</v>
      </c>
      <c r="F278" s="28"/>
      <c r="G278" s="67">
        <v>0.50233099999999997</v>
      </c>
      <c r="H278" s="67">
        <v>0.38496200000000003</v>
      </c>
      <c r="I278" s="67">
        <v>0.118073</v>
      </c>
      <c r="J278" s="67">
        <v>0.10345600000000001</v>
      </c>
      <c r="K278" s="67">
        <v>9.3365000000000004E-2</v>
      </c>
      <c r="L278" s="67">
        <v>0.12865699999999999</v>
      </c>
      <c r="M278" s="67">
        <v>0.10940999999999999</v>
      </c>
      <c r="N278" s="67">
        <v>6.1221999999999999E-2</v>
      </c>
      <c r="O278" s="67">
        <v>2.8643999999999999E-2</v>
      </c>
      <c r="P278" s="67">
        <v>2.7538E-2</v>
      </c>
      <c r="Q278" s="67">
        <v>0</v>
      </c>
      <c r="R278" s="28"/>
      <c r="S278" s="53">
        <v>1.5576579999999998</v>
      </c>
      <c r="T278" s="54">
        <v>-1</v>
      </c>
      <c r="U278" s="54">
        <v>-1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8</v>
      </c>
      <c r="E281" s="27">
        <v>0.1111111111111111</v>
      </c>
      <c r="F281" s="28"/>
      <c r="G281" s="38">
        <v>0.49196800000000002</v>
      </c>
      <c r="H281" s="38">
        <v>0.43827499999999997</v>
      </c>
      <c r="I281" s="38">
        <v>0.49018</v>
      </c>
      <c r="J281" s="38">
        <v>0.56938399999999989</v>
      </c>
      <c r="K281" s="38">
        <v>0.58244300000000004</v>
      </c>
      <c r="L281" s="38">
        <v>0.70404599999999995</v>
      </c>
      <c r="M281" s="38">
        <v>0.73768599999999995</v>
      </c>
      <c r="N281" s="38">
        <v>0.79581200000000007</v>
      </c>
      <c r="O281" s="38">
        <v>1.0830299999999999</v>
      </c>
      <c r="P281" s="38">
        <v>1.1972509999999998</v>
      </c>
      <c r="Q281" s="38">
        <v>1.1506460000000001</v>
      </c>
      <c r="R281" s="28"/>
      <c r="S281" s="39">
        <v>8.2407209999999989</v>
      </c>
      <c r="T281" s="40">
        <v>1.3388635033172891</v>
      </c>
      <c r="U281" s="40">
        <v>0.11205331645416927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1.3888888888888888E-2</v>
      </c>
      <c r="F283" s="28"/>
      <c r="G283" s="67">
        <v>0.124851</v>
      </c>
      <c r="H283" s="67">
        <v>0.101107</v>
      </c>
      <c r="I283" s="67">
        <v>0.104715</v>
      </c>
      <c r="J283" s="67">
        <v>0.12601799999999999</v>
      </c>
      <c r="K283" s="67">
        <v>0.130583</v>
      </c>
      <c r="L283" s="67">
        <v>0.13617299999999999</v>
      </c>
      <c r="M283" s="67">
        <v>0.12629799999999999</v>
      </c>
      <c r="N283" s="67">
        <v>0.123918</v>
      </c>
      <c r="O283" s="67">
        <v>0.141124</v>
      </c>
      <c r="P283" s="67">
        <v>0.13461999999999999</v>
      </c>
      <c r="Q283" s="67">
        <v>0.124848</v>
      </c>
      <c r="R283" s="28"/>
      <c r="S283" s="53">
        <v>1.374255</v>
      </c>
      <c r="T283" s="54">
        <v>-2.4028642141460388E-5</v>
      </c>
      <c r="U283" s="54">
        <v>-3.0036118433551806E-6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2</v>
      </c>
      <c r="E284" s="27">
        <v>2.7777777777777776E-2</v>
      </c>
      <c r="F284" s="28"/>
      <c r="G284" s="67">
        <v>0.12192500000000001</v>
      </c>
      <c r="H284" s="67">
        <v>0.11138000000000001</v>
      </c>
      <c r="I284" s="67">
        <v>0.12284299999999999</v>
      </c>
      <c r="J284" s="67">
        <v>0.129632</v>
      </c>
      <c r="K284" s="67">
        <v>0.135572</v>
      </c>
      <c r="L284" s="67">
        <v>0.137573</v>
      </c>
      <c r="M284" s="67">
        <v>0.13081599999999999</v>
      </c>
      <c r="N284" s="67">
        <v>0.12811400000000001</v>
      </c>
      <c r="O284" s="67">
        <v>0.14652299999999999</v>
      </c>
      <c r="P284" s="67">
        <v>0.14722399999999999</v>
      </c>
      <c r="Q284" s="67">
        <v>0.131573</v>
      </c>
      <c r="R284" s="28"/>
      <c r="S284" s="53">
        <v>1.4431750000000001</v>
      </c>
      <c r="T284" s="54">
        <v>7.9130613081812573E-2</v>
      </c>
      <c r="U284" s="54">
        <v>9.5649203706256181E-3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3</v>
      </c>
      <c r="E285" s="27">
        <v>4.1666666666666664E-2</v>
      </c>
      <c r="F285" s="28"/>
      <c r="G285" s="67">
        <v>0.17313400000000001</v>
      </c>
      <c r="H285" s="67">
        <v>0.15787899999999999</v>
      </c>
      <c r="I285" s="67">
        <v>0.20752100000000001</v>
      </c>
      <c r="J285" s="67">
        <v>0.24804599999999999</v>
      </c>
      <c r="K285" s="67">
        <v>0.25067800000000001</v>
      </c>
      <c r="L285" s="67">
        <v>0.36049399999999998</v>
      </c>
      <c r="M285" s="67">
        <v>0.40434199999999998</v>
      </c>
      <c r="N285" s="67">
        <v>0.45251400000000003</v>
      </c>
      <c r="O285" s="67">
        <v>0.69491099999999995</v>
      </c>
      <c r="P285" s="67">
        <v>0.83692200000000005</v>
      </c>
      <c r="Q285" s="67">
        <v>0.80027300000000001</v>
      </c>
      <c r="R285" s="28"/>
      <c r="S285" s="53">
        <v>4.5867139999999997</v>
      </c>
      <c r="T285" s="54">
        <v>3.6222752319013019</v>
      </c>
      <c r="U285" s="54">
        <v>0.21089636429031011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2</v>
      </c>
      <c r="E286" s="27">
        <v>2.7777777777777776E-2</v>
      </c>
      <c r="F286" s="28"/>
      <c r="G286" s="67">
        <v>7.2057999999999997E-2</v>
      </c>
      <c r="H286" s="67">
        <v>6.7908999999999997E-2</v>
      </c>
      <c r="I286" s="67">
        <v>5.5100999999999997E-2</v>
      </c>
      <c r="J286" s="67">
        <v>6.5687999999999996E-2</v>
      </c>
      <c r="K286" s="67">
        <v>6.5610000000000002E-2</v>
      </c>
      <c r="L286" s="67">
        <v>6.9806000000000007E-2</v>
      </c>
      <c r="M286" s="67">
        <v>7.6230000000000006E-2</v>
      </c>
      <c r="N286" s="67">
        <v>9.1266E-2</v>
      </c>
      <c r="O286" s="67">
        <v>0.10047200000000001</v>
      </c>
      <c r="P286" s="67">
        <v>7.8484999999999999E-2</v>
      </c>
      <c r="Q286" s="67">
        <v>9.3951999999999994E-2</v>
      </c>
      <c r="R286" s="28"/>
      <c r="S286" s="53">
        <v>0.83657700000000002</v>
      </c>
      <c r="T286" s="54">
        <v>0.30383857448166762</v>
      </c>
      <c r="U286" s="54">
        <v>3.3720141133628312E-2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0</v>
      </c>
      <c r="E289" s="27">
        <v>0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0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5</v>
      </c>
      <c r="E290" s="27">
        <v>6.9444444444444448E-2</v>
      </c>
      <c r="F290" s="28"/>
      <c r="G290" s="38">
        <v>2.3744000000000001E-2</v>
      </c>
      <c r="H290" s="38">
        <v>1.8265E-2</v>
      </c>
      <c r="I290" s="38">
        <v>1.7194000000000001E-2</v>
      </c>
      <c r="J290" s="38">
        <v>2.8740000000000002E-2</v>
      </c>
      <c r="K290" s="38">
        <v>1.4419999999999999E-3</v>
      </c>
      <c r="L290" s="38">
        <v>4.4999999999999999E-4</v>
      </c>
      <c r="M290" s="38">
        <v>0</v>
      </c>
      <c r="N290" s="38">
        <v>3.4009999999999999E-3</v>
      </c>
      <c r="O290" s="38">
        <v>3.431E-3</v>
      </c>
      <c r="P290" s="38">
        <v>3.2980000000000002E-3</v>
      </c>
      <c r="Q290" s="38">
        <v>3.0339999999999998E-3</v>
      </c>
      <c r="R290" s="28"/>
      <c r="S290" s="39">
        <v>0.10299900000000001</v>
      </c>
      <c r="T290" s="40">
        <v>-0.87222035040431267</v>
      </c>
      <c r="U290" s="40">
        <v>-0.226771751866366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5</v>
      </c>
      <c r="E291" s="27">
        <v>6.9444444444444448E-2</v>
      </c>
      <c r="F291" s="28"/>
      <c r="G291" s="67">
        <v>2.3744000000000001E-2</v>
      </c>
      <c r="H291" s="67">
        <v>1.8265E-2</v>
      </c>
      <c r="I291" s="67">
        <v>1.7194000000000001E-2</v>
      </c>
      <c r="J291" s="67">
        <v>2.8740000000000002E-2</v>
      </c>
      <c r="K291" s="67">
        <v>1.4419999999999999E-3</v>
      </c>
      <c r="L291" s="67">
        <v>4.4999999999999999E-4</v>
      </c>
      <c r="M291" s="67">
        <v>0</v>
      </c>
      <c r="N291" s="67">
        <v>3.4009999999999999E-3</v>
      </c>
      <c r="O291" s="67">
        <v>3.431E-3</v>
      </c>
      <c r="P291" s="67">
        <v>3.2980000000000002E-3</v>
      </c>
      <c r="Q291" s="67">
        <v>3.0339999999999998E-3</v>
      </c>
      <c r="R291" s="28"/>
      <c r="S291" s="53">
        <v>0.10299900000000001</v>
      </c>
      <c r="T291" s="54">
        <v>-0.87222035040431267</v>
      </c>
      <c r="U291" s="54">
        <v>-0.226771751866366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1</v>
      </c>
      <c r="E293" s="27">
        <v>1.3888888888888888E-2</v>
      </c>
      <c r="F293" s="28"/>
      <c r="G293" s="38">
        <v>0.104856</v>
      </c>
      <c r="H293" s="38">
        <v>9.5158999999999994E-2</v>
      </c>
      <c r="I293" s="38">
        <v>0.108531</v>
      </c>
      <c r="J293" s="38">
        <v>0.113428</v>
      </c>
      <c r="K293" s="38">
        <v>0.11766500000000001</v>
      </c>
      <c r="L293" s="38">
        <v>0.11974</v>
      </c>
      <c r="M293" s="38">
        <v>0.10940999999999999</v>
      </c>
      <c r="N293" s="38">
        <v>9.1833999999999999E-2</v>
      </c>
      <c r="O293" s="38">
        <v>8.8133000000000003E-2</v>
      </c>
      <c r="P293" s="38">
        <v>6.8846000000000004E-2</v>
      </c>
      <c r="Q293" s="38">
        <v>6.3350000000000004E-2</v>
      </c>
      <c r="R293" s="28"/>
      <c r="S293" s="39">
        <v>1.0809519999999999</v>
      </c>
      <c r="T293" s="40">
        <v>-0.39583810177767609</v>
      </c>
      <c r="U293" s="40">
        <v>-6.1046323877584574E-2</v>
      </c>
    </row>
    <row r="294" spans="1:21" s="18" customFormat="1" x14ac:dyDescent="0.3">
      <c r="A294" s="106"/>
      <c r="B294" s="16"/>
      <c r="C294" s="29" t="s">
        <v>126</v>
      </c>
      <c r="D294" s="30">
        <v>5</v>
      </c>
      <c r="E294" s="27">
        <v>6.9444444444444448E-2</v>
      </c>
      <c r="F294" s="28"/>
      <c r="G294" s="38">
        <v>1.3412E-2</v>
      </c>
      <c r="H294" s="38">
        <v>2.3619000000000001E-2</v>
      </c>
      <c r="I294" s="38">
        <v>2.673E-2</v>
      </c>
      <c r="J294" s="38">
        <v>3.3800999999999998E-2</v>
      </c>
      <c r="K294" s="38">
        <v>3.8073999999999997E-2</v>
      </c>
      <c r="L294" s="38">
        <v>4.1873E-2</v>
      </c>
      <c r="M294" s="38">
        <v>3.6755000000000003E-2</v>
      </c>
      <c r="N294" s="38">
        <v>3.4151000000000001E-2</v>
      </c>
      <c r="O294" s="38">
        <v>5.5217000000000002E-2</v>
      </c>
      <c r="P294" s="38">
        <v>6.0350000000000001E-2</v>
      </c>
      <c r="Q294" s="38">
        <v>0.17299200000000001</v>
      </c>
      <c r="R294" s="28"/>
      <c r="S294" s="39">
        <v>0.53697400000000006</v>
      </c>
      <c r="T294" s="40">
        <v>11.898300029824039</v>
      </c>
      <c r="U294" s="40">
        <v>0.3766278754329857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5</v>
      </c>
      <c r="E296" s="27">
        <v>6.9444444444444448E-2</v>
      </c>
      <c r="F296" s="28"/>
      <c r="G296" s="59">
        <v>1.3412E-2</v>
      </c>
      <c r="H296" s="59">
        <v>2.3619000000000001E-2</v>
      </c>
      <c r="I296" s="59">
        <v>2.673E-2</v>
      </c>
      <c r="J296" s="59">
        <v>3.3800999999999998E-2</v>
      </c>
      <c r="K296" s="59">
        <v>3.8073999999999997E-2</v>
      </c>
      <c r="L296" s="59">
        <v>4.1873E-2</v>
      </c>
      <c r="M296" s="59">
        <v>3.6755000000000003E-2</v>
      </c>
      <c r="N296" s="59">
        <v>3.4151000000000001E-2</v>
      </c>
      <c r="O296" s="59">
        <v>5.5217000000000002E-2</v>
      </c>
      <c r="P296" s="59">
        <v>6.0350000000000001E-2</v>
      </c>
      <c r="Q296" s="59">
        <v>0.17299200000000001</v>
      </c>
      <c r="R296" s="28"/>
      <c r="S296" s="53">
        <v>0.53697400000000006</v>
      </c>
      <c r="T296" s="54">
        <v>11.898300029824039</v>
      </c>
      <c r="U296" s="54">
        <v>0.3766278754329857</v>
      </c>
    </row>
    <row r="297" spans="1:21" s="18" customFormat="1" collapsed="1" x14ac:dyDescent="0.3">
      <c r="A297" s="106"/>
      <c r="B297" s="16"/>
      <c r="C297" s="26" t="s">
        <v>373</v>
      </c>
      <c r="D297" s="142">
        <v>138</v>
      </c>
      <c r="E297" s="41">
        <v>1.9166666666666659</v>
      </c>
      <c r="F297" s="42"/>
      <c r="G297" s="43">
        <v>4.2292120000000004</v>
      </c>
      <c r="H297" s="43">
        <v>3.7711790000000001</v>
      </c>
      <c r="I297" s="43">
        <v>3.9831380000000003</v>
      </c>
      <c r="J297" s="43">
        <v>3.8246299999999991</v>
      </c>
      <c r="K297" s="43">
        <v>3.9212470000000001</v>
      </c>
      <c r="L297" s="43">
        <v>4.0431710000000001</v>
      </c>
      <c r="M297" s="43">
        <v>3.7296969999999998</v>
      </c>
      <c r="N297" s="43">
        <v>3.5453519999999998</v>
      </c>
      <c r="O297" s="43">
        <v>3.9173749999999998</v>
      </c>
      <c r="P297" s="43">
        <v>4.114268</v>
      </c>
      <c r="Q297" s="43">
        <v>4.0658079999999996</v>
      </c>
      <c r="R297" s="42"/>
      <c r="S297" s="44">
        <v>43.145077000000001</v>
      </c>
      <c r="T297" s="45">
        <v>-3.8636984856753598E-2</v>
      </c>
      <c r="U297" s="45">
        <v>-4.9132893678681677E-3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234" priority="235" operator="equal">
      <formula>0</formula>
    </cfRule>
  </conditionalFormatting>
  <conditionalFormatting sqref="R50 C50 C83:F83 F50 E54:F54 C54 R54 E52:F52 C52 R52">
    <cfRule type="cellIs" dxfId="233" priority="234" operator="equal">
      <formula>0</formula>
    </cfRule>
  </conditionalFormatting>
  <conditionalFormatting sqref="S16:S19 S21">
    <cfRule type="cellIs" dxfId="232" priority="233" operator="equal">
      <formula>0</formula>
    </cfRule>
  </conditionalFormatting>
  <conditionalFormatting sqref="G54:Q54 G50:Q52">
    <cfRule type="cellIs" dxfId="231" priority="232" operator="equal">
      <formula>0</formula>
    </cfRule>
  </conditionalFormatting>
  <conditionalFormatting sqref="T96:U96 C96:R96">
    <cfRule type="cellIs" dxfId="230" priority="231" operator="equal">
      <formula>0</formula>
    </cfRule>
  </conditionalFormatting>
  <conditionalFormatting sqref="S96">
    <cfRule type="cellIs" dxfId="229" priority="230" operator="equal">
      <formula>0</formula>
    </cfRule>
  </conditionalFormatting>
  <conditionalFormatting sqref="N54:O54 N50:O52">
    <cfRule type="cellIs" dxfId="228" priority="228" operator="equal">
      <formula>0</formula>
    </cfRule>
  </conditionalFormatting>
  <conditionalFormatting sqref="N325:O337 N55:O55 N16:O19 N21:O21">
    <cfRule type="cellIs" dxfId="227" priority="229" operator="equal">
      <formula>0</formula>
    </cfRule>
  </conditionalFormatting>
  <conditionalFormatting sqref="N20:O20">
    <cfRule type="cellIs" dxfId="226" priority="225" operator="equal">
      <formula>0</formula>
    </cfRule>
  </conditionalFormatting>
  <conditionalFormatting sqref="P20:R20 T20:U20 C20:F20 H20:M20">
    <cfRule type="cellIs" dxfId="225" priority="227" operator="equal">
      <formula>0</formula>
    </cfRule>
  </conditionalFormatting>
  <conditionalFormatting sqref="S20">
    <cfRule type="cellIs" dxfId="224" priority="226" operator="equal">
      <formula>0</formula>
    </cfRule>
  </conditionalFormatting>
  <conditionalFormatting sqref="C269:U269">
    <cfRule type="cellIs" dxfId="223" priority="224" operator="equal">
      <formula>0</formula>
    </cfRule>
  </conditionalFormatting>
  <conditionalFormatting sqref="C282:F282 H282:U282">
    <cfRule type="cellIs" dxfId="222" priority="223" operator="equal">
      <formula>0</formula>
    </cfRule>
  </conditionalFormatting>
  <conditionalFormatting sqref="C276:F276 H276:U276">
    <cfRule type="cellIs" dxfId="221" priority="222" operator="equal">
      <formula>0</formula>
    </cfRule>
  </conditionalFormatting>
  <conditionalFormatting sqref="C248 H248:U248 E248:F248">
    <cfRule type="cellIs" dxfId="220" priority="221" operator="equal">
      <formula>0</formula>
    </cfRule>
  </conditionalFormatting>
  <conditionalFormatting sqref="G248:Q248">
    <cfRule type="cellIs" dxfId="219" priority="220" operator="equal">
      <formula>0</formula>
    </cfRule>
  </conditionalFormatting>
  <conditionalFormatting sqref="G276:Q280">
    <cfRule type="cellIs" dxfId="218" priority="219" operator="equal">
      <formula>0</formula>
    </cfRule>
  </conditionalFormatting>
  <conditionalFormatting sqref="G282:Q289">
    <cfRule type="cellIs" dxfId="217" priority="218" operator="equal">
      <formula>0</formula>
    </cfRule>
  </conditionalFormatting>
  <conditionalFormatting sqref="G83:Q83">
    <cfRule type="cellIs" dxfId="216" priority="215" operator="equal">
      <formula>0</formula>
    </cfRule>
  </conditionalFormatting>
  <conditionalFormatting sqref="D248">
    <cfRule type="cellIs" dxfId="215" priority="212" operator="equal">
      <formula>0</formula>
    </cfRule>
  </conditionalFormatting>
  <conditionalFormatting sqref="T97:U97 C97:R97">
    <cfRule type="cellIs" dxfId="214" priority="217" operator="equal">
      <formula>0</formula>
    </cfRule>
  </conditionalFormatting>
  <conditionalFormatting sqref="S97">
    <cfRule type="cellIs" dxfId="213" priority="216" operator="equal">
      <formula>0</formula>
    </cfRule>
  </conditionalFormatting>
  <conditionalFormatting sqref="D7:D9">
    <cfRule type="cellIs" dxfId="212" priority="214" operator="equal">
      <formula>0</formula>
    </cfRule>
  </conditionalFormatting>
  <conditionalFormatting sqref="D54 D52">
    <cfRule type="cellIs" dxfId="211" priority="213" operator="equal">
      <formula>0</formula>
    </cfRule>
  </conditionalFormatting>
  <conditionalFormatting sqref="T103:U103 P103:R103 C103:F103 H103:M103 T147:U147 C147:R147">
    <cfRule type="cellIs" dxfId="210" priority="211" operator="equal">
      <formula>0</formula>
    </cfRule>
  </conditionalFormatting>
  <conditionalFormatting sqref="S103 S147">
    <cfRule type="cellIs" dxfId="209" priority="210" operator="equal">
      <formula>0</formula>
    </cfRule>
  </conditionalFormatting>
  <conditionalFormatting sqref="N103:O103 N147:O147">
    <cfRule type="cellIs" dxfId="208" priority="209" operator="equal">
      <formula>0</formula>
    </cfRule>
  </conditionalFormatting>
  <conditionalFormatting sqref="S151:S154">
    <cfRule type="cellIs" dxfId="207" priority="201" operator="equal">
      <formula>0</formula>
    </cfRule>
  </conditionalFormatting>
  <conditionalFormatting sqref="G103:Q103">
    <cfRule type="cellIs" dxfId="206" priority="208" operator="equal">
      <formula>0</formula>
    </cfRule>
  </conditionalFormatting>
  <conditionalFormatting sqref="N148:O149 N104:O104">
    <cfRule type="cellIs" dxfId="205" priority="205" operator="equal">
      <formula>0</formula>
    </cfRule>
  </conditionalFormatting>
  <conditionalFormatting sqref="C150 T150:U150 R150 E150:F150">
    <cfRule type="cellIs" dxfId="204" priority="204" operator="equal">
      <formula>0</formula>
    </cfRule>
  </conditionalFormatting>
  <conditionalFormatting sqref="S150">
    <cfRule type="cellIs" dxfId="203" priority="203" operator="equal">
      <formula>0</formula>
    </cfRule>
  </conditionalFormatting>
  <conditionalFormatting sqref="T151:U154 C151 R151 C152:R152 E151:F151 C153:C154 E153:R154">
    <cfRule type="cellIs" dxfId="202" priority="202" operator="equal">
      <formula>0</formula>
    </cfRule>
  </conditionalFormatting>
  <conditionalFormatting sqref="N152:O154">
    <cfRule type="cellIs" dxfId="201" priority="200" operator="equal">
      <formula>0</formula>
    </cfRule>
  </conditionalFormatting>
  <conditionalFormatting sqref="T148:U149 T104:U104 C104:R104 C148:R149">
    <cfRule type="cellIs" dxfId="200" priority="207" operator="equal">
      <formula>0</formula>
    </cfRule>
  </conditionalFormatting>
  <conditionalFormatting sqref="S148:S149 S104">
    <cfRule type="cellIs" dxfId="199" priority="206" operator="equal">
      <formula>0</formula>
    </cfRule>
  </conditionalFormatting>
  <conditionalFormatting sqref="S146">
    <cfRule type="cellIs" dxfId="198" priority="177" operator="equal">
      <formula>0</formula>
    </cfRule>
  </conditionalFormatting>
  <conditionalFormatting sqref="T105:U105 C105:R105">
    <cfRule type="cellIs" dxfId="197" priority="196" operator="equal">
      <formula>0</formula>
    </cfRule>
  </conditionalFormatting>
  <conditionalFormatting sqref="S105">
    <cfRule type="cellIs" dxfId="196" priority="195" operator="equal">
      <formula>0</formula>
    </cfRule>
  </conditionalFormatting>
  <conditionalFormatting sqref="N105:O105">
    <cfRule type="cellIs" dxfId="195" priority="194" operator="equal">
      <formula>0</formula>
    </cfRule>
  </conditionalFormatting>
  <conditionalFormatting sqref="T108:U109 T111:U112 C108:C109 C111:C112 E108:R109 E111:R112">
    <cfRule type="cellIs" dxfId="194" priority="199" operator="equal">
      <formula>0</formula>
    </cfRule>
  </conditionalFormatting>
  <conditionalFormatting sqref="S108:S109 S111:S112">
    <cfRule type="cellIs" dxfId="193" priority="198" operator="equal">
      <formula>0</formula>
    </cfRule>
  </conditionalFormatting>
  <conditionalFormatting sqref="N108:O109 N111:O112">
    <cfRule type="cellIs" dxfId="192" priority="197" operator="equal">
      <formula>0</formula>
    </cfRule>
  </conditionalFormatting>
  <conditionalFormatting sqref="T106:U106 C106:R106">
    <cfRule type="cellIs" dxfId="191" priority="193" operator="equal">
      <formula>0</formula>
    </cfRule>
  </conditionalFormatting>
  <conditionalFormatting sqref="S106">
    <cfRule type="cellIs" dxfId="190" priority="192" operator="equal">
      <formula>0</formula>
    </cfRule>
  </conditionalFormatting>
  <conditionalFormatting sqref="N106:O106">
    <cfRule type="cellIs" dxfId="189" priority="191" operator="equal">
      <formula>0</formula>
    </cfRule>
  </conditionalFormatting>
  <conditionalFormatting sqref="T114:U114 C114:R114">
    <cfRule type="cellIs" dxfId="188" priority="184" operator="equal">
      <formula>0</formula>
    </cfRule>
  </conditionalFormatting>
  <conditionalFormatting sqref="S114">
    <cfRule type="cellIs" dxfId="187" priority="183" operator="equal">
      <formula>0</formula>
    </cfRule>
  </conditionalFormatting>
  <conditionalFormatting sqref="N114:O114">
    <cfRule type="cellIs" dxfId="186" priority="182" operator="equal">
      <formula>0</formula>
    </cfRule>
  </conditionalFormatting>
  <conditionalFormatting sqref="T115:U115 C115:R115">
    <cfRule type="cellIs" dxfId="185" priority="181" operator="equal">
      <formula>0</formula>
    </cfRule>
  </conditionalFormatting>
  <conditionalFormatting sqref="S115">
    <cfRule type="cellIs" dxfId="184" priority="180" operator="equal">
      <formula>0</formula>
    </cfRule>
  </conditionalFormatting>
  <conditionalFormatting sqref="N115:O115">
    <cfRule type="cellIs" dxfId="183" priority="179" operator="equal">
      <formula>0</formula>
    </cfRule>
  </conditionalFormatting>
  <conditionalFormatting sqref="T113:U113 C113:R113">
    <cfRule type="cellIs" dxfId="182" priority="190" operator="equal">
      <formula>0</formula>
    </cfRule>
  </conditionalFormatting>
  <conditionalFormatting sqref="S113">
    <cfRule type="cellIs" dxfId="181" priority="189" operator="equal">
      <formula>0</formula>
    </cfRule>
  </conditionalFormatting>
  <conditionalFormatting sqref="N113:O113">
    <cfRule type="cellIs" dxfId="180" priority="188" operator="equal">
      <formula>0</formula>
    </cfRule>
  </conditionalFormatting>
  <conditionalFormatting sqref="E138:F138 T138:U138 R138">
    <cfRule type="cellIs" dxfId="179" priority="169" operator="equal">
      <formula>0</formula>
    </cfRule>
  </conditionalFormatting>
  <conditionalFormatting sqref="S138">
    <cfRule type="cellIs" dxfId="178" priority="168" operator="equal">
      <formula>0</formula>
    </cfRule>
  </conditionalFormatting>
  <conditionalFormatting sqref="C138 C141 C143:C154">
    <cfRule type="cellIs" dxfId="177" priority="161" operator="equal">
      <formula>0</formula>
    </cfRule>
  </conditionalFormatting>
  <conditionalFormatting sqref="T116:U118 C116:R116 T120:U121 R117:R118 C117:F118 C120:R121">
    <cfRule type="cellIs" dxfId="176" priority="187" operator="equal">
      <formula>0</formula>
    </cfRule>
  </conditionalFormatting>
  <conditionalFormatting sqref="S116:S118 S120:S121">
    <cfRule type="cellIs" dxfId="175" priority="186" operator="equal">
      <formula>0</formula>
    </cfRule>
  </conditionalFormatting>
  <conditionalFormatting sqref="N116:O116 N120:O121">
    <cfRule type="cellIs" dxfId="174" priority="185" operator="equal">
      <formula>0</formula>
    </cfRule>
  </conditionalFormatting>
  <conditionalFormatting sqref="T146:U146 C146:R146">
    <cfRule type="cellIs" dxfId="173" priority="178" operator="equal">
      <formula>0</formula>
    </cfRule>
  </conditionalFormatting>
  <conditionalFormatting sqref="N122:O122">
    <cfRule type="cellIs" dxfId="172" priority="173" operator="equal">
      <formula>0</formula>
    </cfRule>
  </conditionalFormatting>
  <conditionalFormatting sqref="N146:O146">
    <cfRule type="cellIs" dxfId="171" priority="176" operator="equal">
      <formula>0</formula>
    </cfRule>
  </conditionalFormatting>
  <conditionalFormatting sqref="N143:O149 N152:O154">
    <cfRule type="cellIs" dxfId="170" priority="165" operator="equal">
      <formula>0</formula>
    </cfRule>
  </conditionalFormatting>
  <conditionalFormatting sqref="T107:U107 C107:R107">
    <cfRule type="cellIs" dxfId="169" priority="164" operator="equal">
      <formula>0</formula>
    </cfRule>
  </conditionalFormatting>
  <conditionalFormatting sqref="E141:F141 T141:U141 T143:U154 R141 E150:F151 R150:R151 D146:R149 E143:R145 E153:R154 D152:R152">
    <cfRule type="cellIs" dxfId="168" priority="167" operator="equal">
      <formula>0</formula>
    </cfRule>
  </conditionalFormatting>
  <conditionalFormatting sqref="T122:U122 C122:R122">
    <cfRule type="cellIs" dxfId="167" priority="175" operator="equal">
      <formula>0</formula>
    </cfRule>
  </conditionalFormatting>
  <conditionalFormatting sqref="S122">
    <cfRule type="cellIs" dxfId="166" priority="174" operator="equal">
      <formula>0</formula>
    </cfRule>
  </conditionalFormatting>
  <conditionalFormatting sqref="T123:U123 T155:U155 C155:R155 C137:R137 T137:U137 C123:R123">
    <cfRule type="cellIs" dxfId="165" priority="172" operator="equal">
      <formula>0</formula>
    </cfRule>
  </conditionalFormatting>
  <conditionalFormatting sqref="S123 S155 S137">
    <cfRule type="cellIs" dxfId="164" priority="171" operator="equal">
      <formula>0</formula>
    </cfRule>
  </conditionalFormatting>
  <conditionalFormatting sqref="N123:O123 N155:O155 N137:O137">
    <cfRule type="cellIs" dxfId="163" priority="170" operator="equal">
      <formula>0</formula>
    </cfRule>
  </conditionalFormatting>
  <conditionalFormatting sqref="S107">
    <cfRule type="cellIs" dxfId="162" priority="163" operator="equal">
      <formula>0</formula>
    </cfRule>
  </conditionalFormatting>
  <conditionalFormatting sqref="S141 S143:S154">
    <cfRule type="cellIs" dxfId="161" priority="166" operator="equal">
      <formula>0</formula>
    </cfRule>
  </conditionalFormatting>
  <conditionalFormatting sqref="S152">
    <cfRule type="cellIs" dxfId="160" priority="139" operator="equal">
      <formula>0</formula>
    </cfRule>
  </conditionalFormatting>
  <conditionalFormatting sqref="N107:O107">
    <cfRule type="cellIs" dxfId="159" priority="162" operator="equal">
      <formula>0</formula>
    </cfRule>
  </conditionalFormatting>
  <conditionalFormatting sqref="C124">
    <cfRule type="cellIs" dxfId="158" priority="158" operator="equal">
      <formula>0</formula>
    </cfRule>
  </conditionalFormatting>
  <conditionalFormatting sqref="E124:F124 T124:U124 R124">
    <cfRule type="cellIs" dxfId="157" priority="160" operator="equal">
      <formula>0</formula>
    </cfRule>
  </conditionalFormatting>
  <conditionalFormatting sqref="E125:F125 T125:U125 T136:U136 E136:F136 T127:U134 E127:F134 R125 R127:R134 R136">
    <cfRule type="cellIs" dxfId="156" priority="157" operator="equal">
      <formula>0</formula>
    </cfRule>
  </conditionalFormatting>
  <conditionalFormatting sqref="S124">
    <cfRule type="cellIs" dxfId="155" priority="159" operator="equal">
      <formula>0</formula>
    </cfRule>
  </conditionalFormatting>
  <conditionalFormatting sqref="E139:F140 T139:U140 R139:R140">
    <cfRule type="cellIs" dxfId="154" priority="146" operator="equal">
      <formula>0</formula>
    </cfRule>
  </conditionalFormatting>
  <conditionalFormatting sqref="S125 S136 S127:S134">
    <cfRule type="cellIs" dxfId="153" priority="156" operator="equal">
      <formula>0</formula>
    </cfRule>
  </conditionalFormatting>
  <conditionalFormatting sqref="S139:S140">
    <cfRule type="cellIs" dxfId="152" priority="145" operator="equal">
      <formula>0</formula>
    </cfRule>
  </conditionalFormatting>
  <conditionalFormatting sqref="S135">
    <cfRule type="cellIs" dxfId="151" priority="153" operator="equal">
      <formula>0</formula>
    </cfRule>
  </conditionalFormatting>
  <conditionalFormatting sqref="C125 C136 C127:C134">
    <cfRule type="cellIs" dxfId="150" priority="155" operator="equal">
      <formula>0</formula>
    </cfRule>
  </conditionalFormatting>
  <conditionalFormatting sqref="S164">
    <cfRule type="cellIs" dxfId="149" priority="142" operator="equal">
      <formula>0</formula>
    </cfRule>
  </conditionalFormatting>
  <conditionalFormatting sqref="C135">
    <cfRule type="cellIs" dxfId="148" priority="152" operator="equal">
      <formula>0</formula>
    </cfRule>
  </conditionalFormatting>
  <conditionalFormatting sqref="D126:R126">
    <cfRule type="cellIs" dxfId="147" priority="151" operator="equal">
      <formula>0</formula>
    </cfRule>
  </conditionalFormatting>
  <conditionalFormatting sqref="S126">
    <cfRule type="cellIs" dxfId="146" priority="147" operator="equal">
      <formula>0</formula>
    </cfRule>
  </conditionalFormatting>
  <conditionalFormatting sqref="T135:U135 E135:F135 R135">
    <cfRule type="cellIs" dxfId="145" priority="154" operator="equal">
      <formula>0</formula>
    </cfRule>
  </conditionalFormatting>
  <conditionalFormatting sqref="N126:O126">
    <cfRule type="cellIs" dxfId="144" priority="150" operator="equal">
      <formula>0</formula>
    </cfRule>
  </conditionalFormatting>
  <conditionalFormatting sqref="C126">
    <cfRule type="cellIs" dxfId="143" priority="149" operator="equal">
      <formula>0</formula>
    </cfRule>
  </conditionalFormatting>
  <conditionalFormatting sqref="T126:U126">
    <cfRule type="cellIs" dxfId="142" priority="148" operator="equal">
      <formula>0</formula>
    </cfRule>
  </conditionalFormatting>
  <conditionalFormatting sqref="N192:O192">
    <cfRule type="cellIs" dxfId="141" priority="135" operator="equal">
      <formula>0</formula>
    </cfRule>
  </conditionalFormatting>
  <conditionalFormatting sqref="T152:U152 C152:R152">
    <cfRule type="cellIs" dxfId="140" priority="140" operator="equal">
      <formula>0</formula>
    </cfRule>
  </conditionalFormatting>
  <conditionalFormatting sqref="C139:C140">
    <cfRule type="cellIs" dxfId="139" priority="144" operator="equal">
      <formula>0</formula>
    </cfRule>
  </conditionalFormatting>
  <conditionalFormatting sqref="T164:U164 C164:R164">
    <cfRule type="cellIs" dxfId="138" priority="143" operator="equal">
      <formula>0</formula>
    </cfRule>
  </conditionalFormatting>
  <conditionalFormatting sqref="N181:O181">
    <cfRule type="cellIs" dxfId="137" priority="115" operator="equal">
      <formula>0</formula>
    </cfRule>
  </conditionalFormatting>
  <conditionalFormatting sqref="N164:O164">
    <cfRule type="cellIs" dxfId="136" priority="141" operator="equal">
      <formula>0</formula>
    </cfRule>
  </conditionalFormatting>
  <conditionalFormatting sqref="S186">
    <cfRule type="cellIs" dxfId="135" priority="120" operator="equal">
      <formula>0</formula>
    </cfRule>
  </conditionalFormatting>
  <conditionalFormatting sqref="N186:O186">
    <cfRule type="cellIs" dxfId="134" priority="119" operator="equal">
      <formula>0</formula>
    </cfRule>
  </conditionalFormatting>
  <conditionalFormatting sqref="N152:O152">
    <cfRule type="cellIs" dxfId="133" priority="138" operator="equal">
      <formula>0</formula>
    </cfRule>
  </conditionalFormatting>
  <conditionalFormatting sqref="C192">
    <cfRule type="cellIs" dxfId="132" priority="134" operator="equal">
      <formula>0</formula>
    </cfRule>
  </conditionalFormatting>
  <conditionalFormatting sqref="E192:R192 T192:U192">
    <cfRule type="cellIs" dxfId="131" priority="137" operator="equal">
      <formula>0</formula>
    </cfRule>
  </conditionalFormatting>
  <conditionalFormatting sqref="E189:R189 T189:U189 T192:U193 E192:R193">
    <cfRule type="cellIs" dxfId="130" priority="133" operator="equal">
      <formula>0</formula>
    </cfRule>
  </conditionalFormatting>
  <conditionalFormatting sqref="S192">
    <cfRule type="cellIs" dxfId="129" priority="136" operator="equal">
      <formula>0</formula>
    </cfRule>
  </conditionalFormatting>
  <conditionalFormatting sqref="S188">
    <cfRule type="cellIs" dxfId="128" priority="128" operator="equal">
      <formula>0</formula>
    </cfRule>
  </conditionalFormatting>
  <conditionalFormatting sqref="S189 S192:S193">
    <cfRule type="cellIs" dxfId="127" priority="132" operator="equal">
      <formula>0</formula>
    </cfRule>
  </conditionalFormatting>
  <conditionalFormatting sqref="N189:O189 N192:O193">
    <cfRule type="cellIs" dxfId="126" priority="131" operator="equal">
      <formula>0</formula>
    </cfRule>
  </conditionalFormatting>
  <conditionalFormatting sqref="C189 C192:C193">
    <cfRule type="cellIs" dxfId="125" priority="130" operator="equal">
      <formula>0</formula>
    </cfRule>
  </conditionalFormatting>
  <conditionalFormatting sqref="T188:U188 E188:R188">
    <cfRule type="cellIs" dxfId="124" priority="129" operator="equal">
      <formula>0</formula>
    </cfRule>
  </conditionalFormatting>
  <conditionalFormatting sqref="T156:U156 C156:R156">
    <cfRule type="cellIs" dxfId="123" priority="111" operator="equal">
      <formula>0</formula>
    </cfRule>
  </conditionalFormatting>
  <conditionalFormatting sqref="N188:O188">
    <cfRule type="cellIs" dxfId="122" priority="127" operator="equal">
      <formula>0</formula>
    </cfRule>
  </conditionalFormatting>
  <conditionalFormatting sqref="C188">
    <cfRule type="cellIs" dxfId="121" priority="126" operator="equal">
      <formula>0</formula>
    </cfRule>
  </conditionalFormatting>
  <conditionalFormatting sqref="E187:R187 T187:U187">
    <cfRule type="cellIs" dxfId="120" priority="125" operator="equal">
      <formula>0</formula>
    </cfRule>
  </conditionalFormatting>
  <conditionalFormatting sqref="S187">
    <cfRule type="cellIs" dxfId="119" priority="124" operator="equal">
      <formula>0</formula>
    </cfRule>
  </conditionalFormatting>
  <conditionalFormatting sqref="N187:O187">
    <cfRule type="cellIs" dxfId="118" priority="123" operator="equal">
      <formula>0</formula>
    </cfRule>
  </conditionalFormatting>
  <conditionalFormatting sqref="C187">
    <cfRule type="cellIs" dxfId="117" priority="122" operator="equal">
      <formula>0</formula>
    </cfRule>
  </conditionalFormatting>
  <conditionalFormatting sqref="T186:U186 E186:R186">
    <cfRule type="cellIs" dxfId="116" priority="121" operator="equal">
      <formula>0</formula>
    </cfRule>
  </conditionalFormatting>
  <conditionalFormatting sqref="S181">
    <cfRule type="cellIs" dxfId="115" priority="116" operator="equal">
      <formula>0</formula>
    </cfRule>
  </conditionalFormatting>
  <conditionalFormatting sqref="C186">
    <cfRule type="cellIs" dxfId="114" priority="118" operator="equal">
      <formula>0</formula>
    </cfRule>
  </conditionalFormatting>
  <conditionalFormatting sqref="T181:U181 C181:R181">
    <cfRule type="cellIs" dxfId="113" priority="117" operator="equal">
      <formula>0</formula>
    </cfRule>
  </conditionalFormatting>
  <conditionalFormatting sqref="T163:U163 C163:R163">
    <cfRule type="cellIs" dxfId="112" priority="114" operator="equal">
      <formula>0</formula>
    </cfRule>
  </conditionalFormatting>
  <conditionalFormatting sqref="S163">
    <cfRule type="cellIs" dxfId="111" priority="113" operator="equal">
      <formula>0</formula>
    </cfRule>
  </conditionalFormatting>
  <conditionalFormatting sqref="N163:O163">
    <cfRule type="cellIs" dxfId="110" priority="112" operator="equal">
      <formula>0</formula>
    </cfRule>
  </conditionalFormatting>
  <conditionalFormatting sqref="S156">
    <cfRule type="cellIs" dxfId="109" priority="110" operator="equal">
      <formula>0</formula>
    </cfRule>
  </conditionalFormatting>
  <conditionalFormatting sqref="N156:O156">
    <cfRule type="cellIs" dxfId="108" priority="109" operator="equal">
      <formula>0</formula>
    </cfRule>
  </conditionalFormatting>
  <conditionalFormatting sqref="C157">
    <cfRule type="cellIs" dxfId="107" priority="105" operator="equal">
      <formula>0</formula>
    </cfRule>
  </conditionalFormatting>
  <conditionalFormatting sqref="E157:R157 T157:U157">
    <cfRule type="cellIs" dxfId="106" priority="108" operator="equal">
      <formula>0</formula>
    </cfRule>
  </conditionalFormatting>
  <conditionalFormatting sqref="S157">
    <cfRule type="cellIs" dxfId="105" priority="107" operator="equal">
      <formula>0</formula>
    </cfRule>
  </conditionalFormatting>
  <conditionalFormatting sqref="N157:O157">
    <cfRule type="cellIs" dxfId="104" priority="106" operator="equal">
      <formula>0</formula>
    </cfRule>
  </conditionalFormatting>
  <conditionalFormatting sqref="E158:R162 T158:U162">
    <cfRule type="cellIs" dxfId="103" priority="104" operator="equal">
      <formula>0</formula>
    </cfRule>
  </conditionalFormatting>
  <conditionalFormatting sqref="S158:S162">
    <cfRule type="cellIs" dxfId="102" priority="103" operator="equal">
      <formula>0</formula>
    </cfRule>
  </conditionalFormatting>
  <conditionalFormatting sqref="N158:O162">
    <cfRule type="cellIs" dxfId="101" priority="102" operator="equal">
      <formula>0</formula>
    </cfRule>
  </conditionalFormatting>
  <conditionalFormatting sqref="C158:C162">
    <cfRule type="cellIs" dxfId="100" priority="101" operator="equal">
      <formula>0</formula>
    </cfRule>
  </conditionalFormatting>
  <conditionalFormatting sqref="T110:U110 C110:R110">
    <cfRule type="cellIs" dxfId="99" priority="100" operator="equal">
      <formula>0</formula>
    </cfRule>
  </conditionalFormatting>
  <conditionalFormatting sqref="S110">
    <cfRule type="cellIs" dxfId="98" priority="99" operator="equal">
      <formula>0</formula>
    </cfRule>
  </conditionalFormatting>
  <conditionalFormatting sqref="N110:O110">
    <cfRule type="cellIs" dxfId="97" priority="98" operator="equal">
      <formula>0</formula>
    </cfRule>
  </conditionalFormatting>
  <conditionalFormatting sqref="T119:U119 C119:R119">
    <cfRule type="cellIs" dxfId="96" priority="97" operator="equal">
      <formula>0</formula>
    </cfRule>
  </conditionalFormatting>
  <conditionalFormatting sqref="S119">
    <cfRule type="cellIs" dxfId="95" priority="96" operator="equal">
      <formula>0</formula>
    </cfRule>
  </conditionalFormatting>
  <conditionalFormatting sqref="N119:O119">
    <cfRule type="cellIs" dxfId="94" priority="95" operator="equal">
      <formula>0</formula>
    </cfRule>
  </conditionalFormatting>
  <conditionalFormatting sqref="C142 T142:U142 E142:R142">
    <cfRule type="cellIs" dxfId="93" priority="94" operator="equal">
      <formula>0</formula>
    </cfRule>
  </conditionalFormatting>
  <conditionalFormatting sqref="S142">
    <cfRule type="cellIs" dxfId="92" priority="93" operator="equal">
      <formula>0</formula>
    </cfRule>
  </conditionalFormatting>
  <conditionalFormatting sqref="N142:O142">
    <cfRule type="cellIs" dxfId="91" priority="92" operator="equal">
      <formula>0</formula>
    </cfRule>
  </conditionalFormatting>
  <conditionalFormatting sqref="G108:Q109">
    <cfRule type="cellIs" dxfId="90" priority="91" operator="equal">
      <formula>0</formula>
    </cfRule>
  </conditionalFormatting>
  <conditionalFormatting sqref="G117:Q118">
    <cfRule type="cellIs" dxfId="89" priority="90" operator="equal">
      <formula>0</formula>
    </cfRule>
  </conditionalFormatting>
  <conditionalFormatting sqref="G117:Q118">
    <cfRule type="cellIs" dxfId="88" priority="89" operator="equal">
      <formula>0</formula>
    </cfRule>
  </conditionalFormatting>
  <conditionalFormatting sqref="N117:O118">
    <cfRule type="cellIs" dxfId="87" priority="88" operator="equal">
      <formula>0</formula>
    </cfRule>
  </conditionalFormatting>
  <conditionalFormatting sqref="G120:Q120">
    <cfRule type="cellIs" dxfId="86" priority="87" operator="equal">
      <formula>0</formula>
    </cfRule>
  </conditionalFormatting>
  <conditionalFormatting sqref="N120:O120">
    <cfRule type="cellIs" dxfId="85" priority="86" operator="equal">
      <formula>0</formula>
    </cfRule>
  </conditionalFormatting>
  <conditionalFormatting sqref="G124:Q125">
    <cfRule type="cellIs" dxfId="84" priority="85" operator="equal">
      <formula>0</formula>
    </cfRule>
  </conditionalFormatting>
  <conditionalFormatting sqref="G124:Q125">
    <cfRule type="cellIs" dxfId="83" priority="84" operator="equal">
      <formula>0</formula>
    </cfRule>
  </conditionalFormatting>
  <conditionalFormatting sqref="N124:O125">
    <cfRule type="cellIs" dxfId="82" priority="83" operator="equal">
      <formula>0</formula>
    </cfRule>
  </conditionalFormatting>
  <conditionalFormatting sqref="G127:Q136">
    <cfRule type="cellIs" dxfId="81" priority="82" operator="equal">
      <formula>0</formula>
    </cfRule>
  </conditionalFormatting>
  <conditionalFormatting sqref="G127:Q136">
    <cfRule type="cellIs" dxfId="80" priority="81" operator="equal">
      <formula>0</formula>
    </cfRule>
  </conditionalFormatting>
  <conditionalFormatting sqref="N127:O136">
    <cfRule type="cellIs" dxfId="79" priority="80" operator="equal">
      <formula>0</formula>
    </cfRule>
  </conditionalFormatting>
  <conditionalFormatting sqref="G138:Q141">
    <cfRule type="cellIs" dxfId="78" priority="79" operator="equal">
      <formula>0</formula>
    </cfRule>
  </conditionalFormatting>
  <conditionalFormatting sqref="G138:Q141">
    <cfRule type="cellIs" dxfId="77" priority="78" operator="equal">
      <formula>0</formula>
    </cfRule>
  </conditionalFormatting>
  <conditionalFormatting sqref="N138:O141">
    <cfRule type="cellIs" dxfId="76" priority="77" operator="equal">
      <formula>0</formula>
    </cfRule>
  </conditionalFormatting>
  <conditionalFormatting sqref="G143:Q145">
    <cfRule type="cellIs" dxfId="75" priority="76" operator="equal">
      <formula>0</formula>
    </cfRule>
  </conditionalFormatting>
  <conditionalFormatting sqref="N143:O145">
    <cfRule type="cellIs" dxfId="74" priority="75" operator="equal">
      <formula>0</formula>
    </cfRule>
  </conditionalFormatting>
  <conditionalFormatting sqref="G150:Q151">
    <cfRule type="cellIs" dxfId="73" priority="74" operator="equal">
      <formula>0</formula>
    </cfRule>
  </conditionalFormatting>
  <conditionalFormatting sqref="G150:Q151">
    <cfRule type="cellIs" dxfId="72" priority="73" operator="equal">
      <formula>0</formula>
    </cfRule>
  </conditionalFormatting>
  <conditionalFormatting sqref="N150:O151">
    <cfRule type="cellIs" dxfId="71" priority="72" operator="equal">
      <formula>0</formula>
    </cfRule>
  </conditionalFormatting>
  <conditionalFormatting sqref="G153:Q154">
    <cfRule type="cellIs" dxfId="70" priority="71" operator="equal">
      <formula>0</formula>
    </cfRule>
  </conditionalFormatting>
  <conditionalFormatting sqref="N153:O154">
    <cfRule type="cellIs" dxfId="69" priority="70" operator="equal">
      <formula>0</formula>
    </cfRule>
  </conditionalFormatting>
  <conditionalFormatting sqref="C190:U190">
    <cfRule type="cellIs" dxfId="68" priority="69" operator="equal">
      <formula>0</formula>
    </cfRule>
  </conditionalFormatting>
  <conditionalFormatting sqref="S191">
    <cfRule type="cellIs" dxfId="67" priority="67" operator="equal">
      <formula>0</formula>
    </cfRule>
  </conditionalFormatting>
  <conditionalFormatting sqref="T191:U191 C191:R191">
    <cfRule type="cellIs" dxfId="66" priority="68" operator="equal">
      <formula>0</formula>
    </cfRule>
  </conditionalFormatting>
  <conditionalFormatting sqref="N191:O191">
    <cfRule type="cellIs" dxfId="65" priority="66" operator="equal">
      <formula>0</formula>
    </cfRule>
  </conditionalFormatting>
  <conditionalFormatting sqref="T190:U190 C190:R190">
    <cfRule type="cellIs" dxfId="64" priority="65" operator="equal">
      <formula>0</formula>
    </cfRule>
  </conditionalFormatting>
  <conditionalFormatting sqref="S190">
    <cfRule type="cellIs" dxfId="63" priority="64" operator="equal">
      <formula>0</formula>
    </cfRule>
  </conditionalFormatting>
  <conditionalFormatting sqref="N190:O190">
    <cfRule type="cellIs" dxfId="62" priority="63" operator="equal">
      <formula>0</formula>
    </cfRule>
  </conditionalFormatting>
  <conditionalFormatting sqref="C166:C168 C178 E178:U178 E166:U168">
    <cfRule type="cellIs" dxfId="61" priority="62" operator="equal">
      <formula>0</formula>
    </cfRule>
  </conditionalFormatting>
  <conditionalFormatting sqref="E180:R180 T180:U180">
    <cfRule type="cellIs" dxfId="60" priority="61" operator="equal">
      <formula>0</formula>
    </cfRule>
  </conditionalFormatting>
  <conditionalFormatting sqref="S179">
    <cfRule type="cellIs" dxfId="59" priority="56" operator="equal">
      <formula>0</formula>
    </cfRule>
  </conditionalFormatting>
  <conditionalFormatting sqref="S180">
    <cfRule type="cellIs" dxfId="58" priority="60" operator="equal">
      <formula>0</formula>
    </cfRule>
  </conditionalFormatting>
  <conditionalFormatting sqref="N180:O180">
    <cfRule type="cellIs" dxfId="57" priority="59" operator="equal">
      <formula>0</formula>
    </cfRule>
  </conditionalFormatting>
  <conditionalFormatting sqref="C180">
    <cfRule type="cellIs" dxfId="56" priority="58" operator="equal">
      <formula>0</formula>
    </cfRule>
  </conditionalFormatting>
  <conditionalFormatting sqref="T179:U179 E179:R179">
    <cfRule type="cellIs" dxfId="55" priority="57" operator="equal">
      <formula>0</formula>
    </cfRule>
  </conditionalFormatting>
  <conditionalFormatting sqref="N179:O179">
    <cfRule type="cellIs" dxfId="54" priority="55" operator="equal">
      <formula>0</formula>
    </cfRule>
  </conditionalFormatting>
  <conditionalFormatting sqref="C179">
    <cfRule type="cellIs" dxfId="53" priority="54" operator="equal">
      <formula>0</formula>
    </cfRule>
  </conditionalFormatting>
  <conditionalFormatting sqref="T165:U165 C165:R165">
    <cfRule type="cellIs" dxfId="52" priority="53" operator="equal">
      <formula>0</formula>
    </cfRule>
  </conditionalFormatting>
  <conditionalFormatting sqref="S165">
    <cfRule type="cellIs" dxfId="51" priority="52" operator="equal">
      <formula>0</formula>
    </cfRule>
  </conditionalFormatting>
  <conditionalFormatting sqref="N165:O165">
    <cfRule type="cellIs" dxfId="50" priority="51" operator="equal">
      <formula>0</formula>
    </cfRule>
  </conditionalFormatting>
  <conditionalFormatting sqref="C198:U198 C197 E197:U197">
    <cfRule type="cellIs" dxfId="49" priority="50" operator="equal">
      <formula>0</formula>
    </cfRule>
  </conditionalFormatting>
  <conditionalFormatting sqref="N196:O196">
    <cfRule type="cellIs" dxfId="48" priority="47" operator="equal">
      <formula>0</formula>
    </cfRule>
  </conditionalFormatting>
  <conditionalFormatting sqref="C196">
    <cfRule type="cellIs" dxfId="47" priority="46" operator="equal">
      <formula>0</formula>
    </cfRule>
  </conditionalFormatting>
  <conditionalFormatting sqref="E196:R196 T196:U196">
    <cfRule type="cellIs" dxfId="46" priority="49" operator="equal">
      <formula>0</formula>
    </cfRule>
  </conditionalFormatting>
  <conditionalFormatting sqref="T196:U198 D198:R198 E196:R197">
    <cfRule type="cellIs" dxfId="45" priority="45" operator="equal">
      <formula>0</formula>
    </cfRule>
  </conditionalFormatting>
  <conditionalFormatting sqref="S196">
    <cfRule type="cellIs" dxfId="44" priority="48" operator="equal">
      <formula>0</formula>
    </cfRule>
  </conditionalFormatting>
  <conditionalFormatting sqref="S196:S198">
    <cfRule type="cellIs" dxfId="43" priority="44" operator="equal">
      <formula>0</formula>
    </cfRule>
  </conditionalFormatting>
  <conditionalFormatting sqref="N196:O198">
    <cfRule type="cellIs" dxfId="42" priority="43" operator="equal">
      <formula>0</formula>
    </cfRule>
  </conditionalFormatting>
  <conditionalFormatting sqref="C196:C198">
    <cfRule type="cellIs" dxfId="41" priority="42" operator="equal">
      <formula>0</formula>
    </cfRule>
  </conditionalFormatting>
  <conditionalFormatting sqref="G195:Q195">
    <cfRule type="cellIs" dxfId="40" priority="41" operator="equal">
      <formula>0</formula>
    </cfRule>
  </conditionalFormatting>
  <conditionalFormatting sqref="N195:O195">
    <cfRule type="cellIs" dxfId="39" priority="40" operator="equal">
      <formula>0</formula>
    </cfRule>
  </conditionalFormatting>
  <conditionalFormatting sqref="C203 E203:U203">
    <cfRule type="cellIs" dxfId="38" priority="39" operator="equal">
      <formula>0</formula>
    </cfRule>
  </conditionalFormatting>
  <conditionalFormatting sqref="N202:O202">
    <cfRule type="cellIs" dxfId="37" priority="36" operator="equal">
      <formula>0</formula>
    </cfRule>
  </conditionalFormatting>
  <conditionalFormatting sqref="C202">
    <cfRule type="cellIs" dxfId="36" priority="35" operator="equal">
      <formula>0</formula>
    </cfRule>
  </conditionalFormatting>
  <conditionalFormatting sqref="E202:R202 T202:U202">
    <cfRule type="cellIs" dxfId="35" priority="38" operator="equal">
      <formula>0</formula>
    </cfRule>
  </conditionalFormatting>
  <conditionalFormatting sqref="T202:U203 E202:R203">
    <cfRule type="cellIs" dxfId="34" priority="34" operator="equal">
      <formula>0</formula>
    </cfRule>
  </conditionalFormatting>
  <conditionalFormatting sqref="S202">
    <cfRule type="cellIs" dxfId="33" priority="37" operator="equal">
      <formula>0</formula>
    </cfRule>
  </conditionalFormatting>
  <conditionalFormatting sqref="S202:S203">
    <cfRule type="cellIs" dxfId="32" priority="33" operator="equal">
      <formula>0</formula>
    </cfRule>
  </conditionalFormatting>
  <conditionalFormatting sqref="N202:O203">
    <cfRule type="cellIs" dxfId="31" priority="32" operator="equal">
      <formula>0</formula>
    </cfRule>
  </conditionalFormatting>
  <conditionalFormatting sqref="C202:C203">
    <cfRule type="cellIs" dxfId="30" priority="31" operator="equal">
      <formula>0</formula>
    </cfRule>
  </conditionalFormatting>
  <conditionalFormatting sqref="S201">
    <cfRule type="cellIs" dxfId="29" priority="29" operator="equal">
      <formula>0</formula>
    </cfRule>
  </conditionalFormatting>
  <conditionalFormatting sqref="T201:U201 C201:R201">
    <cfRule type="cellIs" dxfId="28" priority="30" operator="equal">
      <formula>0</formula>
    </cfRule>
  </conditionalFormatting>
  <conditionalFormatting sqref="N201:O201">
    <cfRule type="cellIs" dxfId="27" priority="28" operator="equal">
      <formula>0</formula>
    </cfRule>
  </conditionalFormatting>
  <conditionalFormatting sqref="S53:U53">
    <cfRule type="cellIs" dxfId="26" priority="27" operator="equal">
      <formula>0</formula>
    </cfRule>
  </conditionalFormatting>
  <conditionalFormatting sqref="E53:F53 C53 R53">
    <cfRule type="cellIs" dxfId="25" priority="26" operator="equal">
      <formula>0</formula>
    </cfRule>
  </conditionalFormatting>
  <conditionalFormatting sqref="G53:Q53">
    <cfRule type="cellIs" dxfId="24" priority="25" operator="equal">
      <formula>0</formula>
    </cfRule>
  </conditionalFormatting>
  <conditionalFormatting sqref="N53:O53">
    <cfRule type="cellIs" dxfId="23" priority="24" operator="equal">
      <formula>0</formula>
    </cfRule>
  </conditionalFormatting>
  <conditionalFormatting sqref="D53">
    <cfRule type="cellIs" dxfId="22" priority="23" operator="equal">
      <formula>0</formula>
    </cfRule>
  </conditionalFormatting>
  <conditionalFormatting sqref="S51:U51">
    <cfRule type="cellIs" dxfId="21" priority="22" operator="equal">
      <formula>0</formula>
    </cfRule>
  </conditionalFormatting>
  <conditionalFormatting sqref="R51 C51 F51">
    <cfRule type="cellIs" dxfId="20" priority="21" operator="equal">
      <formula>0</formula>
    </cfRule>
  </conditionalFormatting>
  <conditionalFormatting sqref="D127:D136">
    <cfRule type="cellIs" dxfId="19" priority="20" operator="equal">
      <formula>0</formula>
    </cfRule>
  </conditionalFormatting>
  <conditionalFormatting sqref="D143:D145">
    <cfRule type="cellIs" dxfId="18" priority="18" operator="equal">
      <formula>0</formula>
    </cfRule>
  </conditionalFormatting>
  <conditionalFormatting sqref="D138:D141">
    <cfRule type="cellIs" dxfId="17" priority="19" operator="equal">
      <formula>0</formula>
    </cfRule>
  </conditionalFormatting>
  <conditionalFormatting sqref="D150:D151">
    <cfRule type="cellIs" dxfId="16" priority="17" operator="equal">
      <formula>0</formula>
    </cfRule>
  </conditionalFormatting>
  <conditionalFormatting sqref="D153:D154">
    <cfRule type="cellIs" dxfId="15" priority="16" operator="equal">
      <formula>0</formula>
    </cfRule>
  </conditionalFormatting>
  <conditionalFormatting sqref="D157:D162">
    <cfRule type="cellIs" dxfId="14" priority="15" operator="equal">
      <formula>0</formula>
    </cfRule>
  </conditionalFormatting>
  <conditionalFormatting sqref="D166:D180">
    <cfRule type="cellIs" dxfId="13" priority="14" operator="equal">
      <formula>0</formula>
    </cfRule>
  </conditionalFormatting>
  <conditionalFormatting sqref="D182:D189">
    <cfRule type="cellIs" dxfId="12" priority="13" operator="equal">
      <formula>0</formula>
    </cfRule>
  </conditionalFormatting>
  <conditionalFormatting sqref="D192:D193">
    <cfRule type="cellIs" dxfId="11" priority="12" operator="equal">
      <formula>0</formula>
    </cfRule>
  </conditionalFormatting>
  <conditionalFormatting sqref="D196:D197">
    <cfRule type="cellIs" dxfId="10" priority="11" operator="equal">
      <formula>0</formula>
    </cfRule>
  </conditionalFormatting>
  <conditionalFormatting sqref="D202:D203">
    <cfRule type="cellIs" dxfId="9" priority="10" operator="equal">
      <formula>0</formula>
    </cfRule>
  </conditionalFormatting>
  <conditionalFormatting sqref="D108:D109">
    <cfRule type="cellIs" dxfId="8" priority="9" operator="equal">
      <formula>0</formula>
    </cfRule>
  </conditionalFormatting>
  <conditionalFormatting sqref="D111:D112">
    <cfRule type="cellIs" dxfId="7" priority="8" operator="equal">
      <formula>0</formula>
    </cfRule>
  </conditionalFormatting>
  <conditionalFormatting sqref="D142">
    <cfRule type="cellIs" dxfId="6" priority="7" operator="equal">
      <formula>0</formula>
    </cfRule>
  </conditionalFormatting>
  <conditionalFormatting sqref="D124:D125">
    <cfRule type="cellIs" dxfId="5" priority="6" operator="equal">
      <formula>0</formula>
    </cfRule>
  </conditionalFormatting>
  <conditionalFormatting sqref="D152">
    <cfRule type="cellIs" dxfId="4" priority="5" operator="equal">
      <formula>0</formula>
    </cfRule>
  </conditionalFormatting>
  <conditionalFormatting sqref="D199">
    <cfRule type="cellIs" dxfId="3" priority="4" operator="equal">
      <formula>0</formula>
    </cfRule>
  </conditionalFormatting>
  <conditionalFormatting sqref="C98:U98">
    <cfRule type="cellIs" dxfId="2" priority="3" operator="equal">
      <formula>0</formula>
    </cfRule>
  </conditionalFormatting>
  <conditionalFormatting sqref="E50:E51">
    <cfRule type="cellIs" dxfId="1" priority="2" operator="equal">
      <formula>0</formula>
    </cfRule>
  </conditionalFormatting>
  <conditionalFormatting sqref="D50:D51">
    <cfRule type="cellIs" dxfId="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6">
    <tabColor theme="8"/>
  </sheetPr>
  <dimension ref="A1:V359"/>
  <sheetViews>
    <sheetView tabSelected="1"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4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1834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400</v>
      </c>
      <c r="E7" s="27">
        <v>0.21810250817884405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1447</v>
      </c>
      <c r="E8" s="27">
        <v>0.78898582333696843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421</v>
      </c>
      <c r="E9" s="27">
        <v>0.22955288985823338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-34</v>
      </c>
      <c r="E10" s="27">
        <v>-1.8538713195201745E-2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507</v>
      </c>
      <c r="E16" s="27">
        <v>0.27644492911668483</v>
      </c>
      <c r="F16" s="28"/>
      <c r="G16" s="38">
        <v>45.323796999999999</v>
      </c>
      <c r="H16" s="38">
        <v>43.721235</v>
      </c>
      <c r="I16" s="38">
        <v>48.466031999999998</v>
      </c>
      <c r="J16" s="38">
        <v>47.032743000000004</v>
      </c>
      <c r="K16" s="38">
        <v>49.075434999999999</v>
      </c>
      <c r="L16" s="38">
        <v>49.626331</v>
      </c>
      <c r="M16" s="38">
        <v>49.141807</v>
      </c>
      <c r="N16" s="38">
        <v>48.149797999999997</v>
      </c>
      <c r="O16" s="38">
        <v>48.809873000000003</v>
      </c>
      <c r="P16" s="38">
        <v>50.132140999999997</v>
      </c>
      <c r="Q16" s="38">
        <v>51.848515999999996</v>
      </c>
      <c r="R16" s="28"/>
      <c r="S16" s="39">
        <v>531.32770799999992</v>
      </c>
      <c r="T16" s="40">
        <v>0.14395790802787323</v>
      </c>
      <c r="U16" s="40">
        <v>1.6953875273812313E-2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330</v>
      </c>
      <c r="E17" s="27">
        <v>0.17993456924754633</v>
      </c>
      <c r="F17" s="28"/>
      <c r="G17" s="38">
        <v>6.8729959999999997</v>
      </c>
      <c r="H17" s="38">
        <v>8.6525289999999995</v>
      </c>
      <c r="I17" s="38">
        <v>9.5688270000000006</v>
      </c>
      <c r="J17" s="38">
        <v>10.403665</v>
      </c>
      <c r="K17" s="38">
        <v>10.031905</v>
      </c>
      <c r="L17" s="38">
        <v>9.3122779999999992</v>
      </c>
      <c r="M17" s="38">
        <v>10.862428</v>
      </c>
      <c r="N17" s="38">
        <v>12.193281000000001</v>
      </c>
      <c r="O17" s="38">
        <v>13.225587000000001</v>
      </c>
      <c r="P17" s="38">
        <v>14.5532</v>
      </c>
      <c r="Q17" s="38">
        <v>14.735207000000001</v>
      </c>
      <c r="R17" s="28"/>
      <c r="S17" s="39">
        <v>120.41190300000001</v>
      </c>
      <c r="T17" s="40">
        <v>1.1439277718188694</v>
      </c>
      <c r="U17" s="40">
        <v>0.10002174112211071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70</v>
      </c>
      <c r="E18" s="27">
        <v>3.8167938931297711E-2</v>
      </c>
      <c r="F18" s="28"/>
      <c r="G18" s="38">
        <v>0.82620700000000002</v>
      </c>
      <c r="H18" s="38">
        <v>0.84397999999999995</v>
      </c>
      <c r="I18" s="38">
        <v>1.4894860000000001</v>
      </c>
      <c r="J18" s="38">
        <v>1.2563169999999999</v>
      </c>
      <c r="K18" s="38">
        <v>1.0967659999999999</v>
      </c>
      <c r="L18" s="38">
        <v>1.245852</v>
      </c>
      <c r="M18" s="38">
        <v>1.9058999999999999</v>
      </c>
      <c r="N18" s="38">
        <v>1.6901550000000001</v>
      </c>
      <c r="O18" s="38">
        <v>1.9644820000000001</v>
      </c>
      <c r="P18" s="38">
        <v>1.83585</v>
      </c>
      <c r="Q18" s="38">
        <v>1.45095</v>
      </c>
      <c r="R18" s="28"/>
      <c r="S18" s="39">
        <v>15.605945000000002</v>
      </c>
      <c r="T18" s="40">
        <v>0.75615796041427874</v>
      </c>
      <c r="U18" s="40">
        <v>7.2927673741773669E-2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518</v>
      </c>
      <c r="E19" s="27">
        <v>0.28244274809160308</v>
      </c>
      <c r="F19" s="28"/>
      <c r="G19" s="38">
        <v>37.142001</v>
      </c>
      <c r="H19" s="38">
        <v>41.36383</v>
      </c>
      <c r="I19" s="38">
        <v>49.690705000000001</v>
      </c>
      <c r="J19" s="38">
        <v>61.751525000000001</v>
      </c>
      <c r="K19" s="38">
        <v>74.910807000000005</v>
      </c>
      <c r="L19" s="38">
        <v>78.025711999999999</v>
      </c>
      <c r="M19" s="38">
        <v>78.395452000000006</v>
      </c>
      <c r="N19" s="38">
        <v>81.507228999999995</v>
      </c>
      <c r="O19" s="38">
        <v>82.051005000000004</v>
      </c>
      <c r="P19" s="38">
        <v>85.100426999999996</v>
      </c>
      <c r="Q19" s="38">
        <v>84.931078999999997</v>
      </c>
      <c r="R19" s="28"/>
      <c r="S19" s="39">
        <v>754.8697719999999</v>
      </c>
      <c r="T19" s="40">
        <v>1.2866586805595097</v>
      </c>
      <c r="U19" s="40">
        <v>0.10891987676439663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380</v>
      </c>
      <c r="E20" s="27">
        <v>0.20719738276990185</v>
      </c>
      <c r="F20" s="28"/>
      <c r="G20" s="38">
        <v>3.4620860000000002</v>
      </c>
      <c r="H20" s="38">
        <v>4.17042</v>
      </c>
      <c r="I20" s="38">
        <v>4.7085049999999997</v>
      </c>
      <c r="J20" s="38">
        <v>5.2265280000000001</v>
      </c>
      <c r="K20" s="38">
        <v>5.1569609999999999</v>
      </c>
      <c r="L20" s="38">
        <v>4.9909369999999997</v>
      </c>
      <c r="M20" s="38">
        <v>5.6275139999999997</v>
      </c>
      <c r="N20" s="38">
        <v>5.7247909999999997</v>
      </c>
      <c r="O20" s="38">
        <v>5.3060479999999997</v>
      </c>
      <c r="P20" s="38">
        <v>5.3999389999999998</v>
      </c>
      <c r="Q20" s="38">
        <v>4.5542689999999997</v>
      </c>
      <c r="R20" s="28"/>
      <c r="S20" s="39">
        <v>54.327997999999987</v>
      </c>
      <c r="T20" s="40">
        <v>0.31546963304782127</v>
      </c>
      <c r="U20" s="40">
        <v>3.4868346480791734E-2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29</v>
      </c>
      <c r="E21" s="27">
        <v>1.5812431842966195E-2</v>
      </c>
      <c r="F21" s="28"/>
      <c r="G21" s="38">
        <v>1.6947270000000001</v>
      </c>
      <c r="H21" s="38">
        <v>2.446504</v>
      </c>
      <c r="I21" s="38">
        <v>2.5717379999999999</v>
      </c>
      <c r="J21" s="38">
        <v>2.1458400000000002</v>
      </c>
      <c r="K21" s="38">
        <v>1.5783700000000001</v>
      </c>
      <c r="L21" s="38">
        <v>1.582249</v>
      </c>
      <c r="M21" s="38">
        <v>1.554438</v>
      </c>
      <c r="N21" s="38">
        <v>1.688876</v>
      </c>
      <c r="O21" s="38">
        <v>1.608765</v>
      </c>
      <c r="P21" s="38">
        <v>1.9165719999999999</v>
      </c>
      <c r="Q21" s="38">
        <v>1.8532709999999999</v>
      </c>
      <c r="R21" s="28"/>
      <c r="S21" s="39">
        <v>20.641349999999999</v>
      </c>
      <c r="T21" s="40">
        <v>9.3551350748527495E-2</v>
      </c>
      <c r="U21" s="40">
        <v>1.124153143573281E-2</v>
      </c>
    </row>
    <row r="22" spans="1:22" s="18" customFormat="1" x14ac:dyDescent="0.3">
      <c r="A22" s="106"/>
      <c r="B22" s="16"/>
      <c r="C22" s="26" t="s">
        <v>373</v>
      </c>
      <c r="D22" s="142">
        <v>1834</v>
      </c>
      <c r="E22" s="41">
        <v>1</v>
      </c>
      <c r="F22" s="42"/>
      <c r="G22" s="43">
        <v>95.321813999999989</v>
      </c>
      <c r="H22" s="43">
        <v>101.198498</v>
      </c>
      <c r="I22" s="43">
        <v>116.49529299999999</v>
      </c>
      <c r="J22" s="43">
        <v>127.81661800000002</v>
      </c>
      <c r="K22" s="43">
        <v>141.850244</v>
      </c>
      <c r="L22" s="43">
        <v>144.78335899999999</v>
      </c>
      <c r="M22" s="43">
        <v>147.487539</v>
      </c>
      <c r="N22" s="43">
        <v>150.95412999999999</v>
      </c>
      <c r="O22" s="43">
        <v>152.96576000000002</v>
      </c>
      <c r="P22" s="43">
        <v>158.93812899999998</v>
      </c>
      <c r="Q22" s="43">
        <v>159.37329200000002</v>
      </c>
      <c r="R22" s="42"/>
      <c r="S22" s="44">
        <v>1497.1846759999999</v>
      </c>
      <c r="T22" s="45">
        <v>0.67194984350591613</v>
      </c>
      <c r="U22" s="45">
        <v>6.635769105280942E-2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540</v>
      </c>
      <c r="E50" s="27">
        <v>0.29443838604143946</v>
      </c>
      <c r="F50" s="28"/>
      <c r="G50" s="38">
        <v>49.169817000000002</v>
      </c>
      <c r="H50" s="38">
        <v>48.534553000000002</v>
      </c>
      <c r="I50" s="38">
        <v>53.016933999999999</v>
      </c>
      <c r="J50" s="38">
        <v>51.847653999999999</v>
      </c>
      <c r="K50" s="38">
        <v>53.451546</v>
      </c>
      <c r="L50" s="38">
        <v>52.518709000000001</v>
      </c>
      <c r="M50" s="38">
        <v>51.920948000000003</v>
      </c>
      <c r="N50" s="38">
        <v>51.924456999999997</v>
      </c>
      <c r="O50" s="38">
        <v>53.007916999999999</v>
      </c>
      <c r="P50" s="38">
        <v>54.793787000000002</v>
      </c>
      <c r="Q50" s="38">
        <v>57.324041000000001</v>
      </c>
      <c r="R50" s="28"/>
      <c r="S50" s="39">
        <v>577.51036299999998</v>
      </c>
      <c r="T50" s="40">
        <v>0.16583799772937935</v>
      </c>
      <c r="U50" s="40">
        <v>1.9365135638397701E-2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592</v>
      </c>
      <c r="E52" s="27">
        <v>0.32279171210468921</v>
      </c>
      <c r="F52" s="28"/>
      <c r="G52" s="38">
        <v>9.1919830000000005</v>
      </c>
      <c r="H52" s="38">
        <v>11.103837</v>
      </c>
      <c r="I52" s="38">
        <v>12.055012</v>
      </c>
      <c r="J52" s="38">
        <v>12.226203</v>
      </c>
      <c r="K52" s="38">
        <v>11.395619999999999</v>
      </c>
      <c r="L52" s="38">
        <v>11.140869</v>
      </c>
      <c r="M52" s="38">
        <v>13.44591</v>
      </c>
      <c r="N52" s="38">
        <v>13.164027000000001</v>
      </c>
      <c r="O52" s="38">
        <v>13.883426999999999</v>
      </c>
      <c r="P52" s="38">
        <v>14.497978</v>
      </c>
      <c r="Q52" s="38">
        <v>14.981617999999999</v>
      </c>
      <c r="R52" s="28"/>
      <c r="S52" s="39">
        <v>137.08648400000001</v>
      </c>
      <c r="T52" s="40">
        <v>0.62985701779474557</v>
      </c>
      <c r="U52" s="40">
        <v>6.2964323255716881E-2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329</v>
      </c>
      <c r="E53" s="27">
        <v>0.17938931297709923</v>
      </c>
      <c r="F53" s="28"/>
      <c r="G53" s="38">
        <v>33.498058999999998</v>
      </c>
      <c r="H53" s="38">
        <v>37.389820999999998</v>
      </c>
      <c r="I53" s="38">
        <v>46.714973999999998</v>
      </c>
      <c r="J53" s="38">
        <v>58.520792999999998</v>
      </c>
      <c r="K53" s="38">
        <v>71.926736000000005</v>
      </c>
      <c r="L53" s="38">
        <v>76.184773000000007</v>
      </c>
      <c r="M53" s="38">
        <v>76.557647000000003</v>
      </c>
      <c r="N53" s="38">
        <v>80.255761000000007</v>
      </c>
      <c r="O53" s="38">
        <v>80.881345999999994</v>
      </c>
      <c r="P53" s="38">
        <v>84.374617000000001</v>
      </c>
      <c r="Q53" s="38">
        <v>82.641740999999996</v>
      </c>
      <c r="R53" s="28"/>
      <c r="S53" s="39">
        <v>728.94626800000003</v>
      </c>
      <c r="T53" s="40">
        <v>1.4670605840177187</v>
      </c>
      <c r="U53" s="40">
        <v>0.11949582127281166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373</v>
      </c>
      <c r="E54" s="27">
        <v>0.20338058887677207</v>
      </c>
      <c r="F54" s="28"/>
      <c r="G54" s="38">
        <v>3.4619550000000001</v>
      </c>
      <c r="H54" s="38">
        <v>4.1702870000000001</v>
      </c>
      <c r="I54" s="38">
        <v>4.7083729999999999</v>
      </c>
      <c r="J54" s="38">
        <v>5.2219680000000004</v>
      </c>
      <c r="K54" s="38">
        <v>5.0763420000000004</v>
      </c>
      <c r="L54" s="38">
        <v>4.9390080000000003</v>
      </c>
      <c r="M54" s="38">
        <v>5.563034</v>
      </c>
      <c r="N54" s="38">
        <v>5.6098850000000002</v>
      </c>
      <c r="O54" s="38">
        <v>5.1930699999999996</v>
      </c>
      <c r="P54" s="38">
        <v>5.2717470000000004</v>
      </c>
      <c r="Q54" s="38">
        <v>4.4258920000000002</v>
      </c>
      <c r="R54" s="28"/>
      <c r="S54" s="39">
        <v>53.641560999999996</v>
      </c>
      <c r="T54" s="40">
        <v>0.27843718361446057</v>
      </c>
      <c r="U54" s="40">
        <v>3.1181051941180815E-2</v>
      </c>
    </row>
    <row r="55" spans="1:21" s="18" customFormat="1" x14ac:dyDescent="0.3">
      <c r="A55" s="106"/>
      <c r="B55" s="16"/>
      <c r="C55" s="26" t="s">
        <v>373</v>
      </c>
      <c r="D55" s="142">
        <v>1834</v>
      </c>
      <c r="E55" s="41">
        <v>1</v>
      </c>
      <c r="F55" s="42"/>
      <c r="G55" s="43">
        <v>95.321814000000003</v>
      </c>
      <c r="H55" s="43">
        <v>101.198498</v>
      </c>
      <c r="I55" s="43">
        <v>116.49529299999999</v>
      </c>
      <c r="J55" s="43">
        <v>127.81661800000001</v>
      </c>
      <c r="K55" s="43">
        <v>141.85024400000003</v>
      </c>
      <c r="L55" s="43">
        <v>144.78335900000002</v>
      </c>
      <c r="M55" s="43">
        <v>147.487539</v>
      </c>
      <c r="N55" s="43">
        <v>150.95412999999999</v>
      </c>
      <c r="O55" s="43">
        <v>152.96576000000002</v>
      </c>
      <c r="P55" s="43">
        <v>158.938129</v>
      </c>
      <c r="Q55" s="43">
        <v>159.37329200000002</v>
      </c>
      <c r="R55" s="42"/>
      <c r="S55" s="44">
        <v>1497.1846760000001</v>
      </c>
      <c r="T55" s="45">
        <v>0.67194984350591591</v>
      </c>
      <c r="U55" s="45">
        <v>6.635769105280942E-2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309</v>
      </c>
      <c r="E83" s="27">
        <v>0.16848418756815703</v>
      </c>
      <c r="F83" s="28"/>
      <c r="G83" s="67">
        <v>7.7144250000000003</v>
      </c>
      <c r="H83" s="67">
        <v>9.2485870000000006</v>
      </c>
      <c r="I83" s="67">
        <v>9.8635169999999999</v>
      </c>
      <c r="J83" s="67">
        <v>10.651554000000001</v>
      </c>
      <c r="K83" s="67">
        <v>9.7755209999999995</v>
      </c>
      <c r="L83" s="67">
        <v>9.1796670000000002</v>
      </c>
      <c r="M83" s="67">
        <v>10.86562</v>
      </c>
      <c r="N83" s="67">
        <v>11.884107</v>
      </c>
      <c r="O83" s="67">
        <v>12.059343</v>
      </c>
      <c r="P83" s="67">
        <v>12.295337999999999</v>
      </c>
      <c r="Q83" s="67">
        <v>13.162375000000001</v>
      </c>
      <c r="R83" s="28"/>
      <c r="S83" s="39">
        <v>116.70005399999999</v>
      </c>
      <c r="T83" s="40">
        <v>0.70620298985342389</v>
      </c>
      <c r="U83" s="40">
        <v>6.9064325201143584E-2</v>
      </c>
    </row>
    <row r="84" spans="1:21" s="18" customFormat="1" x14ac:dyDescent="0.3">
      <c r="A84" s="106"/>
      <c r="B84" s="16"/>
      <c r="C84" s="29" t="s">
        <v>257</v>
      </c>
      <c r="D84" s="30">
        <v>581</v>
      </c>
      <c r="E84" s="27">
        <v>0.31679389312977096</v>
      </c>
      <c r="F84" s="28"/>
      <c r="G84" s="38">
        <v>51.429659000000001</v>
      </c>
      <c r="H84" s="38">
        <v>49.582183999999998</v>
      </c>
      <c r="I84" s="38">
        <v>51.803224000000007</v>
      </c>
      <c r="J84" s="38">
        <v>51.009149999999991</v>
      </c>
      <c r="K84" s="38">
        <v>52.737831999999997</v>
      </c>
      <c r="L84" s="38">
        <v>50.379289999999997</v>
      </c>
      <c r="M84" s="38">
        <v>48.134704999999997</v>
      </c>
      <c r="N84" s="38">
        <v>47.239083999999991</v>
      </c>
      <c r="O84" s="38">
        <v>47.868418999999989</v>
      </c>
      <c r="P84" s="38">
        <v>50.728659999999998</v>
      </c>
      <c r="Q84" s="38">
        <v>50.238081000000008</v>
      </c>
      <c r="R84" s="28"/>
      <c r="S84" s="39">
        <v>551.15028799999993</v>
      </c>
      <c r="T84" s="40">
        <v>-2.3169082260490859E-2</v>
      </c>
      <c r="U84" s="40">
        <v>-2.9259241931836044E-3</v>
      </c>
    </row>
    <row r="85" spans="1:21" s="55" customFormat="1" x14ac:dyDescent="0.3">
      <c r="A85" s="108"/>
      <c r="B85" s="16"/>
      <c r="C85" s="51" t="s">
        <v>173</v>
      </c>
      <c r="D85" s="52">
        <v>113</v>
      </c>
      <c r="E85" s="27">
        <v>6.1613958560523444E-2</v>
      </c>
      <c r="F85" s="28"/>
      <c r="G85" s="67">
        <v>10.866591</v>
      </c>
      <c r="H85" s="67">
        <v>10.91173</v>
      </c>
      <c r="I85" s="67">
        <v>11.49488</v>
      </c>
      <c r="J85" s="67">
        <v>10.636265</v>
      </c>
      <c r="K85" s="67">
        <v>10.963353</v>
      </c>
      <c r="L85" s="67">
        <v>10.158795999999999</v>
      </c>
      <c r="M85" s="67">
        <v>10.196964999999999</v>
      </c>
      <c r="N85" s="67">
        <v>10.098117999999999</v>
      </c>
      <c r="O85" s="67">
        <v>9.889361000000001</v>
      </c>
      <c r="P85" s="67">
        <v>9.8443279999999991</v>
      </c>
      <c r="Q85" s="67">
        <v>9.231026</v>
      </c>
      <c r="R85" s="28"/>
      <c r="S85" s="53">
        <v>114.29141300000001</v>
      </c>
      <c r="T85" s="54">
        <v>-0.15051316461620756</v>
      </c>
      <c r="U85" s="54">
        <v>-2.0183876850321303E-2</v>
      </c>
    </row>
    <row r="86" spans="1:21" s="55" customFormat="1" x14ac:dyDescent="0.3">
      <c r="A86" s="108"/>
      <c r="B86" s="16"/>
      <c r="C86" s="51" t="s">
        <v>388</v>
      </c>
      <c r="D86" s="52">
        <v>129</v>
      </c>
      <c r="E86" s="27">
        <v>7.0338058887677204E-2</v>
      </c>
      <c r="F86" s="28"/>
      <c r="G86" s="67">
        <v>11.563338</v>
      </c>
      <c r="H86" s="67">
        <v>10.403562000000001</v>
      </c>
      <c r="I86" s="67">
        <v>11.352509999999999</v>
      </c>
      <c r="J86" s="67">
        <v>10.780961999999999</v>
      </c>
      <c r="K86" s="67">
        <v>11.015622</v>
      </c>
      <c r="L86" s="67">
        <v>10.213956</v>
      </c>
      <c r="M86" s="67">
        <v>9.2461160000000007</v>
      </c>
      <c r="N86" s="67">
        <v>8.4946929999999998</v>
      </c>
      <c r="O86" s="67">
        <v>9.4133119999999995</v>
      </c>
      <c r="P86" s="67">
        <v>10.265093</v>
      </c>
      <c r="Q86" s="67">
        <v>8.8063329999999986</v>
      </c>
      <c r="R86" s="28"/>
      <c r="S86" s="53">
        <v>111.555497</v>
      </c>
      <c r="T86" s="54">
        <v>-0.23842639556155854</v>
      </c>
      <c r="U86" s="54">
        <v>-3.3473011496816363E-2</v>
      </c>
    </row>
    <row r="87" spans="1:21" s="55" customFormat="1" x14ac:dyDescent="0.3">
      <c r="A87" s="108"/>
      <c r="B87" s="16"/>
      <c r="C87" s="51" t="s">
        <v>150</v>
      </c>
      <c r="D87" s="52">
        <v>260</v>
      </c>
      <c r="E87" s="27">
        <v>0.14176663031624864</v>
      </c>
      <c r="F87" s="28"/>
      <c r="G87" s="67">
        <v>18.798137000000001</v>
      </c>
      <c r="H87" s="67">
        <v>18.355195000000002</v>
      </c>
      <c r="I87" s="67">
        <v>19.248356000000005</v>
      </c>
      <c r="J87" s="67">
        <v>19.681147999999997</v>
      </c>
      <c r="K87" s="67">
        <v>20.272792000000006</v>
      </c>
      <c r="L87" s="67">
        <v>20.726369000000002</v>
      </c>
      <c r="M87" s="67">
        <v>20.155725</v>
      </c>
      <c r="N87" s="67">
        <v>20.215662999999996</v>
      </c>
      <c r="O87" s="67">
        <v>20.741277999999998</v>
      </c>
      <c r="P87" s="67">
        <v>21.905200999999998</v>
      </c>
      <c r="Q87" s="67">
        <v>23.459914000000008</v>
      </c>
      <c r="R87" s="28"/>
      <c r="S87" s="53">
        <v>223.55977800000002</v>
      </c>
      <c r="T87" s="54">
        <v>0.24799143659821232</v>
      </c>
      <c r="U87" s="54">
        <v>2.8078911275365215E-2</v>
      </c>
    </row>
    <row r="88" spans="1:21" s="18" customFormat="1" x14ac:dyDescent="0.3">
      <c r="A88" s="106"/>
      <c r="B88" s="16"/>
      <c r="C88" s="29" t="s">
        <v>389</v>
      </c>
      <c r="D88" s="30">
        <v>40</v>
      </c>
      <c r="E88" s="27">
        <v>2.1810250817884406E-2</v>
      </c>
      <c r="F88" s="28"/>
      <c r="G88" s="38">
        <v>0.40762399999999999</v>
      </c>
      <c r="H88" s="38">
        <v>0.71429200000000004</v>
      </c>
      <c r="I88" s="38">
        <v>1.460909</v>
      </c>
      <c r="J88" s="38">
        <v>1.821029</v>
      </c>
      <c r="K88" s="38">
        <v>1.900223</v>
      </c>
      <c r="L88" s="38">
        <v>1.418463</v>
      </c>
      <c r="M88" s="38">
        <v>1.7674840000000001</v>
      </c>
      <c r="N88" s="38">
        <v>1.7165139999999999</v>
      </c>
      <c r="O88" s="38">
        <v>1.9119570000000001</v>
      </c>
      <c r="P88" s="38">
        <v>2.4132289999999998</v>
      </c>
      <c r="Q88" s="38">
        <v>2.429243</v>
      </c>
      <c r="R88" s="28"/>
      <c r="S88" s="39">
        <v>17.960967</v>
      </c>
      <c r="T88" s="40">
        <v>4.9595190665907802</v>
      </c>
      <c r="U88" s="40">
        <v>0.24997521489926222</v>
      </c>
    </row>
    <row r="89" spans="1:21" s="18" customFormat="1" x14ac:dyDescent="0.3">
      <c r="A89" s="106"/>
      <c r="B89" s="16"/>
      <c r="C89" s="29" t="s">
        <v>207</v>
      </c>
      <c r="D89" s="30">
        <v>39</v>
      </c>
      <c r="E89" s="27">
        <v>2.1264994547437296E-2</v>
      </c>
      <c r="F89" s="28"/>
      <c r="G89" s="38">
        <v>3.3270050000000002</v>
      </c>
      <c r="H89" s="38">
        <v>3.2900710000000002</v>
      </c>
      <c r="I89" s="38">
        <v>3.5392420000000002</v>
      </c>
      <c r="J89" s="38">
        <v>2.8972959999999999</v>
      </c>
      <c r="K89" s="38">
        <v>2.9956200000000002</v>
      </c>
      <c r="L89" s="38">
        <v>3.107167</v>
      </c>
      <c r="M89" s="38">
        <v>3.340503</v>
      </c>
      <c r="N89" s="38">
        <v>3.5517810000000001</v>
      </c>
      <c r="O89" s="38">
        <v>3.3868770000000001</v>
      </c>
      <c r="P89" s="38">
        <v>3.2139929999999999</v>
      </c>
      <c r="Q89" s="38">
        <v>2.9543119999999998</v>
      </c>
      <c r="R89" s="28"/>
      <c r="S89" s="39">
        <v>35.603867000000001</v>
      </c>
      <c r="T89" s="40">
        <v>-0.11202057105414642</v>
      </c>
      <c r="U89" s="40">
        <v>-1.4741107906650508E-2</v>
      </c>
    </row>
    <row r="90" spans="1:21" s="18" customFormat="1" x14ac:dyDescent="0.3">
      <c r="A90" s="106"/>
      <c r="B90" s="16"/>
      <c r="C90" s="29" t="s">
        <v>111</v>
      </c>
      <c r="D90" s="30">
        <v>191</v>
      </c>
      <c r="E90" s="27">
        <v>0.10414394765539804</v>
      </c>
      <c r="F90" s="28"/>
      <c r="G90" s="38">
        <v>10.653807</v>
      </c>
      <c r="H90" s="38">
        <v>10.765246999999999</v>
      </c>
      <c r="I90" s="38">
        <v>12.615697000000001</v>
      </c>
      <c r="J90" s="38">
        <v>13.928791</v>
      </c>
      <c r="K90" s="38">
        <v>14.980048999999999</v>
      </c>
      <c r="L90" s="38">
        <v>15.636271000000001</v>
      </c>
      <c r="M90" s="38">
        <v>16.220829999999999</v>
      </c>
      <c r="N90" s="38">
        <v>16.223838999999998</v>
      </c>
      <c r="O90" s="38">
        <v>16.724941000000001</v>
      </c>
      <c r="P90" s="38">
        <v>17.69126</v>
      </c>
      <c r="Q90" s="38">
        <v>17.410794000000003</v>
      </c>
      <c r="R90" s="28"/>
      <c r="S90" s="39">
        <v>162.85152600000001</v>
      </c>
      <c r="T90" s="40">
        <v>0.63423215757522189</v>
      </c>
      <c r="U90" s="40">
        <v>6.3320578808339301E-2</v>
      </c>
    </row>
    <row r="91" spans="1:21" s="18" customFormat="1" x14ac:dyDescent="0.3">
      <c r="A91" s="106"/>
      <c r="B91" s="16"/>
      <c r="C91" s="29" t="s">
        <v>164</v>
      </c>
      <c r="D91" s="30">
        <v>128</v>
      </c>
      <c r="E91" s="27">
        <v>6.9792802617230101E-2</v>
      </c>
      <c r="F91" s="28"/>
      <c r="G91" s="38">
        <v>2.1126900000000002</v>
      </c>
      <c r="H91" s="38">
        <v>2.3336429999999999</v>
      </c>
      <c r="I91" s="38">
        <v>3.1956349999999998</v>
      </c>
      <c r="J91" s="38">
        <v>2.4451390000000006</v>
      </c>
      <c r="K91" s="38">
        <v>2.4331459999999998</v>
      </c>
      <c r="L91" s="38">
        <v>2.2580070000000001</v>
      </c>
      <c r="M91" s="38">
        <v>2.1563390000000004</v>
      </c>
      <c r="N91" s="38">
        <v>1.9917739999999999</v>
      </c>
      <c r="O91" s="38">
        <v>1.9633260000000001</v>
      </c>
      <c r="P91" s="38">
        <v>2.0408150000000003</v>
      </c>
      <c r="Q91" s="38">
        <v>1.9672099999999999</v>
      </c>
      <c r="R91" s="28"/>
      <c r="S91" s="39">
        <v>24.897723999999997</v>
      </c>
      <c r="T91" s="40">
        <v>-6.8860078856813001E-2</v>
      </c>
      <c r="U91" s="40">
        <v>-8.8785658931438416E-3</v>
      </c>
    </row>
    <row r="92" spans="1:21" s="18" customFormat="1" x14ac:dyDescent="0.3">
      <c r="A92" s="106"/>
      <c r="B92" s="16"/>
      <c r="C92" s="29" t="s">
        <v>0</v>
      </c>
      <c r="D92" s="30">
        <v>504</v>
      </c>
      <c r="E92" s="27">
        <v>0.27480916030534353</v>
      </c>
      <c r="F92" s="28"/>
      <c r="G92" s="38">
        <v>19.636555999999999</v>
      </c>
      <c r="H92" s="38">
        <v>25.208752</v>
      </c>
      <c r="I92" s="38">
        <v>33.973061000000001</v>
      </c>
      <c r="J92" s="38">
        <v>45.009207000000004</v>
      </c>
      <c r="K92" s="38">
        <v>56.985994999999988</v>
      </c>
      <c r="L92" s="38">
        <v>62.755993999999994</v>
      </c>
      <c r="M92" s="38">
        <v>64.956806</v>
      </c>
      <c r="N92" s="38">
        <v>68.308042999999998</v>
      </c>
      <c r="O92" s="38">
        <v>69.018106999999986</v>
      </c>
      <c r="P92" s="38">
        <v>70.518847999999991</v>
      </c>
      <c r="Q92" s="38">
        <v>71.154675000000012</v>
      </c>
      <c r="R92" s="28"/>
      <c r="S92" s="39">
        <v>587.52604399999996</v>
      </c>
      <c r="T92" s="40">
        <v>2.6235822106483448</v>
      </c>
      <c r="U92" s="40">
        <v>0.17460613504686595</v>
      </c>
    </row>
    <row r="93" spans="1:21" s="55" customFormat="1" x14ac:dyDescent="0.3">
      <c r="A93" s="108"/>
      <c r="B93" s="16"/>
      <c r="C93" s="51" t="s">
        <v>231</v>
      </c>
      <c r="D93" s="52">
        <v>116</v>
      </c>
      <c r="E93" s="27">
        <v>6.3249727371864781E-2</v>
      </c>
      <c r="F93" s="28"/>
      <c r="G93" s="67">
        <v>5.7940440000000004</v>
      </c>
      <c r="H93" s="67">
        <v>7.075393</v>
      </c>
      <c r="I93" s="67">
        <v>8.8233750000000004</v>
      </c>
      <c r="J93" s="67">
        <v>9.8311650000000004</v>
      </c>
      <c r="K93" s="67">
        <v>11.748216000000001</v>
      </c>
      <c r="L93" s="67">
        <v>12.979429</v>
      </c>
      <c r="M93" s="67">
        <v>13.225313</v>
      </c>
      <c r="N93" s="67">
        <v>13.986307999999999</v>
      </c>
      <c r="O93" s="67">
        <v>14.640451000000001</v>
      </c>
      <c r="P93" s="67">
        <v>14.429545000000001</v>
      </c>
      <c r="Q93" s="67">
        <v>14.062412000000002</v>
      </c>
      <c r="R93" s="28"/>
      <c r="S93" s="53">
        <v>126.595651</v>
      </c>
      <c r="T93" s="54">
        <v>1.4270461183933021</v>
      </c>
      <c r="U93" s="54">
        <v>0.11720984370304799</v>
      </c>
    </row>
    <row r="94" spans="1:21" s="55" customFormat="1" x14ac:dyDescent="0.3">
      <c r="A94" s="108"/>
      <c r="B94" s="16"/>
      <c r="C94" s="51" t="s">
        <v>390</v>
      </c>
      <c r="D94" s="52">
        <v>54</v>
      </c>
      <c r="E94" s="27">
        <v>2.9443838604143947E-2</v>
      </c>
      <c r="F94" s="28"/>
      <c r="G94" s="67">
        <v>1.298062</v>
      </c>
      <c r="H94" s="67">
        <v>1.4343520000000001</v>
      </c>
      <c r="I94" s="67">
        <v>1.9529069999999999</v>
      </c>
      <c r="J94" s="67">
        <v>1.9634389999999999</v>
      </c>
      <c r="K94" s="67">
        <v>1.8224210000000001</v>
      </c>
      <c r="L94" s="67">
        <v>2.363461</v>
      </c>
      <c r="M94" s="67">
        <v>3.0988790000000002</v>
      </c>
      <c r="N94" s="67">
        <v>2.5531920000000001</v>
      </c>
      <c r="O94" s="67">
        <v>3.067666</v>
      </c>
      <c r="P94" s="67">
        <v>2.13402</v>
      </c>
      <c r="Q94" s="67">
        <v>2.4685600000000001</v>
      </c>
      <c r="R94" s="28"/>
      <c r="S94" s="53">
        <v>24.156958999999997</v>
      </c>
      <c r="T94" s="54">
        <v>0.90172734430250645</v>
      </c>
      <c r="U94" s="54">
        <v>8.3661218616132516E-2</v>
      </c>
    </row>
    <row r="95" spans="1:21" s="55" customFormat="1" x14ac:dyDescent="0.3">
      <c r="A95" s="108"/>
      <c r="B95" s="50"/>
      <c r="C95" s="51" t="s">
        <v>371</v>
      </c>
      <c r="D95" s="52">
        <v>89</v>
      </c>
      <c r="E95" s="27">
        <v>4.8527808069792802E-2</v>
      </c>
      <c r="F95" s="28"/>
      <c r="G95" s="67">
        <v>4.0067029999999999</v>
      </c>
      <c r="H95" s="67">
        <v>7.1053420000000003</v>
      </c>
      <c r="I95" s="67">
        <v>10.603263999999999</v>
      </c>
      <c r="J95" s="67">
        <v>19.161018000000002</v>
      </c>
      <c r="K95" s="67">
        <v>26.229818000000002</v>
      </c>
      <c r="L95" s="67">
        <v>28.752146</v>
      </c>
      <c r="M95" s="67">
        <v>28.483741999999999</v>
      </c>
      <c r="N95" s="67">
        <v>28.906385999999998</v>
      </c>
      <c r="O95" s="67">
        <v>27.872949000000002</v>
      </c>
      <c r="P95" s="67">
        <v>28.398135</v>
      </c>
      <c r="Q95" s="67">
        <v>27.849549999999997</v>
      </c>
      <c r="R95" s="28"/>
      <c r="S95" s="53">
        <v>237.36905299999998</v>
      </c>
      <c r="T95" s="54">
        <v>5.9507397977838634</v>
      </c>
      <c r="U95" s="54">
        <v>0.27424776014633445</v>
      </c>
    </row>
    <row r="96" spans="1:21" s="55" customFormat="1" x14ac:dyDescent="0.3">
      <c r="A96" s="108"/>
      <c r="B96" s="50"/>
      <c r="C96" s="51" t="s">
        <v>391</v>
      </c>
      <c r="D96" s="52">
        <v>64</v>
      </c>
      <c r="E96" s="27">
        <v>3.4896401308615051E-2</v>
      </c>
      <c r="F96" s="28"/>
      <c r="G96" s="67">
        <v>6.3508300000000002</v>
      </c>
      <c r="H96" s="67">
        <v>6.4038680000000001</v>
      </c>
      <c r="I96" s="67">
        <v>8.3448989999999998</v>
      </c>
      <c r="J96" s="67">
        <v>9.7011089999999989</v>
      </c>
      <c r="K96" s="67">
        <v>11.788771000000001</v>
      </c>
      <c r="L96" s="67">
        <v>12.890785000000001</v>
      </c>
      <c r="M96" s="67">
        <v>13.802199</v>
      </c>
      <c r="N96" s="67">
        <v>16.737257</v>
      </c>
      <c r="O96" s="67">
        <v>17.415420999999998</v>
      </c>
      <c r="P96" s="67">
        <v>19.767554000000001</v>
      </c>
      <c r="Q96" s="67">
        <v>20.469068</v>
      </c>
      <c r="R96" s="28"/>
      <c r="S96" s="53">
        <v>143.671761</v>
      </c>
      <c r="T96" s="54">
        <v>2.2230539945172518</v>
      </c>
      <c r="U96" s="54">
        <v>0.15753317728193394</v>
      </c>
    </row>
    <row r="97" spans="1:22" s="55" customFormat="1" x14ac:dyDescent="0.3">
      <c r="A97" s="108"/>
      <c r="B97" s="50"/>
      <c r="C97" s="51" t="s">
        <v>392</v>
      </c>
      <c r="D97" s="52">
        <v>181</v>
      </c>
      <c r="E97" s="27">
        <v>9.8691384950926941E-2</v>
      </c>
      <c r="F97" s="28"/>
      <c r="G97" s="67">
        <v>2.1869170000000011</v>
      </c>
      <c r="H97" s="67">
        <v>3.1897969999999987</v>
      </c>
      <c r="I97" s="67">
        <v>4.2486160000000055</v>
      </c>
      <c r="J97" s="67">
        <v>4.3524760000000029</v>
      </c>
      <c r="K97" s="67">
        <v>5.3967689999999919</v>
      </c>
      <c r="L97" s="67">
        <v>5.7701729999999927</v>
      </c>
      <c r="M97" s="67">
        <v>6.3466729999999956</v>
      </c>
      <c r="N97" s="67">
        <v>6.1248999999999967</v>
      </c>
      <c r="O97" s="67">
        <v>6.0216199999999844</v>
      </c>
      <c r="P97" s="67">
        <v>5.7895939999999939</v>
      </c>
      <c r="Q97" s="67">
        <v>6.3050850000000054</v>
      </c>
      <c r="R97" s="28"/>
      <c r="S97" s="53">
        <v>55.732619999999969</v>
      </c>
      <c r="T97" s="54">
        <v>1.8830929568886257</v>
      </c>
      <c r="U97" s="54">
        <v>0.14151686084227677</v>
      </c>
    </row>
    <row r="98" spans="1:22" s="18" customFormat="1" x14ac:dyDescent="0.3">
      <c r="A98" s="106"/>
      <c r="B98" s="16"/>
      <c r="C98" s="29" t="s">
        <v>209</v>
      </c>
      <c r="D98" s="30">
        <v>38</v>
      </c>
      <c r="E98" s="27">
        <v>2.0719738276990186E-2</v>
      </c>
      <c r="F98" s="28"/>
      <c r="G98" s="38">
        <v>4.0048E-2</v>
      </c>
      <c r="H98" s="38">
        <v>5.5722000000000001E-2</v>
      </c>
      <c r="I98" s="38">
        <v>4.4007999999999999E-2</v>
      </c>
      <c r="J98" s="38">
        <v>5.4452E-2</v>
      </c>
      <c r="K98" s="38">
        <v>4.1857999999999999E-2</v>
      </c>
      <c r="L98" s="38">
        <v>4.8500000000000001E-2</v>
      </c>
      <c r="M98" s="38">
        <v>4.5252000000000001E-2</v>
      </c>
      <c r="N98" s="38">
        <v>3.8988000000000002E-2</v>
      </c>
      <c r="O98" s="38">
        <v>3.279E-2</v>
      </c>
      <c r="P98" s="38">
        <v>3.5985999999999997E-2</v>
      </c>
      <c r="Q98" s="38">
        <v>5.0754000000000001E-2</v>
      </c>
      <c r="R98" s="28"/>
      <c r="S98" s="39">
        <v>0.48835800000000007</v>
      </c>
      <c r="T98" s="40">
        <v>0.26732920495405521</v>
      </c>
      <c r="U98" s="40">
        <v>3.0056816357731053E-2</v>
      </c>
    </row>
    <row r="99" spans="1:22" s="18" customFormat="1" x14ac:dyDescent="0.3">
      <c r="A99" s="106"/>
      <c r="B99" s="16"/>
      <c r="C99" s="26" t="s">
        <v>373</v>
      </c>
      <c r="D99" s="142">
        <v>1830</v>
      </c>
      <c r="E99" s="41">
        <v>0.99781897491821159</v>
      </c>
      <c r="F99" s="42"/>
      <c r="G99" s="43">
        <v>95.321814000000003</v>
      </c>
      <c r="H99" s="43">
        <v>101.198498</v>
      </c>
      <c r="I99" s="43">
        <v>116.49529300000002</v>
      </c>
      <c r="J99" s="43">
        <v>127.81661799999999</v>
      </c>
      <c r="K99" s="43">
        <v>141.85024399999998</v>
      </c>
      <c r="L99" s="43">
        <v>144.78335899999996</v>
      </c>
      <c r="M99" s="43">
        <v>147.487539</v>
      </c>
      <c r="N99" s="43">
        <v>150.95412999999999</v>
      </c>
      <c r="O99" s="43">
        <v>152.96575999999996</v>
      </c>
      <c r="P99" s="43">
        <v>158.938129</v>
      </c>
      <c r="Q99" s="43">
        <v>159.36744400000003</v>
      </c>
      <c r="R99" s="42"/>
      <c r="S99" s="44">
        <v>1497.1788280000001</v>
      </c>
      <c r="T99" s="45">
        <v>0.67188849343551138</v>
      </c>
      <c r="U99" s="45">
        <v>6.6352799894595194E-2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309</v>
      </c>
      <c r="E103" s="90">
        <v>0.16885245901639345</v>
      </c>
      <c r="F103" s="95"/>
      <c r="G103" s="97">
        <v>7.7144250000000003</v>
      </c>
      <c r="H103" s="97">
        <v>9.2485870000000006</v>
      </c>
      <c r="I103" s="97">
        <v>9.8635169999999999</v>
      </c>
      <c r="J103" s="97">
        <v>10.651554000000001</v>
      </c>
      <c r="K103" s="97">
        <v>9.7755209999999995</v>
      </c>
      <c r="L103" s="97">
        <v>9.1796670000000002</v>
      </c>
      <c r="M103" s="97">
        <v>10.86562</v>
      </c>
      <c r="N103" s="97">
        <v>11.884107</v>
      </c>
      <c r="O103" s="97">
        <v>12.059343</v>
      </c>
      <c r="P103" s="97">
        <v>12.295337999999999</v>
      </c>
      <c r="Q103" s="138">
        <v>13.162375000000001</v>
      </c>
      <c r="R103" s="95"/>
      <c r="S103" s="93">
        <v>116.70005399999999</v>
      </c>
      <c r="T103" s="94">
        <v>0.70620298985342389</v>
      </c>
      <c r="U103" s="94">
        <v>6.9064325201143584E-2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113</v>
      </c>
      <c r="E105" s="90">
        <v>6.1748633879781419E-2</v>
      </c>
      <c r="F105" s="95"/>
      <c r="G105" s="92">
        <v>10.866591</v>
      </c>
      <c r="H105" s="92">
        <v>10.91173</v>
      </c>
      <c r="I105" s="92">
        <v>11.49488</v>
      </c>
      <c r="J105" s="92">
        <v>10.636265</v>
      </c>
      <c r="K105" s="92">
        <v>10.963353</v>
      </c>
      <c r="L105" s="92">
        <v>10.158795999999999</v>
      </c>
      <c r="M105" s="92">
        <v>10.196964999999999</v>
      </c>
      <c r="N105" s="92">
        <v>10.098117999999999</v>
      </c>
      <c r="O105" s="92">
        <v>9.889361000000001</v>
      </c>
      <c r="P105" s="92">
        <v>9.8443279999999991</v>
      </c>
      <c r="Q105" s="92">
        <v>9.231026</v>
      </c>
      <c r="R105" s="95"/>
      <c r="S105" s="93">
        <v>114.29141300000001</v>
      </c>
      <c r="T105" s="94">
        <v>-0.15051316461620756</v>
      </c>
      <c r="U105" s="94">
        <v>-2.0183876850321303E-2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75</v>
      </c>
      <c r="E106" s="90">
        <v>4.0983606557377046E-2</v>
      </c>
      <c r="F106" s="77"/>
      <c r="G106" s="82">
        <v>2.405592</v>
      </c>
      <c r="H106" s="82">
        <v>2.9190909999999999</v>
      </c>
      <c r="I106" s="82">
        <v>3.3295919999999999</v>
      </c>
      <c r="J106" s="82">
        <v>2.9716070000000001</v>
      </c>
      <c r="K106" s="82">
        <v>2.5343580000000001</v>
      </c>
      <c r="L106" s="82">
        <v>2.515037</v>
      </c>
      <c r="M106" s="82">
        <v>2.4518779999999998</v>
      </c>
      <c r="N106" s="82">
        <v>2.7191920000000001</v>
      </c>
      <c r="O106" s="82">
        <v>2.6802809999999999</v>
      </c>
      <c r="P106" s="82">
        <v>3.1186180000000001</v>
      </c>
      <c r="Q106" s="82">
        <v>2.657413</v>
      </c>
      <c r="R106" s="77"/>
      <c r="S106" s="79">
        <v>30.302659000000006</v>
      </c>
      <c r="T106" s="80">
        <v>0.10468150875127624</v>
      </c>
      <c r="U106" s="80">
        <v>1.2522389920946342E-2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33</v>
      </c>
      <c r="E107" s="90">
        <v>1.8032786885245903E-2</v>
      </c>
      <c r="F107" s="77"/>
      <c r="G107" s="78">
        <v>7.776122</v>
      </c>
      <c r="H107" s="78">
        <v>7.3405860000000001</v>
      </c>
      <c r="I107" s="78">
        <v>7.4026100000000001</v>
      </c>
      <c r="J107" s="78">
        <v>7.0950249999999997</v>
      </c>
      <c r="K107" s="78">
        <v>7.694248</v>
      </c>
      <c r="L107" s="78">
        <v>6.9515039999999999</v>
      </c>
      <c r="M107" s="78">
        <v>7.1124289999999997</v>
      </c>
      <c r="N107" s="78">
        <v>6.7768819999999996</v>
      </c>
      <c r="O107" s="78">
        <v>6.6080310000000004</v>
      </c>
      <c r="P107" s="78">
        <v>6.1445699999999999</v>
      </c>
      <c r="Q107" s="78">
        <v>6.0176590000000001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29</v>
      </c>
      <c r="E108" s="99">
        <v>1.5846994535519125E-2</v>
      </c>
      <c r="F108" s="100"/>
      <c r="G108" s="78">
        <v>7.7717460000000003</v>
      </c>
      <c r="H108" s="78">
        <v>7.2328710000000003</v>
      </c>
      <c r="I108" s="78">
        <v>7.3011759999999999</v>
      </c>
      <c r="J108" s="78">
        <v>7.0380969999999996</v>
      </c>
      <c r="K108" s="78">
        <v>7.5774879999999998</v>
      </c>
      <c r="L108" s="78">
        <v>6.8380070000000002</v>
      </c>
      <c r="M108" s="78">
        <v>6.9707179999999997</v>
      </c>
      <c r="N108" s="78">
        <v>6.6420079999999997</v>
      </c>
      <c r="O108" s="78">
        <v>6.4790390000000002</v>
      </c>
      <c r="P108" s="78">
        <v>6.0391199999999996</v>
      </c>
      <c r="Q108" s="78">
        <v>5.9285230000000002</v>
      </c>
      <c r="R108" s="100"/>
      <c r="S108" s="101">
        <v>75.818792999999999</v>
      </c>
      <c r="T108" s="102">
        <v>-0.23716974280940217</v>
      </c>
      <c r="U108" s="102">
        <v>-3.3273800140934728E-2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4</v>
      </c>
      <c r="E109" s="99">
        <v>2.185792349726776E-3</v>
      </c>
      <c r="F109" s="100"/>
      <c r="G109" s="78">
        <v>4.3759999999999997E-3</v>
      </c>
      <c r="H109" s="78">
        <v>0.10771500000000001</v>
      </c>
      <c r="I109" s="78">
        <v>0.101434</v>
      </c>
      <c r="J109" s="78">
        <v>5.6927999999999999E-2</v>
      </c>
      <c r="K109" s="78">
        <v>0.11676</v>
      </c>
      <c r="L109" s="78">
        <v>0.113497</v>
      </c>
      <c r="M109" s="78">
        <v>0.141711</v>
      </c>
      <c r="N109" s="78">
        <v>0.13487399999999999</v>
      </c>
      <c r="O109" s="78">
        <v>0.128992</v>
      </c>
      <c r="P109" s="78">
        <v>0.10545</v>
      </c>
      <c r="Q109" s="78">
        <v>8.9136000000000007E-2</v>
      </c>
      <c r="R109" s="100"/>
      <c r="S109" s="101">
        <v>1.1008730000000002</v>
      </c>
      <c r="T109" s="102">
        <v>19.369287020109692</v>
      </c>
      <c r="U109" s="102">
        <v>0.45754502181706092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5</v>
      </c>
      <c r="E110" s="90">
        <v>2.7322404371584699E-3</v>
      </c>
      <c r="F110" s="77"/>
      <c r="G110" s="78">
        <v>0.68487699999999996</v>
      </c>
      <c r="H110" s="78">
        <v>0.65205299999999999</v>
      </c>
      <c r="I110" s="78">
        <v>0.76267799999999997</v>
      </c>
      <c r="J110" s="78">
        <v>0.56963299999999994</v>
      </c>
      <c r="K110" s="78">
        <v>0.73474699999999993</v>
      </c>
      <c r="L110" s="78">
        <v>0.69225499999999995</v>
      </c>
      <c r="M110" s="78">
        <v>0.63265799999999994</v>
      </c>
      <c r="N110" s="78">
        <v>0.60204399999999991</v>
      </c>
      <c r="O110" s="78">
        <v>0.60104900000000006</v>
      </c>
      <c r="P110" s="78">
        <v>0.58113999999999999</v>
      </c>
      <c r="Q110" s="78">
        <v>0.55595399999999995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2</v>
      </c>
      <c r="E111" s="76">
        <v>1.092896174863388E-3</v>
      </c>
      <c r="F111" s="77"/>
      <c r="G111" s="78">
        <v>1.5219999999999999E-2</v>
      </c>
      <c r="H111" s="78">
        <v>1.4938999999999999E-2</v>
      </c>
      <c r="I111" s="78">
        <v>1.4886999999999999E-2</v>
      </c>
      <c r="J111" s="78">
        <v>0</v>
      </c>
      <c r="K111" s="78">
        <v>2.8754999999999999E-2</v>
      </c>
      <c r="L111" s="78">
        <v>2.8587999999999999E-2</v>
      </c>
      <c r="M111" s="78">
        <v>2.8523E-2</v>
      </c>
      <c r="N111" s="78">
        <v>2.8368000000000001E-2</v>
      </c>
      <c r="O111" s="78">
        <v>2.7078000000000001E-2</v>
      </c>
      <c r="P111" s="78">
        <v>2.7195E-2</v>
      </c>
      <c r="Q111" s="78">
        <v>2.674E-2</v>
      </c>
      <c r="R111" s="77"/>
      <c r="S111" s="85">
        <v>0.24029299999999998</v>
      </c>
      <c r="T111" s="86">
        <v>0.75689881734559794</v>
      </c>
      <c r="U111" s="86">
        <v>7.2984241776407943E-2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3</v>
      </c>
      <c r="E112" s="76">
        <v>1.639344262295082E-3</v>
      </c>
      <c r="F112" s="77"/>
      <c r="G112" s="78">
        <v>0.66965699999999995</v>
      </c>
      <c r="H112" s="78">
        <v>0.63711399999999996</v>
      </c>
      <c r="I112" s="78">
        <v>0.74779099999999998</v>
      </c>
      <c r="J112" s="78">
        <v>0.56963299999999994</v>
      </c>
      <c r="K112" s="78">
        <v>0.70599199999999995</v>
      </c>
      <c r="L112" s="78">
        <v>0.66366700000000001</v>
      </c>
      <c r="M112" s="78">
        <v>0.60413499999999998</v>
      </c>
      <c r="N112" s="78">
        <v>0.57367599999999996</v>
      </c>
      <c r="O112" s="78">
        <v>0.57397100000000001</v>
      </c>
      <c r="P112" s="78">
        <v>0.55394500000000002</v>
      </c>
      <c r="Q112" s="78">
        <v>0.52921399999999996</v>
      </c>
      <c r="R112" s="77"/>
      <c r="S112" s="85">
        <v>6.8287949999999995</v>
      </c>
      <c r="T112" s="86">
        <v>-0.20972378396701596</v>
      </c>
      <c r="U112" s="86">
        <v>-2.8992992820762287E-2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129</v>
      </c>
      <c r="E114" s="90">
        <v>7.0491803278688522E-2</v>
      </c>
      <c r="F114" s="95"/>
      <c r="G114" s="92">
        <v>11.563338</v>
      </c>
      <c r="H114" s="92">
        <v>10.403562000000001</v>
      </c>
      <c r="I114" s="92">
        <v>11.352509999999999</v>
      </c>
      <c r="J114" s="92">
        <v>10.780961999999999</v>
      </c>
      <c r="K114" s="92">
        <v>11.015622</v>
      </c>
      <c r="L114" s="92">
        <v>10.213956</v>
      </c>
      <c r="M114" s="92">
        <v>9.2461160000000007</v>
      </c>
      <c r="N114" s="92">
        <v>8.4946929999999998</v>
      </c>
      <c r="O114" s="92">
        <v>9.4133119999999995</v>
      </c>
      <c r="P114" s="92">
        <v>10.265093</v>
      </c>
      <c r="Q114" s="92">
        <v>8.8063329999999986</v>
      </c>
      <c r="R114" s="95"/>
      <c r="S114" s="93">
        <v>111.555497</v>
      </c>
      <c r="T114" s="94">
        <v>-0.23842639556155854</v>
      </c>
      <c r="U114" s="94">
        <v>-3.3473011496816363E-2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93</v>
      </c>
      <c r="E115" s="76">
        <v>5.0819672131147541E-2</v>
      </c>
      <c r="F115" s="77"/>
      <c r="G115" s="82">
        <v>6.7737749999999997</v>
      </c>
      <c r="H115" s="82">
        <v>6.344589</v>
      </c>
      <c r="I115" s="82">
        <v>7.082516</v>
      </c>
      <c r="J115" s="82">
        <v>6.5103749999999998</v>
      </c>
      <c r="K115" s="82">
        <v>6.2353490000000003</v>
      </c>
      <c r="L115" s="82">
        <v>6.3129340000000003</v>
      </c>
      <c r="M115" s="82">
        <v>6.4599760000000002</v>
      </c>
      <c r="N115" s="82">
        <v>5.8947440000000002</v>
      </c>
      <c r="O115" s="82">
        <v>6.4431349999999998</v>
      </c>
      <c r="P115" s="82">
        <v>6.7473229999999997</v>
      </c>
      <c r="Q115" s="140">
        <v>5.7897049999999997</v>
      </c>
      <c r="R115" s="77"/>
      <c r="S115" s="79">
        <v>70.594420999999997</v>
      </c>
      <c r="T115" s="80">
        <v>-0.14527645219984431</v>
      </c>
      <c r="U115" s="80">
        <v>-1.9430888427713233E-2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36</v>
      </c>
      <c r="E116" s="90">
        <v>1.9672131147540985E-2</v>
      </c>
      <c r="F116" s="77"/>
      <c r="G116" s="78">
        <v>4.7895630000000002</v>
      </c>
      <c r="H116" s="78">
        <v>4.0589729999999999</v>
      </c>
      <c r="I116" s="78">
        <v>4.2622640000000001</v>
      </c>
      <c r="J116" s="78">
        <v>4.1804289999999993</v>
      </c>
      <c r="K116" s="78">
        <v>4.6159310000000007</v>
      </c>
      <c r="L116" s="78">
        <v>3.671808</v>
      </c>
      <c r="M116" s="78">
        <v>2.7861400000000001</v>
      </c>
      <c r="N116" s="78">
        <v>2.5999490000000001</v>
      </c>
      <c r="O116" s="78">
        <v>2.9661729999999999</v>
      </c>
      <c r="P116" s="78">
        <v>3.51417</v>
      </c>
      <c r="Q116" s="78">
        <v>3.0129280000000001</v>
      </c>
      <c r="R116" s="77"/>
      <c r="S116" s="85">
        <v>40.458327999999995</v>
      </c>
      <c r="T116" s="86">
        <v>-0.37093885183262021</v>
      </c>
      <c r="U116" s="86">
        <v>-5.6294235447030827E-2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35</v>
      </c>
      <c r="E117" s="99">
        <v>1.912568306010929E-2</v>
      </c>
      <c r="F117" s="100"/>
      <c r="G117" s="78">
        <v>4.7859400000000001</v>
      </c>
      <c r="H117" s="78">
        <v>4.0560960000000001</v>
      </c>
      <c r="I117" s="78">
        <v>4.2573930000000004</v>
      </c>
      <c r="J117" s="78">
        <v>4.1744209999999997</v>
      </c>
      <c r="K117" s="78">
        <v>4.6100960000000004</v>
      </c>
      <c r="L117" s="78">
        <v>3.6676630000000001</v>
      </c>
      <c r="M117" s="78">
        <v>2.7820149999999999</v>
      </c>
      <c r="N117" s="78">
        <v>2.5956410000000001</v>
      </c>
      <c r="O117" s="78">
        <v>2.9613429999999998</v>
      </c>
      <c r="P117" s="78">
        <v>3.5093610000000002</v>
      </c>
      <c r="Q117" s="139">
        <v>3.0093019999999999</v>
      </c>
      <c r="R117" s="100"/>
      <c r="S117" s="101">
        <v>40.409271000000004</v>
      </c>
      <c r="T117" s="102">
        <v>-0.37122028274487351</v>
      </c>
      <c r="U117" s="102">
        <v>-5.6347020453110241E-2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1</v>
      </c>
      <c r="E118" s="99">
        <v>5.4644808743169399E-4</v>
      </c>
      <c r="F118" s="100"/>
      <c r="G118" s="78">
        <v>3.6229999999999999E-3</v>
      </c>
      <c r="H118" s="78">
        <v>2.8769999999999998E-3</v>
      </c>
      <c r="I118" s="78">
        <v>4.8710000000000003E-3</v>
      </c>
      <c r="J118" s="78">
        <v>6.0080000000000003E-3</v>
      </c>
      <c r="K118" s="78">
        <v>5.8349999999999999E-3</v>
      </c>
      <c r="L118" s="78">
        <v>4.1450000000000002E-3</v>
      </c>
      <c r="M118" s="78">
        <v>4.1250000000000002E-3</v>
      </c>
      <c r="N118" s="78">
        <v>4.3080000000000002E-3</v>
      </c>
      <c r="O118" s="78">
        <v>4.8300000000000001E-3</v>
      </c>
      <c r="P118" s="78">
        <v>4.8089999999999999E-3</v>
      </c>
      <c r="Q118" s="78">
        <v>3.6259999999999999E-3</v>
      </c>
      <c r="R118" s="100"/>
      <c r="S118" s="101">
        <v>4.9056999999999996E-2</v>
      </c>
      <c r="T118" s="102">
        <v>8.2804305823902524E-4</v>
      </c>
      <c r="U118" s="102">
        <v>1.034679048994569E-4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3</v>
      </c>
      <c r="E119" s="90">
        <v>1.639344262295082E-3</v>
      </c>
      <c r="F119" s="77"/>
      <c r="G119" s="78">
        <v>0</v>
      </c>
      <c r="H119" s="78">
        <v>0</v>
      </c>
      <c r="I119" s="78">
        <v>7.7299999999999999E-3</v>
      </c>
      <c r="J119" s="78">
        <v>9.0158000000000002E-2</v>
      </c>
      <c r="K119" s="78">
        <v>0.16434199999999999</v>
      </c>
      <c r="L119" s="78">
        <v>0.229214</v>
      </c>
      <c r="M119" s="78">
        <v>0</v>
      </c>
      <c r="N119" s="78">
        <v>0</v>
      </c>
      <c r="O119" s="78">
        <v>4.0039999999999997E-3</v>
      </c>
      <c r="P119" s="78">
        <v>3.5999999999999999E-3</v>
      </c>
      <c r="Q119" s="78">
        <v>3.7000000000000002E-3</v>
      </c>
      <c r="R119" s="77"/>
      <c r="S119" s="85">
        <v>0.50274799999999997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3</v>
      </c>
      <c r="E120" s="76">
        <v>1.639344262295082E-3</v>
      </c>
      <c r="F120" s="77"/>
      <c r="G120" s="78">
        <v>0</v>
      </c>
      <c r="H120" s="78">
        <v>0</v>
      </c>
      <c r="I120" s="78">
        <v>7.7299999999999999E-3</v>
      </c>
      <c r="J120" s="78">
        <v>9.0158000000000002E-2</v>
      </c>
      <c r="K120" s="78">
        <v>0.16434199999999999</v>
      </c>
      <c r="L120" s="78">
        <v>0.229214</v>
      </c>
      <c r="M120" s="78">
        <v>0</v>
      </c>
      <c r="N120" s="78">
        <v>0</v>
      </c>
      <c r="O120" s="78">
        <v>4.0039999999999997E-3</v>
      </c>
      <c r="P120" s="78">
        <v>3.5999999999999999E-3</v>
      </c>
      <c r="Q120" s="78">
        <v>3.7000000000000002E-3</v>
      </c>
      <c r="R120" s="77"/>
      <c r="S120" s="85">
        <v>0.50274799999999997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260</v>
      </c>
      <c r="E122" s="90">
        <v>0.14207650273224043</v>
      </c>
      <c r="F122" s="95"/>
      <c r="G122" s="92">
        <v>18.798137000000001</v>
      </c>
      <c r="H122" s="92">
        <v>18.355195000000002</v>
      </c>
      <c r="I122" s="92">
        <v>19.248356000000005</v>
      </c>
      <c r="J122" s="92">
        <v>19.681147999999997</v>
      </c>
      <c r="K122" s="92">
        <v>20.272792000000006</v>
      </c>
      <c r="L122" s="92">
        <v>20.726369000000002</v>
      </c>
      <c r="M122" s="92">
        <v>20.155725</v>
      </c>
      <c r="N122" s="92">
        <v>20.215662999999996</v>
      </c>
      <c r="O122" s="92">
        <v>20.741277999999998</v>
      </c>
      <c r="P122" s="92">
        <v>21.905200999999998</v>
      </c>
      <c r="Q122" s="92">
        <v>23.459914000000008</v>
      </c>
      <c r="R122" s="95"/>
      <c r="S122" s="93">
        <v>223.55977800000002</v>
      </c>
      <c r="T122" s="94">
        <v>0.24799143659821232</v>
      </c>
      <c r="U122" s="94">
        <v>2.8078911275365215E-2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226</v>
      </c>
      <c r="E123" s="90">
        <v>0.12349726775956284</v>
      </c>
      <c r="F123" s="77"/>
      <c r="G123" s="78">
        <v>18.034840000000003</v>
      </c>
      <c r="H123" s="78">
        <v>17.63897</v>
      </c>
      <c r="I123" s="78">
        <v>18.480968000000004</v>
      </c>
      <c r="J123" s="78">
        <v>18.924309999999998</v>
      </c>
      <c r="K123" s="78">
        <v>19.411451000000003</v>
      </c>
      <c r="L123" s="78">
        <v>19.712</v>
      </c>
      <c r="M123" s="78">
        <v>18.918834</v>
      </c>
      <c r="N123" s="78">
        <v>18.832276999999998</v>
      </c>
      <c r="O123" s="78">
        <v>19.399566999999998</v>
      </c>
      <c r="P123" s="78">
        <v>20.556969999999996</v>
      </c>
      <c r="Q123" s="78">
        <v>22.128688000000007</v>
      </c>
      <c r="R123" s="77"/>
      <c r="S123" s="85">
        <v>212.03887500000002</v>
      </c>
      <c r="T123" s="86">
        <v>0.22699663540125692</v>
      </c>
      <c r="U123" s="86">
        <v>2.5900925195317281E-2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2</v>
      </c>
      <c r="E124" s="76">
        <v>1.092896174863388E-3</v>
      </c>
      <c r="F124" s="77"/>
      <c r="G124" s="78">
        <v>0</v>
      </c>
      <c r="H124" s="78">
        <v>0</v>
      </c>
      <c r="I124" s="78">
        <v>6.8649999999999996E-3</v>
      </c>
      <c r="J124" s="78">
        <v>6.522E-3</v>
      </c>
      <c r="K124" s="78">
        <v>7.3720000000000001E-3</v>
      </c>
      <c r="L124" s="78">
        <v>7.1190000000000003E-3</v>
      </c>
      <c r="M124" s="78">
        <v>6.9119999999999997E-3</v>
      </c>
      <c r="N124" s="78">
        <v>5.868E-3</v>
      </c>
      <c r="O124" s="78">
        <v>0</v>
      </c>
      <c r="P124" s="78">
        <v>0</v>
      </c>
      <c r="Q124" s="139">
        <v>0</v>
      </c>
      <c r="R124" s="77"/>
      <c r="S124" s="85">
        <v>4.0658E-2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24</v>
      </c>
      <c r="E125" s="76">
        <v>1.3114754098360656E-2</v>
      </c>
      <c r="F125" s="77"/>
      <c r="G125" s="78">
        <v>0.26212400000000002</v>
      </c>
      <c r="H125" s="78">
        <v>0.245953</v>
      </c>
      <c r="I125" s="78">
        <v>0.25165900000000002</v>
      </c>
      <c r="J125" s="78">
        <v>0.21610199999999999</v>
      </c>
      <c r="K125" s="78">
        <v>0.26901599999999998</v>
      </c>
      <c r="L125" s="78">
        <v>0.36465399999999998</v>
      </c>
      <c r="M125" s="78">
        <v>0.35282400000000003</v>
      </c>
      <c r="N125" s="78">
        <v>0.31400699999999998</v>
      </c>
      <c r="O125" s="78">
        <v>0.16284999999999999</v>
      </c>
      <c r="P125" s="78">
        <v>0.12734899999999999</v>
      </c>
      <c r="Q125" s="136">
        <v>0.124946</v>
      </c>
      <c r="R125" s="77"/>
      <c r="S125" s="85">
        <v>2.6914840000000004</v>
      </c>
      <c r="T125" s="86">
        <v>-0.52333246860264615</v>
      </c>
      <c r="U125" s="86">
        <v>-8.8457449203598437E-2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200</v>
      </c>
      <c r="E126" s="90">
        <v>0.10928961748633879</v>
      </c>
      <c r="F126" s="77"/>
      <c r="G126" s="78">
        <v>17.772716000000003</v>
      </c>
      <c r="H126" s="78">
        <v>17.393017</v>
      </c>
      <c r="I126" s="78">
        <v>18.222444000000003</v>
      </c>
      <c r="J126" s="78">
        <v>18.701685999999999</v>
      </c>
      <c r="K126" s="78">
        <v>19.135063000000002</v>
      </c>
      <c r="L126" s="78">
        <v>19.340226999999999</v>
      </c>
      <c r="M126" s="78">
        <v>18.559097999999999</v>
      </c>
      <c r="N126" s="78">
        <v>18.512401999999998</v>
      </c>
      <c r="O126" s="78">
        <v>19.236716999999999</v>
      </c>
      <c r="P126" s="78">
        <v>20.429620999999997</v>
      </c>
      <c r="Q126" s="78">
        <v>22.003742000000006</v>
      </c>
      <c r="R126" s="77"/>
      <c r="S126" s="85">
        <v>209.30673300000004</v>
      </c>
      <c r="T126" s="86">
        <v>0.23806299498624761</v>
      </c>
      <c r="U126" s="86">
        <v>2.705297015888064E-2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84</v>
      </c>
      <c r="E127" s="76">
        <v>4.5901639344262293E-2</v>
      </c>
      <c r="F127" s="77"/>
      <c r="G127" s="78">
        <v>5.9636930000000001</v>
      </c>
      <c r="H127" s="78">
        <v>5.8942189999999997</v>
      </c>
      <c r="I127" s="78">
        <v>6.3225699999999998</v>
      </c>
      <c r="J127" s="78">
        <v>5.8102970000000003</v>
      </c>
      <c r="K127" s="78">
        <v>6.2342420000000001</v>
      </c>
      <c r="L127" s="78">
        <v>5.9525690000000004</v>
      </c>
      <c r="M127" s="78">
        <v>5.7176439999999999</v>
      </c>
      <c r="N127" s="78">
        <v>5.4716120000000004</v>
      </c>
      <c r="O127" s="78">
        <v>5.7199780000000002</v>
      </c>
      <c r="P127" s="78">
        <v>6.1126449999999997</v>
      </c>
      <c r="Q127" s="136">
        <v>7.012594</v>
      </c>
      <c r="R127" s="77"/>
      <c r="S127" s="85">
        <v>66.212063000000001</v>
      </c>
      <c r="T127" s="86">
        <v>0.17588111929973582</v>
      </c>
      <c r="U127" s="86">
        <v>2.0458687066525094E-2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3</v>
      </c>
      <c r="E128" s="76">
        <v>1.639344262295082E-3</v>
      </c>
      <c r="F128" s="77"/>
      <c r="G128" s="78">
        <v>7.8299999999999995E-4</v>
      </c>
      <c r="H128" s="78">
        <v>7.7999999999999999E-4</v>
      </c>
      <c r="I128" s="78">
        <v>8.0900000000000004E-4</v>
      </c>
      <c r="J128" s="78">
        <v>7.5500000000000003E-4</v>
      </c>
      <c r="K128" s="78">
        <v>7.8799999999999996E-4</v>
      </c>
      <c r="L128" s="78">
        <v>8.0599999999999997E-4</v>
      </c>
      <c r="M128" s="78">
        <v>8.34E-4</v>
      </c>
      <c r="N128" s="78">
        <v>6.6723000000000005E-2</v>
      </c>
      <c r="O128" s="78">
        <v>7.1679999999999994E-2</v>
      </c>
      <c r="P128" s="78">
        <v>8.1374000000000002E-2</v>
      </c>
      <c r="Q128" s="78">
        <v>9.0740000000000001E-2</v>
      </c>
      <c r="R128" s="77"/>
      <c r="S128" s="85">
        <v>0.31607200000000002</v>
      </c>
      <c r="T128" s="86">
        <v>114.88761174968073</v>
      </c>
      <c r="U128" s="86">
        <v>0.81135938921989315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2</v>
      </c>
      <c r="E129" s="76">
        <v>1.092896174863388E-3</v>
      </c>
      <c r="F129" s="77"/>
      <c r="G129" s="78">
        <v>1.6570000000000001E-3</v>
      </c>
      <c r="H129" s="78">
        <v>1.578E-3</v>
      </c>
      <c r="I129" s="78">
        <v>1.647E-3</v>
      </c>
      <c r="J129" s="78">
        <v>1.567E-3</v>
      </c>
      <c r="K129" s="78">
        <v>1.459E-3</v>
      </c>
      <c r="L129" s="78">
        <v>1.403E-3</v>
      </c>
      <c r="M129" s="78">
        <v>1.3860000000000001E-3</v>
      </c>
      <c r="N129" s="78">
        <v>1.4009999999999999E-3</v>
      </c>
      <c r="O129" s="78">
        <v>1.423E-3</v>
      </c>
      <c r="P129" s="78">
        <v>1.3749999999999999E-3</v>
      </c>
      <c r="Q129" s="78">
        <v>1.4059999999999999E-3</v>
      </c>
      <c r="R129" s="77"/>
      <c r="S129" s="85">
        <v>1.6302000000000001E-2</v>
      </c>
      <c r="T129" s="86">
        <v>-0.15147857573928791</v>
      </c>
      <c r="U129" s="86">
        <v>-2.0323136812288034E-2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1</v>
      </c>
      <c r="E130" s="76">
        <v>5.4644808743169399E-4</v>
      </c>
      <c r="F130" s="77"/>
      <c r="G130" s="78">
        <v>1.0459E-2</v>
      </c>
      <c r="H130" s="78">
        <v>1.3757E-2</v>
      </c>
      <c r="I130" s="78">
        <v>1.6012999999999999E-2</v>
      </c>
      <c r="J130" s="78">
        <v>2.8740000000000002E-2</v>
      </c>
      <c r="K130" s="78">
        <v>2.6391999999999999E-2</v>
      </c>
      <c r="L130" s="78">
        <v>2.5340000000000001E-2</v>
      </c>
      <c r="M130" s="78">
        <v>2.5399999999999999E-2</v>
      </c>
      <c r="N130" s="78">
        <v>2.5888000000000001E-2</v>
      </c>
      <c r="O130" s="78">
        <v>2.6803E-2</v>
      </c>
      <c r="P130" s="78">
        <v>2.6946999999999999E-2</v>
      </c>
      <c r="Q130" s="78">
        <v>2.9231E-2</v>
      </c>
      <c r="R130" s="77"/>
      <c r="S130" s="85">
        <v>0.25496999999999997</v>
      </c>
      <c r="T130" s="86">
        <v>1.794817860216082</v>
      </c>
      <c r="U130" s="86">
        <v>0.13708829432702485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64</v>
      </c>
      <c r="E131" s="76">
        <v>3.4972677595628415E-2</v>
      </c>
      <c r="F131" s="77"/>
      <c r="G131" s="78">
        <v>5.8700619999999999</v>
      </c>
      <c r="H131" s="78">
        <v>5.9380870000000003</v>
      </c>
      <c r="I131" s="78">
        <v>6.1611739999999999</v>
      </c>
      <c r="J131" s="78">
        <v>7.1168560000000003</v>
      </c>
      <c r="K131" s="78">
        <v>7.2770330000000003</v>
      </c>
      <c r="L131" s="78">
        <v>7.8346960000000001</v>
      </c>
      <c r="M131" s="78">
        <v>7.7359239999999998</v>
      </c>
      <c r="N131" s="78">
        <v>7.6936470000000003</v>
      </c>
      <c r="O131" s="78">
        <v>8.3472259999999991</v>
      </c>
      <c r="P131" s="78">
        <v>9.1000239999999994</v>
      </c>
      <c r="Q131" s="136">
        <v>9.8921860000000006</v>
      </c>
      <c r="R131" s="77"/>
      <c r="S131" s="85">
        <v>82.966915</v>
      </c>
      <c r="T131" s="86">
        <v>0.68519276287030717</v>
      </c>
      <c r="U131" s="86">
        <v>6.7409830432231255E-2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1</v>
      </c>
      <c r="E132" s="76">
        <v>5.4644808743169399E-4</v>
      </c>
      <c r="F132" s="77"/>
      <c r="G132" s="78">
        <v>3.0970000000000001E-2</v>
      </c>
      <c r="H132" s="78">
        <v>3.1196000000000002E-2</v>
      </c>
      <c r="I132" s="78">
        <v>2.9904E-2</v>
      </c>
      <c r="J132" s="78">
        <v>3.4291000000000002E-2</v>
      </c>
      <c r="K132" s="78">
        <v>3.3399999999999999E-2</v>
      </c>
      <c r="L132" s="78">
        <v>3.4449E-2</v>
      </c>
      <c r="M132" s="78">
        <v>3.6392000000000001E-2</v>
      </c>
      <c r="N132" s="78">
        <v>3.9192999999999999E-2</v>
      </c>
      <c r="O132" s="78">
        <v>4.1515999999999997E-2</v>
      </c>
      <c r="P132" s="78">
        <v>4.2412999999999999E-2</v>
      </c>
      <c r="Q132" s="78">
        <v>4.3171000000000001E-2</v>
      </c>
      <c r="R132" s="77"/>
      <c r="S132" s="85">
        <v>0.396895</v>
      </c>
      <c r="T132" s="86">
        <v>0.39396189861155961</v>
      </c>
      <c r="U132" s="86">
        <v>4.2392703866665382E-2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30</v>
      </c>
      <c r="E133" s="76">
        <v>1.6393442622950821E-2</v>
      </c>
      <c r="F133" s="77"/>
      <c r="G133" s="78">
        <v>3.8899560000000002</v>
      </c>
      <c r="H133" s="78">
        <v>3.5827110000000002</v>
      </c>
      <c r="I133" s="78">
        <v>3.6094740000000001</v>
      </c>
      <c r="J133" s="78">
        <v>3.8749639999999999</v>
      </c>
      <c r="K133" s="78">
        <v>3.6787909999999999</v>
      </c>
      <c r="L133" s="78">
        <v>3.5647859999999998</v>
      </c>
      <c r="M133" s="78">
        <v>3.5110830000000002</v>
      </c>
      <c r="N133" s="78">
        <v>3.617902</v>
      </c>
      <c r="O133" s="78">
        <v>3.8118910000000001</v>
      </c>
      <c r="P133" s="78">
        <v>3.9975779999999999</v>
      </c>
      <c r="Q133" s="78">
        <v>3.9148109999999998</v>
      </c>
      <c r="R133" s="77"/>
      <c r="S133" s="85">
        <v>41.053947000000001</v>
      </c>
      <c r="T133" s="86">
        <v>6.3895324265876852E-3</v>
      </c>
      <c r="U133" s="86">
        <v>7.9646774999542203E-4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8</v>
      </c>
      <c r="E134" s="76">
        <v>4.3715846994535519E-3</v>
      </c>
      <c r="F134" s="77"/>
      <c r="G134" s="78">
        <v>7.0066000000000003E-2</v>
      </c>
      <c r="H134" s="78">
        <v>8.1754999999999994E-2</v>
      </c>
      <c r="I134" s="78">
        <v>8.9886999999999995E-2</v>
      </c>
      <c r="J134" s="78">
        <v>8.5860000000000006E-2</v>
      </c>
      <c r="K134" s="78">
        <v>0.24537700000000001</v>
      </c>
      <c r="L134" s="78">
        <v>0.23168</v>
      </c>
      <c r="M134" s="78">
        <v>0.225441</v>
      </c>
      <c r="N134" s="78">
        <v>0.208533</v>
      </c>
      <c r="O134" s="78">
        <v>0.19726399999999999</v>
      </c>
      <c r="P134" s="78">
        <v>0.18743799999999999</v>
      </c>
      <c r="Q134" s="136">
        <v>0.18976100000000001</v>
      </c>
      <c r="R134" s="77"/>
      <c r="S134" s="85">
        <v>1.8130620000000004</v>
      </c>
      <c r="T134" s="86">
        <v>1.7083178717209488</v>
      </c>
      <c r="U134" s="86">
        <v>0.13262841913778489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6</v>
      </c>
      <c r="E135" s="76">
        <v>3.2786885245901639E-3</v>
      </c>
      <c r="F135" s="77"/>
      <c r="G135" s="78">
        <v>1.9350700000000001</v>
      </c>
      <c r="H135" s="78">
        <v>1.8489340000000001</v>
      </c>
      <c r="I135" s="78">
        <v>1.990966</v>
      </c>
      <c r="J135" s="78">
        <v>1.748356</v>
      </c>
      <c r="K135" s="78">
        <v>1.637581</v>
      </c>
      <c r="L135" s="78">
        <v>1.6944980000000001</v>
      </c>
      <c r="M135" s="78">
        <v>1.304994</v>
      </c>
      <c r="N135" s="78">
        <v>1.3875029999999999</v>
      </c>
      <c r="O135" s="78">
        <v>1.0189360000000001</v>
      </c>
      <c r="P135" s="78">
        <v>0.87982700000000003</v>
      </c>
      <c r="Q135" s="78">
        <v>0.82884199999999997</v>
      </c>
      <c r="R135" s="77"/>
      <c r="S135" s="85">
        <v>16.275507000000005</v>
      </c>
      <c r="T135" s="86">
        <v>-0.57167337615693492</v>
      </c>
      <c r="U135" s="86">
        <v>-0.10056065010354753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1</v>
      </c>
      <c r="E136" s="76">
        <v>5.4644808743169399E-4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1E-3</v>
      </c>
      <c r="R136" s="77"/>
      <c r="S136" s="85">
        <v>1E-3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25</v>
      </c>
      <c r="E137" s="90">
        <v>1.3661202185792349E-2</v>
      </c>
      <c r="F137" s="77"/>
      <c r="G137" s="78">
        <v>0.53015699999999999</v>
      </c>
      <c r="H137" s="78">
        <v>0.51782099999999998</v>
      </c>
      <c r="I137" s="78">
        <v>0.57866400000000007</v>
      </c>
      <c r="J137" s="78">
        <v>0.52073300000000011</v>
      </c>
      <c r="K137" s="78">
        <v>0.56825599999999998</v>
      </c>
      <c r="L137" s="78">
        <v>0.67775799999999986</v>
      </c>
      <c r="M137" s="78">
        <v>0.85232000000000008</v>
      </c>
      <c r="N137" s="78">
        <v>0.91258800000000007</v>
      </c>
      <c r="O137" s="78">
        <v>0.90884900000000002</v>
      </c>
      <c r="P137" s="78">
        <v>0.90778499999999995</v>
      </c>
      <c r="Q137" s="136">
        <v>0.94983600000000012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17</v>
      </c>
      <c r="E139" s="76">
        <v>9.2896174863387974E-3</v>
      </c>
      <c r="F139" s="77"/>
      <c r="G139" s="78">
        <v>0.42836099999999999</v>
      </c>
      <c r="H139" s="78">
        <v>0.39260400000000001</v>
      </c>
      <c r="I139" s="78">
        <v>0.43806899999999999</v>
      </c>
      <c r="J139" s="78">
        <v>0.41710000000000003</v>
      </c>
      <c r="K139" s="78">
        <v>0.450125</v>
      </c>
      <c r="L139" s="78">
        <v>0.54743399999999998</v>
      </c>
      <c r="M139" s="78">
        <v>0.76063700000000001</v>
      </c>
      <c r="N139" s="78">
        <v>0.828955</v>
      </c>
      <c r="O139" s="78">
        <v>0.79448700000000005</v>
      </c>
      <c r="P139" s="78">
        <v>0.75875499999999996</v>
      </c>
      <c r="Q139" s="136">
        <v>0.79859100000000005</v>
      </c>
      <c r="R139" s="77"/>
      <c r="S139" s="85">
        <v>6.6151179999999998</v>
      </c>
      <c r="T139" s="86">
        <v>0.8642943685349509</v>
      </c>
      <c r="U139" s="86">
        <v>8.0971667033235661E-2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6</v>
      </c>
      <c r="E140" s="76">
        <v>3.2786885245901639E-3</v>
      </c>
      <c r="F140" s="77"/>
      <c r="G140" s="78">
        <v>8.2877000000000006E-2</v>
      </c>
      <c r="H140" s="78">
        <v>0.107209</v>
      </c>
      <c r="I140" s="78">
        <v>0.12453599999999999</v>
      </c>
      <c r="J140" s="78">
        <v>8.7932999999999997E-2</v>
      </c>
      <c r="K140" s="78">
        <v>0.105003</v>
      </c>
      <c r="L140" s="78">
        <v>0.12071999999999999</v>
      </c>
      <c r="M140" s="78">
        <v>7.9218999999999998E-2</v>
      </c>
      <c r="N140" s="78">
        <v>6.8208000000000005E-2</v>
      </c>
      <c r="O140" s="78">
        <v>0.10023600000000001</v>
      </c>
      <c r="P140" s="78">
        <v>0.13631499999999999</v>
      </c>
      <c r="Q140" s="136">
        <v>0.138155</v>
      </c>
      <c r="R140" s="77"/>
      <c r="S140" s="85">
        <v>1.1504110000000001</v>
      </c>
      <c r="T140" s="86">
        <v>0.66698842863520635</v>
      </c>
      <c r="U140" s="86">
        <v>6.5961632201092746E-2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2</v>
      </c>
      <c r="E141" s="76">
        <v>1.092896174863388E-3</v>
      </c>
      <c r="F141" s="77"/>
      <c r="G141" s="78">
        <v>1.8918999999999998E-2</v>
      </c>
      <c r="H141" s="78">
        <v>1.8008E-2</v>
      </c>
      <c r="I141" s="78">
        <v>1.6059E-2</v>
      </c>
      <c r="J141" s="78">
        <v>1.5699999999999999E-2</v>
      </c>
      <c r="K141" s="78">
        <v>1.3128000000000001E-2</v>
      </c>
      <c r="L141" s="78">
        <v>9.6039999999999997E-3</v>
      </c>
      <c r="M141" s="78">
        <v>1.2463999999999999E-2</v>
      </c>
      <c r="N141" s="78">
        <v>1.5424999999999999E-2</v>
      </c>
      <c r="O141" s="78">
        <v>1.4126E-2</v>
      </c>
      <c r="P141" s="78">
        <v>1.2715000000000001E-2</v>
      </c>
      <c r="Q141" s="78">
        <v>1.3089999999999999E-2</v>
      </c>
      <c r="R141" s="77"/>
      <c r="S141" s="85">
        <v>0.15923799999999999</v>
      </c>
      <c r="T141" s="86">
        <v>-0.30810296527300596</v>
      </c>
      <c r="U141" s="86">
        <v>-4.4996015274626266E-2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9</v>
      </c>
      <c r="E142" s="90">
        <v>4.9180327868852463E-3</v>
      </c>
      <c r="F142" s="77"/>
      <c r="G142" s="78">
        <v>0.23313999999999999</v>
      </c>
      <c r="H142" s="78">
        <v>0.19840400000000002</v>
      </c>
      <c r="I142" s="78">
        <v>0.188724</v>
      </c>
      <c r="J142" s="78">
        <v>0.23610500000000001</v>
      </c>
      <c r="K142" s="78">
        <v>0.29308500000000004</v>
      </c>
      <c r="L142" s="78">
        <v>0.33661099999999999</v>
      </c>
      <c r="M142" s="78">
        <v>0.384571</v>
      </c>
      <c r="N142" s="78">
        <v>0.47079799999999999</v>
      </c>
      <c r="O142" s="78">
        <v>0.43286200000000002</v>
      </c>
      <c r="P142" s="78">
        <v>0.440446</v>
      </c>
      <c r="Q142" s="78">
        <v>0.38139000000000006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3</v>
      </c>
      <c r="E143" s="76">
        <v>1.639344262295082E-3</v>
      </c>
      <c r="F143" s="77"/>
      <c r="G143" s="78">
        <v>0.16947599999999999</v>
      </c>
      <c r="H143" s="78">
        <v>0.13733300000000001</v>
      </c>
      <c r="I143" s="78">
        <v>0.13</v>
      </c>
      <c r="J143" s="78">
        <v>0.13088</v>
      </c>
      <c r="K143" s="78">
        <v>0.12789800000000001</v>
      </c>
      <c r="L143" s="78">
        <v>0.11719300000000001</v>
      </c>
      <c r="M143" s="78">
        <v>0.102274</v>
      </c>
      <c r="N143" s="78">
        <v>8.9566999999999994E-2</v>
      </c>
      <c r="O143" s="78">
        <v>7.6016E-2</v>
      </c>
      <c r="P143" s="78">
        <v>7.4140999999999999E-2</v>
      </c>
      <c r="Q143" s="78">
        <v>6.7248000000000002E-2</v>
      </c>
      <c r="R143" s="77"/>
      <c r="S143" s="85">
        <v>1.2220260000000001</v>
      </c>
      <c r="T143" s="86">
        <v>-0.60320045316150961</v>
      </c>
      <c r="U143" s="86">
        <v>-0.10911551439483747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5</v>
      </c>
      <c r="E144" s="76">
        <v>2.7322404371584699E-3</v>
      </c>
      <c r="F144" s="77"/>
      <c r="G144" s="78">
        <v>6.3663999999999998E-2</v>
      </c>
      <c r="H144" s="78">
        <v>6.1071E-2</v>
      </c>
      <c r="I144" s="78">
        <v>5.8723999999999998E-2</v>
      </c>
      <c r="J144" s="78">
        <v>0.105225</v>
      </c>
      <c r="K144" s="78">
        <v>0.165187</v>
      </c>
      <c r="L144" s="78">
        <v>0.219418</v>
      </c>
      <c r="M144" s="78">
        <v>0.28229700000000002</v>
      </c>
      <c r="N144" s="78">
        <v>0.38072600000000001</v>
      </c>
      <c r="O144" s="78">
        <v>0.35629899999999998</v>
      </c>
      <c r="P144" s="78">
        <v>0.365894</v>
      </c>
      <c r="Q144" s="78">
        <v>0.31373400000000001</v>
      </c>
      <c r="R144" s="77"/>
      <c r="S144" s="85">
        <v>2.372239</v>
      </c>
      <c r="T144" s="86">
        <v>3.927965569238502</v>
      </c>
      <c r="U144" s="86">
        <v>0.22062836561178178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1</v>
      </c>
      <c r="E145" s="76">
        <v>5.4644808743169399E-4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5.0500000000000002E-4</v>
      </c>
      <c r="O145" s="78">
        <v>5.4699999999999996E-4</v>
      </c>
      <c r="P145" s="78">
        <v>4.1100000000000002E-4</v>
      </c>
      <c r="Q145" s="78">
        <v>4.08E-4</v>
      </c>
      <c r="R145" s="77"/>
      <c r="S145" s="85">
        <v>1.8709999999999998E-3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79</v>
      </c>
      <c r="E147" s="90">
        <v>4.3169398907103827E-2</v>
      </c>
      <c r="F147" s="95"/>
      <c r="G147" s="92">
        <v>10.201592999999999</v>
      </c>
      <c r="H147" s="92">
        <v>9.9116970000000002</v>
      </c>
      <c r="I147" s="92">
        <v>9.7074780000000001</v>
      </c>
      <c r="J147" s="92">
        <v>9.9107749999999992</v>
      </c>
      <c r="K147" s="92">
        <v>10.486065</v>
      </c>
      <c r="L147" s="92">
        <v>9.280168999999999</v>
      </c>
      <c r="M147" s="92">
        <v>8.5358990000000006</v>
      </c>
      <c r="N147" s="92">
        <v>8.4306099999999997</v>
      </c>
      <c r="O147" s="92">
        <v>7.8244679999999995</v>
      </c>
      <c r="P147" s="92">
        <v>8.7140380000000004</v>
      </c>
      <c r="Q147" s="92">
        <v>8.7408079999999995</v>
      </c>
      <c r="R147" s="95"/>
      <c r="S147" s="93">
        <v>101.7436</v>
      </c>
      <c r="T147" s="94">
        <v>-0.14319185248813593</v>
      </c>
      <c r="U147" s="94">
        <v>-1.913226609690255E-2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19</v>
      </c>
      <c r="E148" s="76">
        <v>1.0382513661202186E-2</v>
      </c>
      <c r="F148" s="77"/>
      <c r="G148" s="78">
        <v>5.7851E-2</v>
      </c>
      <c r="H148" s="78">
        <v>0.124912</v>
      </c>
      <c r="I148" s="78">
        <v>0.202987</v>
      </c>
      <c r="J148" s="78">
        <v>0.211308</v>
      </c>
      <c r="K148" s="78">
        <v>0.156027</v>
      </c>
      <c r="L148" s="78">
        <v>9.5156000000000004E-2</v>
      </c>
      <c r="M148" s="78">
        <v>9.0079999999999993E-2</v>
      </c>
      <c r="N148" s="78">
        <v>9.8712999999999995E-2</v>
      </c>
      <c r="O148" s="78">
        <v>0.15177399999999999</v>
      </c>
      <c r="P148" s="78">
        <v>0.16319500000000001</v>
      </c>
      <c r="Q148" s="136">
        <v>0.16597600000000001</v>
      </c>
      <c r="R148" s="77"/>
      <c r="S148" s="85">
        <v>1.5179790000000004</v>
      </c>
      <c r="T148" s="86">
        <v>1.8690256002489156</v>
      </c>
      <c r="U148" s="86">
        <v>0.14081915056965699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48</v>
      </c>
      <c r="E149" s="90">
        <v>2.6229508196721311E-2</v>
      </c>
      <c r="F149" s="77"/>
      <c r="G149" s="78">
        <v>8.6160370000000004</v>
      </c>
      <c r="H149" s="78">
        <v>8.3713909999999991</v>
      </c>
      <c r="I149" s="78">
        <v>8.2748989999999996</v>
      </c>
      <c r="J149" s="78">
        <v>8.5398599999999991</v>
      </c>
      <c r="K149" s="78">
        <v>9.3984489999999994</v>
      </c>
      <c r="L149" s="78">
        <v>8.258267</v>
      </c>
      <c r="M149" s="78">
        <v>7.5694189999999999</v>
      </c>
      <c r="N149" s="78">
        <v>7.579993</v>
      </c>
      <c r="O149" s="78">
        <v>6.7675020000000004</v>
      </c>
      <c r="P149" s="78">
        <v>7.7015410000000006</v>
      </c>
      <c r="Q149" s="136">
        <v>7.7024550000000005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22</v>
      </c>
      <c r="E150" s="99">
        <v>1.2021857923497269E-2</v>
      </c>
      <c r="F150" s="100"/>
      <c r="G150" s="78">
        <v>6.7911510000000002</v>
      </c>
      <c r="H150" s="78">
        <v>6.4017330000000001</v>
      </c>
      <c r="I150" s="78">
        <v>6.5021709999999997</v>
      </c>
      <c r="J150" s="78">
        <v>6.4390219999999996</v>
      </c>
      <c r="K150" s="78">
        <v>6.8749099999999999</v>
      </c>
      <c r="L150" s="78">
        <v>6.0543940000000003</v>
      </c>
      <c r="M150" s="78">
        <v>5.1520260000000002</v>
      </c>
      <c r="N150" s="78">
        <v>5.0489160000000002</v>
      </c>
      <c r="O150" s="78">
        <v>4.671189</v>
      </c>
      <c r="P150" s="78">
        <v>5.27712</v>
      </c>
      <c r="Q150" s="78">
        <v>5.5307029999999999</v>
      </c>
      <c r="R150" s="100"/>
      <c r="S150" s="101">
        <v>64.743335000000002</v>
      </c>
      <c r="T150" s="102">
        <v>-0.18560152763500626</v>
      </c>
      <c r="U150" s="102">
        <v>-2.5336687974614081E-2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26</v>
      </c>
      <c r="E151" s="99">
        <v>1.4207650273224045E-2</v>
      </c>
      <c r="F151" s="100"/>
      <c r="G151" s="78">
        <v>1.824886</v>
      </c>
      <c r="H151" s="78">
        <v>1.9696579999999999</v>
      </c>
      <c r="I151" s="78">
        <v>1.7727280000000001</v>
      </c>
      <c r="J151" s="78">
        <v>2.100838</v>
      </c>
      <c r="K151" s="78">
        <v>2.523539</v>
      </c>
      <c r="L151" s="78">
        <v>2.2038730000000002</v>
      </c>
      <c r="M151" s="78">
        <v>2.4173930000000001</v>
      </c>
      <c r="N151" s="78">
        <v>2.5310769999999998</v>
      </c>
      <c r="O151" s="78">
        <v>2.0963129999999999</v>
      </c>
      <c r="P151" s="78">
        <v>2.4244210000000002</v>
      </c>
      <c r="Q151" s="136">
        <v>2.1717520000000001</v>
      </c>
      <c r="R151" s="100"/>
      <c r="S151" s="101">
        <v>24.036477999999999</v>
      </c>
      <c r="T151" s="102">
        <v>0.19007543484908096</v>
      </c>
      <c r="U151" s="102">
        <v>2.1990388325764609E-2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12</v>
      </c>
      <c r="E152" s="90">
        <v>6.5573770491803279E-3</v>
      </c>
      <c r="F152" s="77"/>
      <c r="G152" s="78">
        <v>1.5277049999999999</v>
      </c>
      <c r="H152" s="78">
        <v>1.415394</v>
      </c>
      <c r="I152" s="78">
        <v>1.229592</v>
      </c>
      <c r="J152" s="78">
        <v>1.1596070000000001</v>
      </c>
      <c r="K152" s="78">
        <v>0.931589</v>
      </c>
      <c r="L152" s="78">
        <v>0.92674599999999996</v>
      </c>
      <c r="M152" s="78">
        <v>0.87640000000000007</v>
      </c>
      <c r="N152" s="78">
        <v>0.75190399999999991</v>
      </c>
      <c r="O152" s="78">
        <v>0.905192</v>
      </c>
      <c r="P152" s="78">
        <v>0.849302</v>
      </c>
      <c r="Q152" s="78">
        <v>0.87237699999999996</v>
      </c>
      <c r="R152" s="77"/>
      <c r="S152" s="85">
        <v>11.445808</v>
      </c>
      <c r="T152" s="86">
        <v>-0.42896239784513368</v>
      </c>
      <c r="U152" s="86">
        <v>-6.7641169652359112E-2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6</v>
      </c>
      <c r="E153" s="76">
        <v>3.2786885245901639E-3</v>
      </c>
      <c r="F153" s="77"/>
      <c r="G153" s="78">
        <v>1.3062739999999999</v>
      </c>
      <c r="H153" s="78">
        <v>1.112115</v>
      </c>
      <c r="I153" s="78">
        <v>0.88581900000000002</v>
      </c>
      <c r="J153" s="78">
        <v>0.75701300000000005</v>
      </c>
      <c r="K153" s="78">
        <v>0.58604999999999996</v>
      </c>
      <c r="L153" s="78">
        <v>0.56932499999999997</v>
      </c>
      <c r="M153" s="78">
        <v>0.53420800000000002</v>
      </c>
      <c r="N153" s="78">
        <v>0.43561499999999997</v>
      </c>
      <c r="O153" s="78">
        <v>0.56375699999999995</v>
      </c>
      <c r="P153" s="78">
        <v>0.50538099999999997</v>
      </c>
      <c r="Q153" s="78">
        <v>0.53656700000000002</v>
      </c>
      <c r="R153" s="77"/>
      <c r="S153" s="85">
        <v>7.7921240000000003</v>
      </c>
      <c r="T153" s="86">
        <v>-0.58923855178928775</v>
      </c>
      <c r="U153" s="86">
        <v>-0.10525617557499756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6</v>
      </c>
      <c r="E154" s="76">
        <v>3.2786885245901639E-3</v>
      </c>
      <c r="F154" s="77"/>
      <c r="G154" s="78">
        <v>0.22143099999999999</v>
      </c>
      <c r="H154" s="78">
        <v>0.30327900000000002</v>
      </c>
      <c r="I154" s="78">
        <v>0.343773</v>
      </c>
      <c r="J154" s="78">
        <v>0.40259400000000001</v>
      </c>
      <c r="K154" s="78">
        <v>0.34553899999999999</v>
      </c>
      <c r="L154" s="78">
        <v>0.35742099999999999</v>
      </c>
      <c r="M154" s="78">
        <v>0.342192</v>
      </c>
      <c r="N154" s="78">
        <v>0.31628899999999999</v>
      </c>
      <c r="O154" s="78">
        <v>0.34143499999999999</v>
      </c>
      <c r="P154" s="78">
        <v>0.34392099999999998</v>
      </c>
      <c r="Q154" s="78">
        <v>0.33581</v>
      </c>
      <c r="R154" s="77"/>
      <c r="S154" s="85">
        <v>3.6536839999999997</v>
      </c>
      <c r="T154" s="86">
        <v>0.51654465725214638</v>
      </c>
      <c r="U154" s="86">
        <v>5.343295491698008E-2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128</v>
      </c>
      <c r="E156" s="90">
        <v>6.9945355191256831E-2</v>
      </c>
      <c r="F156" s="95"/>
      <c r="G156" s="92">
        <v>2.1126900000000002</v>
      </c>
      <c r="H156" s="92">
        <v>2.3336429999999999</v>
      </c>
      <c r="I156" s="92">
        <v>3.1956349999999998</v>
      </c>
      <c r="J156" s="92">
        <v>2.4451390000000006</v>
      </c>
      <c r="K156" s="92">
        <v>2.4331459999999998</v>
      </c>
      <c r="L156" s="92">
        <v>2.2580070000000001</v>
      </c>
      <c r="M156" s="92">
        <v>2.1563390000000004</v>
      </c>
      <c r="N156" s="92">
        <v>1.9917739999999999</v>
      </c>
      <c r="O156" s="92">
        <v>1.9633260000000001</v>
      </c>
      <c r="P156" s="92">
        <v>2.0408150000000003</v>
      </c>
      <c r="Q156" s="92">
        <v>1.9672099999999999</v>
      </c>
      <c r="R156" s="95"/>
      <c r="S156" s="93">
        <v>24.897723999999997</v>
      </c>
      <c r="T156" s="94">
        <v>-6.8860078856813001E-2</v>
      </c>
      <c r="U156" s="94">
        <v>-8.8785658931438416E-3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32</v>
      </c>
      <c r="E157" s="76">
        <v>1.7486338797814208E-2</v>
      </c>
      <c r="F157" s="77"/>
      <c r="G157" s="78">
        <v>6.9890000000000004E-3</v>
      </c>
      <c r="H157" s="78">
        <v>1.3639E-2</v>
      </c>
      <c r="I157" s="78">
        <v>1.8478000000000001E-2</v>
      </c>
      <c r="J157" s="78">
        <v>3.0766999999999999E-2</v>
      </c>
      <c r="K157" s="78">
        <v>6.4852000000000007E-2</v>
      </c>
      <c r="L157" s="78">
        <v>5.2513999999999998E-2</v>
      </c>
      <c r="M157" s="78">
        <v>4.2323E-2</v>
      </c>
      <c r="N157" s="78">
        <v>6.9769999999999999E-2</v>
      </c>
      <c r="O157" s="78">
        <v>0.15634700000000001</v>
      </c>
      <c r="P157" s="78">
        <v>0.23955799999999999</v>
      </c>
      <c r="Q157" s="78">
        <v>0.29196299999999997</v>
      </c>
      <c r="R157" s="77"/>
      <c r="S157" s="85">
        <v>0.98720000000000008</v>
      </c>
      <c r="T157" s="86">
        <v>40.774645872084697</v>
      </c>
      <c r="U157" s="86">
        <v>0.59446172003676789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29</v>
      </c>
      <c r="E158" s="76">
        <v>1.5846994535519125E-2</v>
      </c>
      <c r="F158" s="77"/>
      <c r="G158" s="78">
        <v>0.25128600000000001</v>
      </c>
      <c r="H158" s="78">
        <v>0.35345500000000002</v>
      </c>
      <c r="I158" s="78">
        <v>0.51801799999999998</v>
      </c>
      <c r="J158" s="78">
        <v>0.53052699999999997</v>
      </c>
      <c r="K158" s="78">
        <v>0.48411399999999999</v>
      </c>
      <c r="L158" s="78">
        <v>0.49592700000000001</v>
      </c>
      <c r="M158" s="78">
        <v>0.55307899999999999</v>
      </c>
      <c r="N158" s="78">
        <v>0.559033</v>
      </c>
      <c r="O158" s="78">
        <v>0.47825299999999998</v>
      </c>
      <c r="P158" s="78">
        <v>0.40770499999999998</v>
      </c>
      <c r="Q158" s="136">
        <v>0.34751100000000001</v>
      </c>
      <c r="R158" s="77"/>
      <c r="S158" s="85">
        <v>4.9789079999999997</v>
      </c>
      <c r="T158" s="86">
        <v>0.38293020701511415</v>
      </c>
      <c r="U158" s="86">
        <v>4.1357940332579668E-2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24</v>
      </c>
      <c r="E159" s="76">
        <v>1.3114754098360656E-2</v>
      </c>
      <c r="F159" s="77"/>
      <c r="G159" s="78">
        <v>0.163911</v>
      </c>
      <c r="H159" s="78">
        <v>0.201989</v>
      </c>
      <c r="I159" s="78">
        <v>0.27144299999999999</v>
      </c>
      <c r="J159" s="78">
        <v>0.27716800000000003</v>
      </c>
      <c r="K159" s="78">
        <v>0.23209099999999999</v>
      </c>
      <c r="L159" s="78">
        <v>0.19600100000000001</v>
      </c>
      <c r="M159" s="78">
        <v>0.23028599999999999</v>
      </c>
      <c r="N159" s="78">
        <v>0.23268900000000001</v>
      </c>
      <c r="O159" s="78">
        <v>0.206488</v>
      </c>
      <c r="P159" s="78">
        <v>0.17358799999999999</v>
      </c>
      <c r="Q159" s="136">
        <v>0.13945099999999999</v>
      </c>
      <c r="R159" s="77"/>
      <c r="S159" s="85">
        <v>2.3251049999999998</v>
      </c>
      <c r="T159" s="86">
        <v>-0.14922732458468324</v>
      </c>
      <c r="U159" s="86">
        <v>-1.9998610110916304E-2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36</v>
      </c>
      <c r="E160" s="76">
        <v>1.9672131147540985E-2</v>
      </c>
      <c r="F160" s="77"/>
      <c r="G160" s="78">
        <v>1.689697</v>
      </c>
      <c r="H160" s="78">
        <v>1.7630060000000001</v>
      </c>
      <c r="I160" s="78">
        <v>2.3376209999999999</v>
      </c>
      <c r="J160" s="78">
        <v>1.540772</v>
      </c>
      <c r="K160" s="78">
        <v>1.5897570000000001</v>
      </c>
      <c r="L160" s="78">
        <v>1.4490970000000001</v>
      </c>
      <c r="M160" s="78">
        <v>1.2445090000000001</v>
      </c>
      <c r="N160" s="78">
        <v>1.0525640000000001</v>
      </c>
      <c r="O160" s="78">
        <v>1.120549</v>
      </c>
      <c r="P160" s="78">
        <v>1.1510640000000001</v>
      </c>
      <c r="Q160" s="78">
        <v>1.0865769999999999</v>
      </c>
      <c r="R160" s="77"/>
      <c r="S160" s="85">
        <v>16.025213000000001</v>
      </c>
      <c r="T160" s="86">
        <v>-0.35693973534900048</v>
      </c>
      <c r="U160" s="86">
        <v>-5.369429275376858E-2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3</v>
      </c>
      <c r="E161" s="76">
        <v>1.639344262295082E-3</v>
      </c>
      <c r="F161" s="77"/>
      <c r="G161" s="78">
        <v>0</v>
      </c>
      <c r="H161" s="78">
        <v>0</v>
      </c>
      <c r="I161" s="78">
        <v>3.3521000000000002E-2</v>
      </c>
      <c r="J161" s="78">
        <v>4.9567E-2</v>
      </c>
      <c r="K161" s="78">
        <v>6.0983000000000002E-2</v>
      </c>
      <c r="L161" s="78">
        <v>6.4467999999999998E-2</v>
      </c>
      <c r="M161" s="78">
        <v>8.5474999999999995E-2</v>
      </c>
      <c r="N161" s="78">
        <v>7.7459E-2</v>
      </c>
      <c r="O161" s="78">
        <v>1.5820000000000001E-3</v>
      </c>
      <c r="P161" s="78">
        <v>1.513E-3</v>
      </c>
      <c r="Q161" s="78">
        <v>1.7080000000000001E-3</v>
      </c>
      <c r="R161" s="77"/>
      <c r="S161" s="85">
        <v>0.376276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4</v>
      </c>
      <c r="E162" s="76">
        <v>2.185792349726776E-3</v>
      </c>
      <c r="F162" s="77"/>
      <c r="G162" s="78">
        <v>8.0699999999999999E-4</v>
      </c>
      <c r="H162" s="78">
        <v>1.554E-3</v>
      </c>
      <c r="I162" s="78">
        <v>1.6553999999999999E-2</v>
      </c>
      <c r="J162" s="78">
        <v>1.6337999999999998E-2</v>
      </c>
      <c r="K162" s="78">
        <v>1.3489999999999999E-3</v>
      </c>
      <c r="L162" s="78">
        <v>0</v>
      </c>
      <c r="M162" s="78">
        <v>6.6699999999999995E-4</v>
      </c>
      <c r="N162" s="78">
        <v>2.5900000000000001E-4</v>
      </c>
      <c r="O162" s="78">
        <v>1.07E-4</v>
      </c>
      <c r="P162" s="78">
        <v>6.7387000000000002E-2</v>
      </c>
      <c r="Q162" s="78">
        <v>0.1</v>
      </c>
      <c r="R162" s="77"/>
      <c r="S162" s="85">
        <v>0.20502200000000001</v>
      </c>
      <c r="T162" s="86">
        <v>122.91573729863694</v>
      </c>
      <c r="U162" s="86">
        <v>0.82658887478335008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504</v>
      </c>
      <c r="E164" s="90">
        <v>0.27540983606557379</v>
      </c>
      <c r="F164" s="95"/>
      <c r="G164" s="92">
        <v>19.636555999999999</v>
      </c>
      <c r="H164" s="92">
        <v>25.208752</v>
      </c>
      <c r="I164" s="92">
        <v>33.973061000000001</v>
      </c>
      <c r="J164" s="92">
        <v>45.009207000000004</v>
      </c>
      <c r="K164" s="92">
        <v>56.985994999999988</v>
      </c>
      <c r="L164" s="92">
        <v>62.755993999999994</v>
      </c>
      <c r="M164" s="92">
        <v>64.956806</v>
      </c>
      <c r="N164" s="92">
        <v>68.308042999999998</v>
      </c>
      <c r="O164" s="92">
        <v>69.018106999999986</v>
      </c>
      <c r="P164" s="92">
        <v>70.518847999999991</v>
      </c>
      <c r="Q164" s="92">
        <v>71.154675000000012</v>
      </c>
      <c r="R164" s="95"/>
      <c r="S164" s="93">
        <v>587.52604399999996</v>
      </c>
      <c r="T164" s="94">
        <v>2.6235822106483448</v>
      </c>
      <c r="U164" s="94">
        <v>0.17460613504686595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452</v>
      </c>
      <c r="E165" s="90">
        <v>0.24699453551912567</v>
      </c>
      <c r="F165" s="77"/>
      <c r="G165" s="78">
        <v>19.080472999999998</v>
      </c>
      <c r="H165" s="78">
        <v>24.176663999999999</v>
      </c>
      <c r="I165" s="78">
        <v>32.951881999999998</v>
      </c>
      <c r="J165" s="78">
        <v>44.063987000000004</v>
      </c>
      <c r="K165" s="78">
        <v>56.012802999999991</v>
      </c>
      <c r="L165" s="78">
        <v>61.862337999999994</v>
      </c>
      <c r="M165" s="78">
        <v>64.208404999999999</v>
      </c>
      <c r="N165" s="78">
        <v>67.638459999999995</v>
      </c>
      <c r="O165" s="78">
        <v>68.257557999999989</v>
      </c>
      <c r="P165" s="78">
        <v>69.699219999999997</v>
      </c>
      <c r="Q165" s="78">
        <v>70.283993000000009</v>
      </c>
      <c r="R165" s="77"/>
      <c r="S165" s="85">
        <v>578.23578299999997</v>
      </c>
      <c r="T165" s="86">
        <v>2.6835561151969354</v>
      </c>
      <c r="U165" s="86">
        <v>0.17701883141580566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79</v>
      </c>
      <c r="E166" s="76">
        <v>4.3169398907103827E-2</v>
      </c>
      <c r="F166" s="77"/>
      <c r="G166" s="78">
        <v>1.5888</v>
      </c>
      <c r="H166" s="78">
        <v>1.8500430000000001</v>
      </c>
      <c r="I166" s="78">
        <v>2.086808</v>
      </c>
      <c r="J166" s="78">
        <v>2.076848</v>
      </c>
      <c r="K166" s="78">
        <v>2.4784419999999998</v>
      </c>
      <c r="L166" s="78">
        <v>2.725975</v>
      </c>
      <c r="M166" s="78">
        <v>2.848055</v>
      </c>
      <c r="N166" s="78">
        <v>2.899187</v>
      </c>
      <c r="O166" s="78">
        <v>2.8658579999999998</v>
      </c>
      <c r="P166" s="78">
        <v>3.0163250000000001</v>
      </c>
      <c r="Q166" s="136">
        <v>3.237206</v>
      </c>
      <c r="R166" s="77"/>
      <c r="S166" s="85">
        <v>27.673546999999999</v>
      </c>
      <c r="T166" s="86">
        <v>1.037516364551863</v>
      </c>
      <c r="U166" s="86">
        <v>9.304398378251566E-2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43</v>
      </c>
      <c r="E167" s="76">
        <v>2.3497267759562842E-2</v>
      </c>
      <c r="F167" s="77"/>
      <c r="G167" s="78">
        <v>0.28332800000000002</v>
      </c>
      <c r="H167" s="78">
        <v>0.34149299999999999</v>
      </c>
      <c r="I167" s="78">
        <v>0.58965900000000004</v>
      </c>
      <c r="J167" s="78">
        <v>0.99744500000000003</v>
      </c>
      <c r="K167" s="78">
        <v>1.4569970000000001</v>
      </c>
      <c r="L167" s="78">
        <v>2.2765070000000001</v>
      </c>
      <c r="M167" s="78">
        <v>2.5167459999999999</v>
      </c>
      <c r="N167" s="78">
        <v>2.6230159999999998</v>
      </c>
      <c r="O167" s="78">
        <v>2.716056</v>
      </c>
      <c r="P167" s="78">
        <v>2.759242</v>
      </c>
      <c r="Q167" s="78">
        <v>2.6918009999999999</v>
      </c>
      <c r="R167" s="77"/>
      <c r="S167" s="85">
        <v>19.252290000000002</v>
      </c>
      <c r="T167" s="86">
        <v>8.5006529534673589</v>
      </c>
      <c r="U167" s="86">
        <v>0.32501007876395627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12</v>
      </c>
      <c r="E168" s="76">
        <v>6.5573770491803279E-3</v>
      </c>
      <c r="F168" s="77"/>
      <c r="G168" s="78">
        <v>1.5852999999999999</v>
      </c>
      <c r="H168" s="78">
        <v>1.5751649999999999</v>
      </c>
      <c r="I168" s="78">
        <v>1.4468799999999999</v>
      </c>
      <c r="J168" s="78">
        <v>1.295032</v>
      </c>
      <c r="K168" s="78">
        <v>1.280845</v>
      </c>
      <c r="L168" s="78">
        <v>1.2266360000000001</v>
      </c>
      <c r="M168" s="78">
        <v>1.2441279999999999</v>
      </c>
      <c r="N168" s="78">
        <v>1.33447</v>
      </c>
      <c r="O168" s="78">
        <v>1.5417209999999999</v>
      </c>
      <c r="P168" s="78">
        <v>1.418342</v>
      </c>
      <c r="Q168" s="136">
        <v>1.155794</v>
      </c>
      <c r="R168" s="77"/>
      <c r="S168" s="85">
        <v>15.104312999999998</v>
      </c>
      <c r="T168" s="86">
        <v>-0.27093042326373551</v>
      </c>
      <c r="U168" s="86">
        <v>-3.8728377025648908E-2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49</v>
      </c>
      <c r="E169" s="76">
        <v>2.6775956284153007E-2</v>
      </c>
      <c r="F169" s="77"/>
      <c r="G169" s="78">
        <v>3.8236509999999999</v>
      </c>
      <c r="H169" s="78">
        <v>4.8590720000000003</v>
      </c>
      <c r="I169" s="78">
        <v>6.4087319999999997</v>
      </c>
      <c r="J169" s="78">
        <v>7.1289389999999999</v>
      </c>
      <c r="K169" s="78">
        <v>8.644736</v>
      </c>
      <c r="L169" s="78">
        <v>9.1177419999999998</v>
      </c>
      <c r="M169" s="78">
        <v>9.1545529999999999</v>
      </c>
      <c r="N169" s="78">
        <v>9.699014</v>
      </c>
      <c r="O169" s="78">
        <v>10.026013000000001</v>
      </c>
      <c r="P169" s="78">
        <v>9.8963160000000006</v>
      </c>
      <c r="Q169" s="78">
        <v>9.8053760000000008</v>
      </c>
      <c r="R169" s="77"/>
      <c r="S169" s="85">
        <v>88.564143999999999</v>
      </c>
      <c r="T169" s="86">
        <v>1.5644014058814473</v>
      </c>
      <c r="U169" s="86">
        <v>0.12492417700823899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1</v>
      </c>
      <c r="E170" s="76">
        <v>5.4644808743169399E-4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30</v>
      </c>
      <c r="E171" s="76">
        <v>1.6393442622950821E-2</v>
      </c>
      <c r="F171" s="77"/>
      <c r="G171" s="78">
        <v>0.16705400000000001</v>
      </c>
      <c r="H171" s="78">
        <v>0.196629</v>
      </c>
      <c r="I171" s="78">
        <v>0.112058</v>
      </c>
      <c r="J171" s="78">
        <v>0.124712</v>
      </c>
      <c r="K171" s="78">
        <v>0.12102599999999999</v>
      </c>
      <c r="L171" s="78">
        <v>0.13209599999999999</v>
      </c>
      <c r="M171" s="78">
        <v>0.23070499999999999</v>
      </c>
      <c r="N171" s="78">
        <v>0.29743199999999997</v>
      </c>
      <c r="O171" s="78">
        <v>0.34664499999999998</v>
      </c>
      <c r="P171" s="78">
        <v>0.272262</v>
      </c>
      <c r="Q171" s="136">
        <v>0.255444</v>
      </c>
      <c r="R171" s="77"/>
      <c r="S171" s="85">
        <v>2.2560630000000002</v>
      </c>
      <c r="T171" s="86">
        <v>0.52911034755228847</v>
      </c>
      <c r="U171" s="86">
        <v>5.4520078741415734E-2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54</v>
      </c>
      <c r="E173" s="76">
        <v>2.9508196721311476E-2</v>
      </c>
      <c r="F173" s="77"/>
      <c r="G173" s="78">
        <v>1.298062</v>
      </c>
      <c r="H173" s="78">
        <v>1.4343520000000001</v>
      </c>
      <c r="I173" s="78">
        <v>1.9529069999999999</v>
      </c>
      <c r="J173" s="78">
        <v>1.9634389999999999</v>
      </c>
      <c r="K173" s="78">
        <v>1.8224210000000001</v>
      </c>
      <c r="L173" s="78">
        <v>2.363461</v>
      </c>
      <c r="M173" s="78">
        <v>3.0988790000000002</v>
      </c>
      <c r="N173" s="78">
        <v>2.5531920000000001</v>
      </c>
      <c r="O173" s="78">
        <v>3.067666</v>
      </c>
      <c r="P173" s="78">
        <v>2.13402</v>
      </c>
      <c r="Q173" s="136">
        <v>2.4685600000000001</v>
      </c>
      <c r="R173" s="77"/>
      <c r="S173" s="85">
        <v>24.156958999999997</v>
      </c>
      <c r="T173" s="86">
        <v>0.90172734430250645</v>
      </c>
      <c r="U173" s="86">
        <v>8.3661218616132516E-2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7</v>
      </c>
      <c r="E174" s="76">
        <v>3.8251366120218579E-3</v>
      </c>
      <c r="F174" s="77"/>
      <c r="G174" s="78">
        <v>5.6972000000000002E-2</v>
      </c>
      <c r="H174" s="78">
        <v>0.15377199999999999</v>
      </c>
      <c r="I174" s="78">
        <v>0.215086</v>
      </c>
      <c r="J174" s="78">
        <v>0.25861000000000001</v>
      </c>
      <c r="K174" s="78">
        <v>0.279277</v>
      </c>
      <c r="L174" s="78">
        <v>0.28405900000000001</v>
      </c>
      <c r="M174" s="78">
        <v>0.61226899999999995</v>
      </c>
      <c r="N174" s="78">
        <v>0.80146899999999999</v>
      </c>
      <c r="O174" s="78">
        <v>0.90993100000000005</v>
      </c>
      <c r="P174" s="78">
        <v>0.750691</v>
      </c>
      <c r="Q174" s="78">
        <v>0.77666000000000002</v>
      </c>
      <c r="R174" s="77"/>
      <c r="S174" s="85">
        <v>5.0987959999999992</v>
      </c>
      <c r="T174" s="86">
        <v>12.632310608720072</v>
      </c>
      <c r="U174" s="86">
        <v>0.38618496519648704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20</v>
      </c>
      <c r="E175" s="76">
        <v>1.092896174863388E-2</v>
      </c>
      <c r="F175" s="77"/>
      <c r="G175" s="78">
        <v>1.1348E-2</v>
      </c>
      <c r="H175" s="78">
        <v>1.8956000000000001E-2</v>
      </c>
      <c r="I175" s="78">
        <v>2.2841E-2</v>
      </c>
      <c r="J175" s="78">
        <v>2.8916000000000001E-2</v>
      </c>
      <c r="K175" s="78">
        <v>2.9870000000000001E-2</v>
      </c>
      <c r="L175" s="78">
        <v>2.4014000000000001E-2</v>
      </c>
      <c r="M175" s="78">
        <v>5.7426999999999999E-2</v>
      </c>
      <c r="N175" s="78">
        <v>0.10603700000000001</v>
      </c>
      <c r="O175" s="78">
        <v>6.5834000000000004E-2</v>
      </c>
      <c r="P175" s="78">
        <v>6.5040000000000001E-2</v>
      </c>
      <c r="Q175" s="136">
        <v>4.4896999999999999E-2</v>
      </c>
      <c r="R175" s="77"/>
      <c r="S175" s="85">
        <v>0.47518000000000005</v>
      </c>
      <c r="T175" s="86">
        <v>2.9563799788508986</v>
      </c>
      <c r="U175" s="86">
        <v>0.18757828926197573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15</v>
      </c>
      <c r="E176" s="76">
        <v>8.1967213114754103E-3</v>
      </c>
      <c r="F176" s="77"/>
      <c r="G176" s="78">
        <v>-7.4024000000000006E-2</v>
      </c>
      <c r="H176" s="78">
        <v>0.25390200000000002</v>
      </c>
      <c r="I176" s="78">
        <v>1.18777</v>
      </c>
      <c r="J176" s="78">
        <v>1.3339780000000001</v>
      </c>
      <c r="K176" s="78">
        <v>1.883829</v>
      </c>
      <c r="L176" s="78">
        <v>2.071342</v>
      </c>
      <c r="M176" s="78">
        <v>2.1606830000000001</v>
      </c>
      <c r="N176" s="78">
        <v>1.68187</v>
      </c>
      <c r="O176" s="78">
        <v>1.4297800000000001</v>
      </c>
      <c r="P176" s="78">
        <v>1.222925</v>
      </c>
      <c r="Q176" s="78">
        <v>1.531668</v>
      </c>
      <c r="R176" s="77"/>
      <c r="S176" s="85">
        <v>14.683723000000001</v>
      </c>
      <c r="T176" s="86">
        <v>-21.691505457689395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78</v>
      </c>
      <c r="E177" s="76">
        <v>4.2622950819672129E-2</v>
      </c>
      <c r="F177" s="77"/>
      <c r="G177" s="78">
        <v>3.9891519999999998</v>
      </c>
      <c r="H177" s="78">
        <v>7.0894120000000003</v>
      </c>
      <c r="I177" s="78">
        <v>10.584242</v>
      </c>
      <c r="J177" s="78">
        <v>19.154959000000002</v>
      </c>
      <c r="K177" s="78">
        <v>26.226589000000001</v>
      </c>
      <c r="L177" s="78">
        <v>28.749721000000001</v>
      </c>
      <c r="M177" s="78">
        <v>28.482761</v>
      </c>
      <c r="N177" s="78">
        <v>28.905515999999999</v>
      </c>
      <c r="O177" s="78">
        <v>27.872633</v>
      </c>
      <c r="P177" s="78">
        <v>28.396502999999999</v>
      </c>
      <c r="Q177" s="136">
        <v>27.847518999999998</v>
      </c>
      <c r="R177" s="77"/>
      <c r="S177" s="85">
        <v>237.29900699999999</v>
      </c>
      <c r="T177" s="86">
        <v>5.9808117113612118</v>
      </c>
      <c r="U177" s="86">
        <v>0.27493557781492983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7</v>
      </c>
      <c r="E179" s="76">
        <v>3.8251366120218579E-3</v>
      </c>
      <c r="F179" s="77"/>
      <c r="G179" s="78">
        <v>8.3521999999999999E-2</v>
      </c>
      <c r="H179" s="78">
        <v>0.106014</v>
      </c>
      <c r="I179" s="78">
        <v>0.15370400000000001</v>
      </c>
      <c r="J179" s="78">
        <v>0.28572999999999998</v>
      </c>
      <c r="K179" s="78">
        <v>0.37148900000000001</v>
      </c>
      <c r="L179" s="78">
        <v>0.914497</v>
      </c>
      <c r="M179" s="78">
        <v>1.75966</v>
      </c>
      <c r="N179" s="78">
        <v>2.2221169999999999</v>
      </c>
      <c r="O179" s="78">
        <v>3.1175290000000002</v>
      </c>
      <c r="P179" s="78">
        <v>3.8242039999999999</v>
      </c>
      <c r="Q179" s="78">
        <v>4.6215539999999997</v>
      </c>
      <c r="R179" s="77"/>
      <c r="S179" s="85">
        <v>17.46002</v>
      </c>
      <c r="T179" s="86">
        <v>54.333373242977892</v>
      </c>
      <c r="U179" s="86">
        <v>0.65148028413025361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57</v>
      </c>
      <c r="E180" s="76">
        <v>3.1147540983606559E-2</v>
      </c>
      <c r="F180" s="77"/>
      <c r="G180" s="78">
        <v>6.2673079999999999</v>
      </c>
      <c r="H180" s="78">
        <v>6.2978540000000001</v>
      </c>
      <c r="I180" s="78">
        <v>8.1911950000000004</v>
      </c>
      <c r="J180" s="78">
        <v>9.4153789999999997</v>
      </c>
      <c r="K180" s="78">
        <v>11.417282</v>
      </c>
      <c r="L180" s="78">
        <v>11.976288</v>
      </c>
      <c r="M180" s="78">
        <v>12.042539</v>
      </c>
      <c r="N180" s="78">
        <v>14.515140000000001</v>
      </c>
      <c r="O180" s="78">
        <v>14.297891999999999</v>
      </c>
      <c r="P180" s="78">
        <v>15.943350000000001</v>
      </c>
      <c r="Q180" s="136">
        <v>15.847514</v>
      </c>
      <c r="R180" s="77"/>
      <c r="S180" s="85">
        <v>126.21174100000002</v>
      </c>
      <c r="T180" s="86">
        <v>1.5285998390377498</v>
      </c>
      <c r="U180" s="86">
        <v>0.1229489496068501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52</v>
      </c>
      <c r="E181" s="90">
        <v>2.8415300546448089E-2</v>
      </c>
      <c r="F181" s="77"/>
      <c r="G181" s="78">
        <v>0.55608299999999999</v>
      </c>
      <c r="H181" s="78">
        <v>1.0320880000000001</v>
      </c>
      <c r="I181" s="78">
        <v>1.0211790000000001</v>
      </c>
      <c r="J181" s="78">
        <v>0.94521999999999995</v>
      </c>
      <c r="K181" s="78">
        <v>0.97319200000000006</v>
      </c>
      <c r="L181" s="78">
        <v>0.89365600000000012</v>
      </c>
      <c r="M181" s="78">
        <v>0.74840099999999998</v>
      </c>
      <c r="N181" s="78">
        <v>0.66958300000000015</v>
      </c>
      <c r="O181" s="78">
        <v>0.76054899999999992</v>
      </c>
      <c r="P181" s="78">
        <v>0.81962800000000002</v>
      </c>
      <c r="Q181" s="78">
        <v>0.87068200000000007</v>
      </c>
      <c r="R181" s="77"/>
      <c r="S181" s="85">
        <v>9.290261000000001</v>
      </c>
      <c r="T181" s="86">
        <v>0.56574108541350854</v>
      </c>
      <c r="U181" s="86">
        <v>5.7645177405435843E-2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1</v>
      </c>
      <c r="E182" s="76">
        <v>5.4644808743169399E-4</v>
      </c>
      <c r="F182" s="77"/>
      <c r="G182" s="78">
        <v>4.202E-3</v>
      </c>
      <c r="H182" s="78">
        <v>2.7550000000000001E-3</v>
      </c>
      <c r="I182" s="78">
        <v>2.3770000000000002E-3</v>
      </c>
      <c r="J182" s="78">
        <v>4.463E-3</v>
      </c>
      <c r="K182" s="78">
        <v>8.5229999999999993E-3</v>
      </c>
      <c r="L182" s="78">
        <v>1.5313E-2</v>
      </c>
      <c r="M182" s="78">
        <v>1.0973999999999999E-2</v>
      </c>
      <c r="N182" s="78">
        <v>3.3080000000000002E-3</v>
      </c>
      <c r="O182" s="78">
        <v>7.5880000000000001E-3</v>
      </c>
      <c r="P182" s="78">
        <v>7.6730000000000001E-3</v>
      </c>
      <c r="Q182" s="78">
        <v>8.5859999999999999E-3</v>
      </c>
      <c r="R182" s="77"/>
      <c r="S182" s="85">
        <v>7.5761999999999996E-2</v>
      </c>
      <c r="T182" s="86">
        <v>1.0433127082341742</v>
      </c>
      <c r="U182" s="86">
        <v>9.3432188468109967E-2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2</v>
      </c>
      <c r="E183" s="76">
        <v>1.092896174863388E-3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3.8000000000000002E-5</v>
      </c>
      <c r="M183" s="78">
        <v>0</v>
      </c>
      <c r="N183" s="78">
        <v>6.6500000000000001E-4</v>
      </c>
      <c r="O183" s="78">
        <v>0</v>
      </c>
      <c r="P183" s="78">
        <v>0</v>
      </c>
      <c r="Q183" s="78">
        <v>0</v>
      </c>
      <c r="R183" s="77"/>
      <c r="S183" s="85">
        <v>7.0300000000000007E-4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8</v>
      </c>
      <c r="E184" s="76">
        <v>4.3715846994535519E-3</v>
      </c>
      <c r="F184" s="77"/>
      <c r="G184" s="78">
        <v>0.10176499999999999</v>
      </c>
      <c r="H184" s="78">
        <v>0.29966300000000001</v>
      </c>
      <c r="I184" s="78">
        <v>0.378104</v>
      </c>
      <c r="J184" s="78">
        <v>0.40974899999999997</v>
      </c>
      <c r="K184" s="78">
        <v>0.36563800000000002</v>
      </c>
      <c r="L184" s="78">
        <v>0.35850599999999999</v>
      </c>
      <c r="M184" s="78">
        <v>0.30988599999999999</v>
      </c>
      <c r="N184" s="78">
        <v>0.32914300000000002</v>
      </c>
      <c r="O184" s="78">
        <v>0.35666100000000001</v>
      </c>
      <c r="P184" s="78">
        <v>0.355076</v>
      </c>
      <c r="Q184" s="78">
        <v>0.40894599999999998</v>
      </c>
      <c r="R184" s="77"/>
      <c r="S184" s="85">
        <v>3.6731369999999997</v>
      </c>
      <c r="T184" s="86">
        <v>3.0185328944135996</v>
      </c>
      <c r="U184" s="86">
        <v>0.18989445575562747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1</v>
      </c>
      <c r="E185" s="76">
        <v>5.4644808743169399E-4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5.6899999999999995E-4</v>
      </c>
      <c r="Q185" s="78">
        <v>4.95E-4</v>
      </c>
      <c r="R185" s="77"/>
      <c r="S185" s="85">
        <v>1.0639999999999998E-3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6</v>
      </c>
      <c r="E186" s="76">
        <v>3.2786885245901639E-3</v>
      </c>
      <c r="F186" s="77"/>
      <c r="G186" s="78">
        <v>0</v>
      </c>
      <c r="H186" s="78">
        <v>8.3100000000000003E-4</v>
      </c>
      <c r="I186" s="78">
        <v>7.1139999999999997E-3</v>
      </c>
      <c r="J186" s="78">
        <v>1.635E-3</v>
      </c>
      <c r="K186" s="78">
        <v>5.0749999999999997E-3</v>
      </c>
      <c r="L186" s="78">
        <v>4.8209999999999998E-3</v>
      </c>
      <c r="M186" s="78">
        <v>1.021E-3</v>
      </c>
      <c r="N186" s="78">
        <v>2.862E-3</v>
      </c>
      <c r="O186" s="78">
        <v>1.1705999999999999E-2</v>
      </c>
      <c r="P186" s="78">
        <v>1.6819999999999999E-3</v>
      </c>
      <c r="Q186" s="78">
        <v>1.6540000000000001E-3</v>
      </c>
      <c r="R186" s="77"/>
      <c r="S186" s="85">
        <v>3.8401000000000005E-2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16</v>
      </c>
      <c r="E187" s="76">
        <v>8.7431693989071038E-3</v>
      </c>
      <c r="F187" s="77"/>
      <c r="G187" s="78">
        <v>0.40507599999999999</v>
      </c>
      <c r="H187" s="78">
        <v>0.68578899999999998</v>
      </c>
      <c r="I187" s="78">
        <v>0.55833900000000003</v>
      </c>
      <c r="J187" s="78">
        <v>0.43797799999999998</v>
      </c>
      <c r="K187" s="78">
        <v>0.52089600000000003</v>
      </c>
      <c r="L187" s="78">
        <v>0.47827500000000001</v>
      </c>
      <c r="M187" s="78">
        <v>0.390789</v>
      </c>
      <c r="N187" s="78">
        <v>0.30551800000000001</v>
      </c>
      <c r="O187" s="78">
        <v>0.35624499999999998</v>
      </c>
      <c r="P187" s="78">
        <v>0.41339900000000002</v>
      </c>
      <c r="Q187" s="78">
        <v>0.407669</v>
      </c>
      <c r="R187" s="77"/>
      <c r="S187" s="85">
        <v>4.9599730000000006</v>
      </c>
      <c r="T187" s="86">
        <v>6.4012679102194436E-3</v>
      </c>
      <c r="U187" s="86">
        <v>7.9792652543364539E-4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7</v>
      </c>
      <c r="E188" s="76">
        <v>3.8251366120218579E-3</v>
      </c>
      <c r="F188" s="77"/>
      <c r="G188" s="78">
        <v>2.7489E-2</v>
      </c>
      <c r="H188" s="78">
        <v>2.7119999999999998E-2</v>
      </c>
      <c r="I188" s="78">
        <v>5.6223000000000002E-2</v>
      </c>
      <c r="J188" s="78">
        <v>8.5335999999999995E-2</v>
      </c>
      <c r="K188" s="78">
        <v>6.9831000000000004E-2</v>
      </c>
      <c r="L188" s="78">
        <v>3.4278000000000003E-2</v>
      </c>
      <c r="M188" s="78">
        <v>3.4750000000000003E-2</v>
      </c>
      <c r="N188" s="78">
        <v>2.7217000000000002E-2</v>
      </c>
      <c r="O188" s="78">
        <v>2.8032999999999999E-2</v>
      </c>
      <c r="P188" s="78">
        <v>3.9597E-2</v>
      </c>
      <c r="Q188" s="78">
        <v>4.1300999999999997E-2</v>
      </c>
      <c r="R188" s="77"/>
      <c r="S188" s="85">
        <v>0.47117499999999995</v>
      </c>
      <c r="T188" s="86">
        <v>0.50245552766561152</v>
      </c>
      <c r="U188" s="86">
        <v>5.2204617271694342E-2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11</v>
      </c>
      <c r="E189" s="76">
        <v>6.0109289617486343E-3</v>
      </c>
      <c r="F189" s="77"/>
      <c r="G189" s="78">
        <v>1.7551000000000001E-2</v>
      </c>
      <c r="H189" s="78">
        <v>1.593E-2</v>
      </c>
      <c r="I189" s="78">
        <v>1.9022000000000001E-2</v>
      </c>
      <c r="J189" s="78">
        <v>6.0590000000000001E-3</v>
      </c>
      <c r="K189" s="78">
        <v>3.2290000000000001E-3</v>
      </c>
      <c r="L189" s="78">
        <v>2.4250000000000001E-3</v>
      </c>
      <c r="M189" s="78">
        <v>9.810000000000001E-4</v>
      </c>
      <c r="N189" s="78">
        <v>8.7000000000000001E-4</v>
      </c>
      <c r="O189" s="78">
        <v>3.1599999999999998E-4</v>
      </c>
      <c r="P189" s="78">
        <v>1.632E-3</v>
      </c>
      <c r="Q189" s="78">
        <v>2.0309999999999998E-3</v>
      </c>
      <c r="R189" s="77"/>
      <c r="S189" s="85">
        <v>7.0045999999999983E-2</v>
      </c>
      <c r="T189" s="86">
        <v>-0.88428009800011398</v>
      </c>
      <c r="U189" s="86">
        <v>-0.23629434373475422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40</v>
      </c>
      <c r="E191" s="90">
        <v>2.185792349726776E-2</v>
      </c>
      <c r="F191" s="95"/>
      <c r="G191" s="92">
        <v>0.40762399999999999</v>
      </c>
      <c r="H191" s="92">
        <v>0.71429200000000004</v>
      </c>
      <c r="I191" s="92">
        <v>1.460909</v>
      </c>
      <c r="J191" s="92">
        <v>1.821029</v>
      </c>
      <c r="K191" s="92">
        <v>1.900223</v>
      </c>
      <c r="L191" s="92">
        <v>1.418463</v>
      </c>
      <c r="M191" s="92">
        <v>1.7674840000000001</v>
      </c>
      <c r="N191" s="92">
        <v>1.7165139999999999</v>
      </c>
      <c r="O191" s="92">
        <v>1.9119570000000001</v>
      </c>
      <c r="P191" s="92">
        <v>2.4132289999999998</v>
      </c>
      <c r="Q191" s="92">
        <v>2.429243</v>
      </c>
      <c r="R191" s="95"/>
      <c r="S191" s="93">
        <v>17.960967</v>
      </c>
      <c r="T191" s="94">
        <v>4.9595190665907802</v>
      </c>
      <c r="U191" s="94">
        <v>0.24997521489926222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31</v>
      </c>
      <c r="E192" s="76">
        <v>1.6939890710382512E-2</v>
      </c>
      <c r="F192" s="77"/>
      <c r="G192" s="78">
        <v>0.40633599999999997</v>
      </c>
      <c r="H192" s="78">
        <v>0.71337300000000003</v>
      </c>
      <c r="I192" s="78">
        <v>1.4539690000000001</v>
      </c>
      <c r="J192" s="78">
        <v>1.8180149999999999</v>
      </c>
      <c r="K192" s="78">
        <v>1.8975869999999999</v>
      </c>
      <c r="L192" s="78">
        <v>1.415929</v>
      </c>
      <c r="M192" s="78">
        <v>1.7656350000000001</v>
      </c>
      <c r="N192" s="78">
        <v>1.7143539999999999</v>
      </c>
      <c r="O192" s="78">
        <v>1.9070860000000001</v>
      </c>
      <c r="P192" s="78">
        <v>2.38429</v>
      </c>
      <c r="Q192" s="78">
        <v>2.3961839999999999</v>
      </c>
      <c r="R192" s="77"/>
      <c r="S192" s="85">
        <v>17.872757999999997</v>
      </c>
      <c r="T192" s="86">
        <v>4.8970507166482911</v>
      </c>
      <c r="U192" s="86">
        <v>0.24832985688400599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9</v>
      </c>
      <c r="E193" s="76">
        <v>4.9180327868852463E-3</v>
      </c>
      <c r="F193" s="77"/>
      <c r="G193" s="78">
        <v>1.2880000000000001E-3</v>
      </c>
      <c r="H193" s="78">
        <v>9.19E-4</v>
      </c>
      <c r="I193" s="78">
        <v>6.94E-3</v>
      </c>
      <c r="J193" s="78">
        <v>3.0140000000000002E-3</v>
      </c>
      <c r="K193" s="78">
        <v>2.6359999999999999E-3</v>
      </c>
      <c r="L193" s="78">
        <v>2.5339999999999998E-3</v>
      </c>
      <c r="M193" s="78">
        <v>1.8489999999999999E-3</v>
      </c>
      <c r="N193" s="78">
        <v>2.16E-3</v>
      </c>
      <c r="O193" s="78">
        <v>4.8710000000000003E-3</v>
      </c>
      <c r="P193" s="78">
        <v>2.8938999999999999E-2</v>
      </c>
      <c r="Q193" s="78">
        <v>3.3058999999999998E-2</v>
      </c>
      <c r="R193" s="77"/>
      <c r="S193" s="85">
        <v>8.8208999999999996E-2</v>
      </c>
      <c r="T193" s="86">
        <v>24.666925465838506</v>
      </c>
      <c r="U193" s="86">
        <v>0.50027796663085078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191</v>
      </c>
      <c r="E195" s="90">
        <v>0.10437158469945355</v>
      </c>
      <c r="F195" s="77"/>
      <c r="G195" s="92">
        <v>10.653807</v>
      </c>
      <c r="H195" s="92">
        <v>10.765246999999999</v>
      </c>
      <c r="I195" s="92">
        <v>12.615697000000001</v>
      </c>
      <c r="J195" s="92">
        <v>13.928791</v>
      </c>
      <c r="K195" s="92">
        <v>14.980048999999999</v>
      </c>
      <c r="L195" s="92">
        <v>15.636271000000001</v>
      </c>
      <c r="M195" s="92">
        <v>16.220829999999999</v>
      </c>
      <c r="N195" s="92">
        <v>16.223838999999998</v>
      </c>
      <c r="O195" s="92">
        <v>16.724941000000001</v>
      </c>
      <c r="P195" s="92">
        <v>17.69126</v>
      </c>
      <c r="Q195" s="92">
        <v>17.410794000000003</v>
      </c>
      <c r="R195" s="77"/>
      <c r="S195" s="79">
        <v>162.85152600000001</v>
      </c>
      <c r="T195" s="80">
        <v>0.63423215757522189</v>
      </c>
      <c r="U195" s="80">
        <v>6.3320578808339301E-2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80</v>
      </c>
      <c r="E196" s="76">
        <v>4.3715846994535519E-2</v>
      </c>
      <c r="F196" s="77"/>
      <c r="G196" s="78">
        <v>2.6791170000000002</v>
      </c>
      <c r="H196" s="78">
        <v>2.7402479999999998</v>
      </c>
      <c r="I196" s="78">
        <v>3.560136</v>
      </c>
      <c r="J196" s="78">
        <v>4.2503690000000001</v>
      </c>
      <c r="K196" s="78">
        <v>3.9994900000000002</v>
      </c>
      <c r="L196" s="78">
        <v>3.8239320000000001</v>
      </c>
      <c r="M196" s="78">
        <v>4.505655</v>
      </c>
      <c r="N196" s="78">
        <v>4.3193489999999999</v>
      </c>
      <c r="O196" s="78">
        <v>4.8864799999999997</v>
      </c>
      <c r="P196" s="78">
        <v>4.3601260000000002</v>
      </c>
      <c r="Q196" s="136">
        <v>4.7395560000000003</v>
      </c>
      <c r="R196" s="77"/>
      <c r="S196" s="85">
        <v>43.864457999999999</v>
      </c>
      <c r="T196" s="86">
        <v>0.76907391502498768</v>
      </c>
      <c r="U196" s="86">
        <v>7.3910892455961497E-2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111</v>
      </c>
      <c r="E197" s="76">
        <v>6.0655737704918035E-2</v>
      </c>
      <c r="F197" s="77"/>
      <c r="G197" s="78">
        <v>7.9746899999999998</v>
      </c>
      <c r="H197" s="78">
        <v>8.0249989999999993</v>
      </c>
      <c r="I197" s="78">
        <v>9.0555610000000009</v>
      </c>
      <c r="J197" s="78">
        <v>9.6784219999999994</v>
      </c>
      <c r="K197" s="78">
        <v>10.980559</v>
      </c>
      <c r="L197" s="78">
        <v>11.812339</v>
      </c>
      <c r="M197" s="78">
        <v>11.715175</v>
      </c>
      <c r="N197" s="78">
        <v>11.904489999999999</v>
      </c>
      <c r="O197" s="78">
        <v>11.838461000000001</v>
      </c>
      <c r="P197" s="78">
        <v>13.331134</v>
      </c>
      <c r="Q197" s="136">
        <v>12.671238000000001</v>
      </c>
      <c r="R197" s="77"/>
      <c r="S197" s="85">
        <v>118.98706799999999</v>
      </c>
      <c r="T197" s="86">
        <v>0.5889317327695498</v>
      </c>
      <c r="U197" s="86">
        <v>5.9590741377506751E-2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39</v>
      </c>
      <c r="E199" s="76">
        <v>2.1311475409836064E-2</v>
      </c>
      <c r="F199" s="77"/>
      <c r="G199" s="82">
        <v>3.3270050000000002</v>
      </c>
      <c r="H199" s="82">
        <v>3.2900710000000002</v>
      </c>
      <c r="I199" s="82">
        <v>3.5392420000000002</v>
      </c>
      <c r="J199" s="82">
        <v>2.8972959999999999</v>
      </c>
      <c r="K199" s="82">
        <v>2.9956200000000002</v>
      </c>
      <c r="L199" s="82">
        <v>3.107167</v>
      </c>
      <c r="M199" s="82">
        <v>3.340503</v>
      </c>
      <c r="N199" s="82">
        <v>3.5517810000000001</v>
      </c>
      <c r="O199" s="82">
        <v>3.3868770000000001</v>
      </c>
      <c r="P199" s="82">
        <v>3.2139929999999999</v>
      </c>
      <c r="Q199" s="137">
        <v>2.9543119999999998</v>
      </c>
      <c r="R199" s="77"/>
      <c r="S199" s="79">
        <v>35.603867000000001</v>
      </c>
      <c r="T199" s="80">
        <v>-0.11202057105414642</v>
      </c>
      <c r="U199" s="80">
        <v>-1.4741107906650508E-2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38</v>
      </c>
      <c r="E201" s="90">
        <v>2.0765027322404372E-2</v>
      </c>
      <c r="F201" s="95"/>
      <c r="G201" s="92">
        <v>4.0048E-2</v>
      </c>
      <c r="H201" s="92">
        <v>5.5722000000000001E-2</v>
      </c>
      <c r="I201" s="92">
        <v>4.4007999999999999E-2</v>
      </c>
      <c r="J201" s="92">
        <v>5.4452E-2</v>
      </c>
      <c r="K201" s="92">
        <v>4.1857999999999999E-2</v>
      </c>
      <c r="L201" s="92">
        <v>4.8500000000000001E-2</v>
      </c>
      <c r="M201" s="92">
        <v>4.5252000000000001E-2</v>
      </c>
      <c r="N201" s="92">
        <v>3.8988000000000002E-2</v>
      </c>
      <c r="O201" s="92">
        <v>3.279E-2</v>
      </c>
      <c r="P201" s="92">
        <v>3.5985999999999997E-2</v>
      </c>
      <c r="Q201" s="92">
        <v>5.0754000000000001E-2</v>
      </c>
      <c r="R201" s="95"/>
      <c r="S201" s="93">
        <v>0.48835800000000007</v>
      </c>
      <c r="T201" s="94">
        <v>0.26732920495405521</v>
      </c>
      <c r="U201" s="94">
        <v>3.0056816357731053E-2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19</v>
      </c>
      <c r="E202" s="76">
        <v>1.0382513661202186E-2</v>
      </c>
      <c r="F202" s="77"/>
      <c r="G202" s="78">
        <v>2.0024E-2</v>
      </c>
      <c r="H202" s="78">
        <v>2.7861E-2</v>
      </c>
      <c r="I202" s="78">
        <v>2.2003999999999999E-2</v>
      </c>
      <c r="J202" s="78">
        <v>2.7226E-2</v>
      </c>
      <c r="K202" s="78">
        <v>2.0929E-2</v>
      </c>
      <c r="L202" s="78">
        <v>2.4250000000000001E-2</v>
      </c>
      <c r="M202" s="78">
        <v>2.2626E-2</v>
      </c>
      <c r="N202" s="78">
        <v>1.9494000000000001E-2</v>
      </c>
      <c r="O202" s="78">
        <v>1.6395E-2</v>
      </c>
      <c r="P202" s="78">
        <v>1.7992999999999999E-2</v>
      </c>
      <c r="Q202" s="136">
        <v>2.5377E-2</v>
      </c>
      <c r="R202" s="77"/>
      <c r="S202" s="85">
        <v>0.24417900000000003</v>
      </c>
      <c r="T202" s="86">
        <v>0.26732920495405521</v>
      </c>
      <c r="U202" s="86">
        <v>3.0056816357731053E-2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19</v>
      </c>
      <c r="E203" s="76">
        <v>1.0382513661202186E-2</v>
      </c>
      <c r="F203" s="77"/>
      <c r="G203" s="78">
        <v>2.0024E-2</v>
      </c>
      <c r="H203" s="78">
        <v>2.7861E-2</v>
      </c>
      <c r="I203" s="78">
        <v>2.2003999999999999E-2</v>
      </c>
      <c r="J203" s="78">
        <v>2.7226E-2</v>
      </c>
      <c r="K203" s="78">
        <v>2.0929E-2</v>
      </c>
      <c r="L203" s="78">
        <v>2.4250000000000001E-2</v>
      </c>
      <c r="M203" s="78">
        <v>2.2626E-2</v>
      </c>
      <c r="N203" s="78">
        <v>1.9494000000000001E-2</v>
      </c>
      <c r="O203" s="78">
        <v>1.6395E-2</v>
      </c>
      <c r="P203" s="78">
        <v>1.7992999999999999E-2</v>
      </c>
      <c r="Q203" s="136">
        <v>2.5377E-2</v>
      </c>
      <c r="R203" s="77"/>
      <c r="S203" s="85">
        <v>0.24417900000000003</v>
      </c>
      <c r="T203" s="86">
        <v>0.26732920495405521</v>
      </c>
      <c r="U203" s="86">
        <v>3.0056816357731053E-2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1830</v>
      </c>
      <c r="E204" s="90">
        <v>1</v>
      </c>
      <c r="F204" s="91"/>
      <c r="G204" s="92">
        <v>95.321814000000003</v>
      </c>
      <c r="H204" s="92">
        <v>101.198498</v>
      </c>
      <c r="I204" s="92">
        <v>116.49529300000002</v>
      </c>
      <c r="J204" s="92">
        <v>127.81661799999999</v>
      </c>
      <c r="K204" s="92">
        <v>141.85024399999998</v>
      </c>
      <c r="L204" s="92">
        <v>144.78335899999999</v>
      </c>
      <c r="M204" s="92">
        <v>147.48753900000003</v>
      </c>
      <c r="N204" s="92">
        <v>150.95412999999996</v>
      </c>
      <c r="O204" s="92">
        <v>152.96575999999999</v>
      </c>
      <c r="P204" s="92">
        <v>158.938129</v>
      </c>
      <c r="Q204" s="92">
        <v>159.36744400000003</v>
      </c>
      <c r="R204" s="91"/>
      <c r="S204" s="93">
        <v>1497.1788280000001</v>
      </c>
      <c r="T204" s="94">
        <v>0.67188849343551138</v>
      </c>
      <c r="U204" s="94">
        <v>6.6352799894595194E-2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934</v>
      </c>
      <c r="E247" s="27">
        <v>0.50926935659760086</v>
      </c>
      <c r="F247" s="28"/>
      <c r="G247" s="38">
        <v>42.602950000000007</v>
      </c>
      <c r="H247" s="38">
        <v>48.401616000000004</v>
      </c>
      <c r="I247" s="38">
        <v>58.253864</v>
      </c>
      <c r="J247" s="38">
        <v>69.444280000000006</v>
      </c>
      <c r="K247" s="38">
        <v>81.242547000000002</v>
      </c>
      <c r="L247" s="38">
        <v>84.212682999999998</v>
      </c>
      <c r="M247" s="38">
        <v>86.618825000000015</v>
      </c>
      <c r="N247" s="38">
        <v>90.00076700000001</v>
      </c>
      <c r="O247" s="38">
        <v>90.410603000000009</v>
      </c>
      <c r="P247" s="38">
        <v>93.945534000000009</v>
      </c>
      <c r="Q247" s="38">
        <v>92.049179999999993</v>
      </c>
      <c r="R247" s="28"/>
      <c r="S247" s="39">
        <v>837.18284900000003</v>
      </c>
      <c r="T247" s="40">
        <v>1.1606292521996711</v>
      </c>
      <c r="U247" s="40">
        <v>0.10108927239750187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404</v>
      </c>
      <c r="E248" s="27">
        <v>0.22028353326063249</v>
      </c>
      <c r="F248" s="28"/>
      <c r="G248" s="67">
        <v>4.0792999999999999</v>
      </c>
      <c r="H248" s="67">
        <v>4.8185390000000003</v>
      </c>
      <c r="I248" s="67">
        <v>5.439152</v>
      </c>
      <c r="J248" s="67">
        <v>6.2197380000000004</v>
      </c>
      <c r="K248" s="67">
        <v>5.9056870000000004</v>
      </c>
      <c r="L248" s="67">
        <v>5.7202380000000002</v>
      </c>
      <c r="M248" s="67">
        <v>6.3904690000000004</v>
      </c>
      <c r="N248" s="67">
        <v>6.5812429999999997</v>
      </c>
      <c r="O248" s="67">
        <v>6.1423199999999998</v>
      </c>
      <c r="P248" s="67">
        <v>6.5817030000000001</v>
      </c>
      <c r="Q248" s="67">
        <v>5.6888959999999997</v>
      </c>
      <c r="R248" s="28"/>
      <c r="S248" s="53">
        <v>63.567284999999998</v>
      </c>
      <c r="T248" s="54">
        <v>0.39457652048145508</v>
      </c>
      <c r="U248" s="54">
        <v>4.2450143905019777E-2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20</v>
      </c>
      <c r="E249" s="27">
        <v>1.0905125408942203E-2</v>
      </c>
      <c r="F249" s="28"/>
      <c r="G249" s="67">
        <v>3.4880010000000001</v>
      </c>
      <c r="H249" s="67">
        <v>3.7272419999999999</v>
      </c>
      <c r="I249" s="67">
        <v>3.7522869999999999</v>
      </c>
      <c r="J249" s="67">
        <v>3.2953220000000001</v>
      </c>
      <c r="K249" s="67">
        <v>2.556165</v>
      </c>
      <c r="L249" s="67">
        <v>2.4183690000000002</v>
      </c>
      <c r="M249" s="67">
        <v>2.4503219999999999</v>
      </c>
      <c r="N249" s="67">
        <v>2.3073769999999998</v>
      </c>
      <c r="O249" s="67">
        <v>2.2989839999999999</v>
      </c>
      <c r="P249" s="67">
        <v>1.957433</v>
      </c>
      <c r="Q249" s="67">
        <v>1.8365499999999999</v>
      </c>
      <c r="R249" s="28"/>
      <c r="S249" s="53">
        <v>30.088052000000001</v>
      </c>
      <c r="T249" s="54">
        <v>-0.47346632068052741</v>
      </c>
      <c r="U249" s="54">
        <v>-7.7049797425798761E-2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4</v>
      </c>
      <c r="E250" s="27">
        <v>2.1810250817884407E-3</v>
      </c>
      <c r="F250" s="28"/>
      <c r="G250" s="67">
        <v>6.7421999999999996E-2</v>
      </c>
      <c r="H250" s="67">
        <v>6.7326999999999998E-2</v>
      </c>
      <c r="I250" s="67">
        <v>7.2040999999999994E-2</v>
      </c>
      <c r="J250" s="67">
        <v>8.7793999999999997E-2</v>
      </c>
      <c r="K250" s="67">
        <v>9.9673999999999999E-2</v>
      </c>
      <c r="L250" s="67">
        <v>0.122337</v>
      </c>
      <c r="M250" s="67">
        <v>0.12639500000000001</v>
      </c>
      <c r="N250" s="67">
        <v>0.11580699999999999</v>
      </c>
      <c r="O250" s="67">
        <v>0.13206399999999999</v>
      </c>
      <c r="P250" s="67">
        <v>0.13552</v>
      </c>
      <c r="Q250" s="67">
        <v>0.13400000000000001</v>
      </c>
      <c r="R250" s="28"/>
      <c r="S250" s="53">
        <v>1.1603810000000001</v>
      </c>
      <c r="T250" s="54">
        <v>0.98748183085639729</v>
      </c>
      <c r="U250" s="54">
        <v>8.9652189615686328E-2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10</v>
      </c>
      <c r="E251" s="27">
        <v>5.4525627044711015E-3</v>
      </c>
      <c r="F251" s="28"/>
      <c r="G251" s="67">
        <v>0.13428999999999999</v>
      </c>
      <c r="H251" s="67">
        <v>0.14539099999999999</v>
      </c>
      <c r="I251" s="67">
        <v>0.15373400000000001</v>
      </c>
      <c r="J251" s="67">
        <v>0.152363</v>
      </c>
      <c r="K251" s="67">
        <v>0.162081</v>
      </c>
      <c r="L251" s="67">
        <v>0.18082500000000001</v>
      </c>
      <c r="M251" s="67">
        <v>0.17413400000000001</v>
      </c>
      <c r="N251" s="67">
        <v>0.16979</v>
      </c>
      <c r="O251" s="67">
        <v>0.16783899999999999</v>
      </c>
      <c r="P251" s="67">
        <v>0.16514000000000001</v>
      </c>
      <c r="Q251" s="67">
        <v>0.165244</v>
      </c>
      <c r="R251" s="28"/>
      <c r="S251" s="53">
        <v>1.770831</v>
      </c>
      <c r="T251" s="54">
        <v>0.2305011542184825</v>
      </c>
      <c r="U251" s="54">
        <v>2.6266737578734434E-2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3</v>
      </c>
      <c r="E252" s="27">
        <v>1.6357688113413304E-3</v>
      </c>
      <c r="F252" s="28"/>
      <c r="G252" s="67">
        <v>0.29668299999999997</v>
      </c>
      <c r="H252" s="67">
        <v>0.31452999999999998</v>
      </c>
      <c r="I252" s="67">
        <v>0.30241499999999999</v>
      </c>
      <c r="J252" s="67">
        <v>0.27233200000000002</v>
      </c>
      <c r="K252" s="67">
        <v>0.24653</v>
      </c>
      <c r="L252" s="67">
        <v>0.26640000000000003</v>
      </c>
      <c r="M252" s="67">
        <v>0.31563999999999998</v>
      </c>
      <c r="N252" s="67">
        <v>0.360149</v>
      </c>
      <c r="O252" s="67">
        <v>0.47497200000000001</v>
      </c>
      <c r="P252" s="67">
        <v>0.48183500000000001</v>
      </c>
      <c r="Q252" s="67">
        <v>0.53162399999999999</v>
      </c>
      <c r="R252" s="28"/>
      <c r="S252" s="53">
        <v>3.8631099999999998</v>
      </c>
      <c r="T252" s="54">
        <v>0.7918923564882383</v>
      </c>
      <c r="U252" s="54">
        <v>7.5632682672978291E-2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2</v>
      </c>
      <c r="E253" s="27">
        <v>1.0905125408942203E-3</v>
      </c>
      <c r="F253" s="28"/>
      <c r="G253" s="67">
        <v>0</v>
      </c>
      <c r="H253" s="67">
        <v>0</v>
      </c>
      <c r="I253" s="67">
        <v>0.32991199999999998</v>
      </c>
      <c r="J253" s="67">
        <v>0.15423899999999999</v>
      </c>
      <c r="K253" s="67">
        <v>7.4588000000000002E-2</v>
      </c>
      <c r="L253" s="67">
        <v>7.8417000000000001E-2</v>
      </c>
      <c r="M253" s="67">
        <v>0.51527100000000003</v>
      </c>
      <c r="N253" s="67">
        <v>3.0973000000000001E-2</v>
      </c>
      <c r="O253" s="67">
        <v>0.23334099999999999</v>
      </c>
      <c r="P253" s="67">
        <v>0.347223</v>
      </c>
      <c r="Q253" s="67">
        <v>2.41E-2</v>
      </c>
      <c r="R253" s="28"/>
      <c r="S253" s="53">
        <v>1.7880639999999999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75</v>
      </c>
      <c r="E254" s="27">
        <v>4.0894220283533261E-2</v>
      </c>
      <c r="F254" s="28"/>
      <c r="G254" s="67">
        <v>10.845074</v>
      </c>
      <c r="H254" s="67">
        <v>10.599086</v>
      </c>
      <c r="I254" s="67">
        <v>11.091246999999999</v>
      </c>
      <c r="J254" s="67">
        <v>11.269646</v>
      </c>
      <c r="K254" s="67">
        <v>12.113543999999999</v>
      </c>
      <c r="L254" s="67">
        <v>8.3940560000000009</v>
      </c>
      <c r="M254" s="67">
        <v>7.2522229999999999</v>
      </c>
      <c r="N254" s="67">
        <v>7.3152150000000002</v>
      </c>
      <c r="O254" s="67">
        <v>7.5316460000000003</v>
      </c>
      <c r="P254" s="67">
        <v>8.1091490000000004</v>
      </c>
      <c r="Q254" s="67">
        <v>8.0801850000000002</v>
      </c>
      <c r="R254" s="28"/>
      <c r="S254" s="53">
        <v>102.60107099999999</v>
      </c>
      <c r="T254" s="54">
        <v>-0.25494422629112534</v>
      </c>
      <c r="U254" s="54">
        <v>-3.6118603792700377E-2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314</v>
      </c>
      <c r="E255" s="27">
        <v>0.17121046892039257</v>
      </c>
      <c r="F255" s="28"/>
      <c r="G255" s="67">
        <v>22.246876</v>
      </c>
      <c r="H255" s="67">
        <v>26.790527000000001</v>
      </c>
      <c r="I255" s="67">
        <v>34.931676000000003</v>
      </c>
      <c r="J255" s="67">
        <v>46.007877000000001</v>
      </c>
      <c r="K255" s="67">
        <v>58.171374999999998</v>
      </c>
      <c r="L255" s="67">
        <v>65.111821000000006</v>
      </c>
      <c r="M255" s="67">
        <v>67.306613999999996</v>
      </c>
      <c r="N255" s="67">
        <v>70.507243000000003</v>
      </c>
      <c r="O255" s="67">
        <v>70.579258999999993</v>
      </c>
      <c r="P255" s="67">
        <v>72.921772000000004</v>
      </c>
      <c r="Q255" s="67">
        <v>72.657336999999998</v>
      </c>
      <c r="R255" s="28"/>
      <c r="S255" s="53">
        <v>607.23237700000004</v>
      </c>
      <c r="T255" s="54">
        <v>2.2659568471546296</v>
      </c>
      <c r="U255" s="54">
        <v>0.15944807875284495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36</v>
      </c>
      <c r="E256" s="27">
        <v>1.9629225736095966E-2</v>
      </c>
      <c r="F256" s="28"/>
      <c r="G256" s="67">
        <v>0.59160999999999997</v>
      </c>
      <c r="H256" s="67">
        <v>1.1017459999999999</v>
      </c>
      <c r="I256" s="67">
        <v>0.93185600000000002</v>
      </c>
      <c r="J256" s="67">
        <v>0.77430299999999996</v>
      </c>
      <c r="K256" s="67">
        <v>0.74760599999999999</v>
      </c>
      <c r="L256" s="67">
        <v>0.68001800000000001</v>
      </c>
      <c r="M256" s="67">
        <v>0.56146200000000002</v>
      </c>
      <c r="N256" s="67">
        <v>0.525613</v>
      </c>
      <c r="O256" s="67">
        <v>0.61177700000000002</v>
      </c>
      <c r="P256" s="67">
        <v>0.85679000000000005</v>
      </c>
      <c r="Q256" s="67">
        <v>0.73008200000000001</v>
      </c>
      <c r="R256" s="28"/>
      <c r="S256" s="53">
        <v>8.1128630000000008</v>
      </c>
      <c r="T256" s="54">
        <v>0.23405960007437332</v>
      </c>
      <c r="U256" s="54">
        <v>2.6637247448614287E-2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6</v>
      </c>
      <c r="E258" s="27">
        <v>3.2715376226826608E-3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3.715E-3</v>
      </c>
      <c r="L258" s="67">
        <v>2.5409999999999999E-3</v>
      </c>
      <c r="M258" s="67">
        <v>1.0521000000000001E-2</v>
      </c>
      <c r="N258" s="67">
        <v>2.9805000000000002E-2</v>
      </c>
      <c r="O258" s="67">
        <v>0.103728</v>
      </c>
      <c r="P258" s="67">
        <v>0.175313</v>
      </c>
      <c r="Q258" s="67">
        <v>0.219942</v>
      </c>
      <c r="R258" s="28"/>
      <c r="S258" s="53">
        <v>0.54556499999999997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7</v>
      </c>
      <c r="E260" s="27">
        <v>3.8167938931297708E-3</v>
      </c>
      <c r="F260" s="28"/>
      <c r="G260" s="67">
        <v>5.9408999999999997E-2</v>
      </c>
      <c r="H260" s="67">
        <v>5.8307999999999999E-2</v>
      </c>
      <c r="I260" s="67">
        <v>5.7803E-2</v>
      </c>
      <c r="J260" s="67">
        <v>5.6762E-2</v>
      </c>
      <c r="K260" s="67">
        <v>5.5620000000000003E-2</v>
      </c>
      <c r="L260" s="67">
        <v>5.4731000000000002E-2</v>
      </c>
      <c r="M260" s="67">
        <v>0.141347</v>
      </c>
      <c r="N260" s="67">
        <v>5.2757999999999999E-2</v>
      </c>
      <c r="O260" s="67">
        <v>5.8958999999999998E-2</v>
      </c>
      <c r="P260" s="67">
        <v>7.4006000000000002E-2</v>
      </c>
      <c r="Q260" s="67">
        <v>9.1763999999999998E-2</v>
      </c>
      <c r="R260" s="28"/>
      <c r="S260" s="53">
        <v>0.76146699999999989</v>
      </c>
      <c r="T260" s="54">
        <v>0.54461445235570372</v>
      </c>
      <c r="U260" s="54">
        <v>5.5850698957929046E-2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7</v>
      </c>
      <c r="E261" s="27">
        <v>3.8167938931297708E-3</v>
      </c>
      <c r="F261" s="28"/>
      <c r="G261" s="67">
        <v>0</v>
      </c>
      <c r="H261" s="67">
        <v>0</v>
      </c>
      <c r="I261" s="67">
        <v>0</v>
      </c>
      <c r="J261" s="67">
        <v>3.2731000000000003E-2</v>
      </c>
      <c r="K261" s="67">
        <v>6.1774999999999997E-2</v>
      </c>
      <c r="L261" s="67">
        <v>6.1398000000000001E-2</v>
      </c>
      <c r="M261" s="67">
        <v>3.5085999999999999E-2</v>
      </c>
      <c r="N261" s="67">
        <v>8.7050000000000002E-2</v>
      </c>
      <c r="O261" s="67">
        <v>0.17885699999999999</v>
      </c>
      <c r="P261" s="67">
        <v>1.0957E-2</v>
      </c>
      <c r="Q261" s="67">
        <v>3.8849000000000002E-2</v>
      </c>
      <c r="R261" s="28"/>
      <c r="S261" s="53">
        <v>0.50670300000000001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12</v>
      </c>
      <c r="E262" s="27">
        <v>6.5430752453653216E-3</v>
      </c>
      <c r="F262" s="28"/>
      <c r="G262" s="67">
        <v>0</v>
      </c>
      <c r="H262" s="67">
        <v>3.3700000000000001E-2</v>
      </c>
      <c r="I262" s="67">
        <v>5.2107000000000001E-2</v>
      </c>
      <c r="J262" s="67">
        <v>4.6649999999999997E-2</v>
      </c>
      <c r="K262" s="67">
        <v>5.0699000000000001E-2</v>
      </c>
      <c r="L262" s="67">
        <v>2.7085999999999999E-2</v>
      </c>
      <c r="M262" s="67">
        <v>9.7470000000000005E-3</v>
      </c>
      <c r="N262" s="67">
        <v>1.8471000000000001E-2</v>
      </c>
      <c r="O262" s="67">
        <v>1.3302E-2</v>
      </c>
      <c r="P262" s="67">
        <v>5.2911E-2</v>
      </c>
      <c r="Q262" s="67">
        <v>2.6564999999999998E-2</v>
      </c>
      <c r="R262" s="28"/>
      <c r="S262" s="53">
        <v>0.33123799999999998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9</v>
      </c>
      <c r="E263" s="27">
        <v>4.9073064340239914E-3</v>
      </c>
      <c r="F263" s="28"/>
      <c r="G263" s="67">
        <v>0</v>
      </c>
      <c r="H263" s="67">
        <v>0</v>
      </c>
      <c r="I263" s="67">
        <v>0</v>
      </c>
      <c r="J263" s="67">
        <v>2.63E-4</v>
      </c>
      <c r="K263" s="67">
        <v>5.5000000000000002E-5</v>
      </c>
      <c r="L263" s="67">
        <v>1.44E-4</v>
      </c>
      <c r="M263" s="67">
        <v>7.2919999999999999E-3</v>
      </c>
      <c r="N263" s="67">
        <v>1.2711999999999999E-2</v>
      </c>
      <c r="O263" s="67">
        <v>5.2009999999999999E-3</v>
      </c>
      <c r="P263" s="67">
        <v>5.9719999999999999E-3</v>
      </c>
      <c r="Q263" s="67">
        <v>1.2371E-2</v>
      </c>
      <c r="R263" s="28"/>
      <c r="S263" s="53">
        <v>4.4010000000000001E-2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2</v>
      </c>
      <c r="E264" s="27">
        <v>1.0905125408942203E-3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2.0455000000000001E-2</v>
      </c>
      <c r="O264" s="67">
        <v>2.2457000000000001E-2</v>
      </c>
      <c r="P264" s="67">
        <v>1.5696999999999999E-2</v>
      </c>
      <c r="Q264" s="67">
        <v>6.8999999999999999E-3</v>
      </c>
      <c r="R264" s="28"/>
      <c r="S264" s="53">
        <v>6.5509000000000012E-2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14</v>
      </c>
      <c r="E265" s="27">
        <v>7.6335877862595417E-3</v>
      </c>
      <c r="F265" s="28"/>
      <c r="G265" s="67">
        <v>0.73309400000000002</v>
      </c>
      <c r="H265" s="67">
        <v>0.68313999999999997</v>
      </c>
      <c r="I265" s="67">
        <v>0.89925999999999995</v>
      </c>
      <c r="J265" s="67">
        <v>0.77498100000000003</v>
      </c>
      <c r="K265" s="67">
        <v>0.66775600000000002</v>
      </c>
      <c r="L265" s="67">
        <v>0.68678799999999995</v>
      </c>
      <c r="M265" s="67">
        <v>0.83712200000000003</v>
      </c>
      <c r="N265" s="67">
        <v>1.2589049999999999</v>
      </c>
      <c r="O265" s="67">
        <v>1.196318</v>
      </c>
      <c r="P265" s="67">
        <v>1.1112109999999999</v>
      </c>
      <c r="Q265" s="141">
        <v>0.87092700000000001</v>
      </c>
      <c r="R265" s="28"/>
      <c r="S265" s="53">
        <v>9.7195020000000003</v>
      </c>
      <c r="T265" s="54">
        <v>0.1880154523158013</v>
      </c>
      <c r="U265" s="54">
        <v>2.1769091597253931E-2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5</v>
      </c>
      <c r="E266" s="27">
        <v>2.7262813522355507E-3</v>
      </c>
      <c r="F266" s="28"/>
      <c r="G266" s="67">
        <v>3.637E-3</v>
      </c>
      <c r="H266" s="67">
        <v>4.3429999999999996E-3</v>
      </c>
      <c r="I266" s="67">
        <v>0.12995100000000001</v>
      </c>
      <c r="J266" s="67">
        <v>0.19300400000000001</v>
      </c>
      <c r="K266" s="67">
        <v>0.211141</v>
      </c>
      <c r="L266" s="67">
        <v>0.27423199999999998</v>
      </c>
      <c r="M266" s="67">
        <v>0.33375300000000002</v>
      </c>
      <c r="N266" s="67">
        <v>0.39035399999999998</v>
      </c>
      <c r="O266" s="67">
        <v>0.45114799999999999</v>
      </c>
      <c r="P266" s="67">
        <v>0.76399600000000001</v>
      </c>
      <c r="Q266" s="67">
        <v>0.80999200000000005</v>
      </c>
      <c r="R266" s="28"/>
      <c r="S266" s="53">
        <v>3.5655510000000001</v>
      </c>
      <c r="T266" s="54">
        <v>221.7088259554578</v>
      </c>
      <c r="U266" s="54">
        <v>0.96547343596335611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4</v>
      </c>
      <c r="E267" s="27">
        <v>2.1810250817884407E-3</v>
      </c>
      <c r="F267" s="28"/>
      <c r="G267" s="67">
        <v>5.7554000000000001E-2</v>
      </c>
      <c r="H267" s="67">
        <v>5.7736999999999997E-2</v>
      </c>
      <c r="I267" s="67">
        <v>0.11042299999999999</v>
      </c>
      <c r="J267" s="67">
        <v>0.10627499999999999</v>
      </c>
      <c r="K267" s="67">
        <v>0.114536</v>
      </c>
      <c r="L267" s="67">
        <v>0.13328200000000001</v>
      </c>
      <c r="M267" s="67">
        <v>0.15142700000000001</v>
      </c>
      <c r="N267" s="67">
        <v>0.21684700000000001</v>
      </c>
      <c r="O267" s="67">
        <v>0.20843100000000001</v>
      </c>
      <c r="P267" s="67">
        <v>0.17890600000000001</v>
      </c>
      <c r="Q267" s="67">
        <v>0.123852</v>
      </c>
      <c r="R267" s="28"/>
      <c r="S267" s="53">
        <v>1.4592700000000001</v>
      </c>
      <c r="T267" s="54">
        <v>1.1519268860548353</v>
      </c>
      <c r="U267" s="54">
        <v>0.10053393594920568</v>
      </c>
    </row>
    <row r="268" spans="1:21" s="18" customFormat="1" collapsed="1" x14ac:dyDescent="0.3">
      <c r="A268" s="106"/>
      <c r="B268" s="16"/>
      <c r="C268" s="29" t="s">
        <v>158</v>
      </c>
      <c r="D268" s="30">
        <v>73</v>
      </c>
      <c r="E268" s="27">
        <v>3.9803707742639041E-2</v>
      </c>
      <c r="F268" s="28"/>
      <c r="G268" s="38">
        <v>4.5115550000000004</v>
      </c>
      <c r="H268" s="38">
        <v>4.6278440000000005</v>
      </c>
      <c r="I268" s="38">
        <v>4.6991139999999998</v>
      </c>
      <c r="J268" s="38">
        <v>5.4876700000000005</v>
      </c>
      <c r="K268" s="38">
        <v>5.0724359999999988</v>
      </c>
      <c r="L268" s="38">
        <v>5.1262460000000001</v>
      </c>
      <c r="M268" s="38">
        <v>4.9672850000000004</v>
      </c>
      <c r="N268" s="38">
        <v>4.6435219999999999</v>
      </c>
      <c r="O268" s="38">
        <v>4.8321730000000009</v>
      </c>
      <c r="P268" s="38">
        <v>4.8930280000000002</v>
      </c>
      <c r="Q268" s="38">
        <v>4.9530209999999997</v>
      </c>
      <c r="R268" s="28"/>
      <c r="S268" s="39">
        <v>53.813893999999998</v>
      </c>
      <c r="T268" s="40">
        <v>9.7852292613078928E-2</v>
      </c>
      <c r="U268" s="40">
        <v>1.1737830215004408E-2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45</v>
      </c>
      <c r="E269" s="27">
        <v>2.4536532170119956E-2</v>
      </c>
      <c r="F269" s="28"/>
      <c r="G269" s="67">
        <v>4.0101250000000004</v>
      </c>
      <c r="H269" s="67">
        <v>3.8927610000000001</v>
      </c>
      <c r="I269" s="67">
        <v>4.0013649999999998</v>
      </c>
      <c r="J269" s="67">
        <v>4.4705450000000004</v>
      </c>
      <c r="K269" s="67">
        <v>4.1603139999999996</v>
      </c>
      <c r="L269" s="67">
        <v>4.2056269999999998</v>
      </c>
      <c r="M269" s="67">
        <v>4.1043830000000003</v>
      </c>
      <c r="N269" s="67">
        <v>3.746197</v>
      </c>
      <c r="O269" s="67">
        <v>3.8213140000000001</v>
      </c>
      <c r="P269" s="67">
        <v>3.934323</v>
      </c>
      <c r="Q269" s="67">
        <v>3.9488650000000001</v>
      </c>
      <c r="R269" s="28"/>
      <c r="S269" s="53">
        <v>44.295819000000002</v>
      </c>
      <c r="T269" s="54">
        <v>-1.5276331785168851E-2</v>
      </c>
      <c r="U269" s="54">
        <v>-1.9224268972565239E-3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22</v>
      </c>
      <c r="E270" s="27">
        <v>1.1995637949836423E-2</v>
      </c>
      <c r="F270" s="28"/>
      <c r="G270" s="67">
        <v>0.49353900000000001</v>
      </c>
      <c r="H270" s="67">
        <v>0.719198</v>
      </c>
      <c r="I270" s="67">
        <v>0.67627899999999996</v>
      </c>
      <c r="J270" s="67">
        <v>0.99090699999999998</v>
      </c>
      <c r="K270" s="67">
        <v>0.88940399999999997</v>
      </c>
      <c r="L270" s="67">
        <v>0.89807199999999998</v>
      </c>
      <c r="M270" s="67">
        <v>0.84082199999999996</v>
      </c>
      <c r="N270" s="67">
        <v>0.87356699999999998</v>
      </c>
      <c r="O270" s="67">
        <v>0.98769300000000004</v>
      </c>
      <c r="P270" s="67">
        <v>0.93414200000000003</v>
      </c>
      <c r="Q270" s="67">
        <v>0.97973699999999997</v>
      </c>
      <c r="R270" s="28"/>
      <c r="S270" s="53">
        <v>9.2833600000000001</v>
      </c>
      <c r="T270" s="54">
        <v>0.98512579552983648</v>
      </c>
      <c r="U270" s="54">
        <v>8.9490641503994439E-2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1</v>
      </c>
      <c r="E271" s="27">
        <v>5.4525627044711017E-4</v>
      </c>
      <c r="F271" s="28"/>
      <c r="G271" s="67">
        <v>7.8910000000000004E-3</v>
      </c>
      <c r="H271" s="67">
        <v>1.5885E-2</v>
      </c>
      <c r="I271" s="67">
        <v>2.147E-2</v>
      </c>
      <c r="J271" s="67">
        <v>2.6218000000000002E-2</v>
      </c>
      <c r="K271" s="67">
        <v>2.2599000000000001E-2</v>
      </c>
      <c r="L271" s="67">
        <v>2.2311999999999999E-2</v>
      </c>
      <c r="M271" s="67">
        <v>2.1961999999999999E-2</v>
      </c>
      <c r="N271" s="67">
        <v>2.3758000000000001E-2</v>
      </c>
      <c r="O271" s="67">
        <v>2.3054999999999999E-2</v>
      </c>
      <c r="P271" s="67">
        <v>2.4455999999999999E-2</v>
      </c>
      <c r="Q271" s="67">
        <v>2.3349999999999999E-2</v>
      </c>
      <c r="R271" s="28"/>
      <c r="S271" s="53">
        <v>0.23295600000000002</v>
      </c>
      <c r="T271" s="54">
        <v>1.959067291851476</v>
      </c>
      <c r="U271" s="54">
        <v>0.14523432225013777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5</v>
      </c>
      <c r="E272" s="27">
        <v>2.7262813522355507E-3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1.1900000000000001E-4</v>
      </c>
      <c r="L272" s="67">
        <v>2.3499999999999999E-4</v>
      </c>
      <c r="M272" s="67">
        <v>1.18E-4</v>
      </c>
      <c r="N272" s="67">
        <v>0</v>
      </c>
      <c r="O272" s="67">
        <v>1.11E-4</v>
      </c>
      <c r="P272" s="67">
        <v>1.07E-4</v>
      </c>
      <c r="Q272" s="67">
        <v>1.0690000000000001E-3</v>
      </c>
      <c r="R272" s="28"/>
      <c r="S272" s="53">
        <v>1.7590000000000001E-3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2</v>
      </c>
      <c r="E273" s="60">
        <v>1.0905125408942203E-3</v>
      </c>
      <c r="F273" s="61"/>
      <c r="G273" s="38">
        <v>0.42403800000000003</v>
      </c>
      <c r="H273" s="38">
        <v>0.38487300000000002</v>
      </c>
      <c r="I273" s="38">
        <v>0.36263000000000001</v>
      </c>
      <c r="J273" s="38">
        <v>0.56398599999999999</v>
      </c>
      <c r="K273" s="38">
        <v>0.50549599999999995</v>
      </c>
      <c r="L273" s="38">
        <v>0.52044100000000004</v>
      </c>
      <c r="M273" s="38">
        <v>0.44934299999999999</v>
      </c>
      <c r="N273" s="38">
        <v>0.51830500000000002</v>
      </c>
      <c r="O273" s="38">
        <v>0.53436099999999997</v>
      </c>
      <c r="P273" s="38">
        <v>0.48391499999999998</v>
      </c>
      <c r="Q273" s="38">
        <v>0.54051000000000005</v>
      </c>
      <c r="R273" s="61"/>
      <c r="S273" s="39">
        <v>5.2878979999999993</v>
      </c>
      <c r="T273" s="40">
        <v>0.27467349624326132</v>
      </c>
      <c r="U273" s="40">
        <v>3.0801090853636914E-2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20</v>
      </c>
      <c r="E274" s="60">
        <v>1.0905125408942203E-2</v>
      </c>
      <c r="F274" s="61"/>
      <c r="G274" s="38">
        <v>0.30140099999999997</v>
      </c>
      <c r="H274" s="38">
        <v>0.26630300000000001</v>
      </c>
      <c r="I274" s="38">
        <v>0.38433499999999998</v>
      </c>
      <c r="J274" s="38">
        <v>0.414491</v>
      </c>
      <c r="K274" s="38">
        <v>0.39406099999999999</v>
      </c>
      <c r="L274" s="38">
        <v>0.42094199999999998</v>
      </c>
      <c r="M274" s="38">
        <v>0.44321500000000003</v>
      </c>
      <c r="N274" s="38">
        <v>0.53619399999999995</v>
      </c>
      <c r="O274" s="38">
        <v>0.644791</v>
      </c>
      <c r="P274" s="38">
        <v>0.85887800000000003</v>
      </c>
      <c r="Q274" s="38">
        <v>0.59276799999999996</v>
      </c>
      <c r="R274" s="61"/>
      <c r="S274" s="39">
        <v>5.2573790000000002</v>
      </c>
      <c r="T274" s="40">
        <v>0.96670880322228525</v>
      </c>
      <c r="U274" s="40">
        <v>8.822201543690289E-2</v>
      </c>
    </row>
    <row r="275" spans="1:21" s="18" customFormat="1" x14ac:dyDescent="0.3">
      <c r="A275" s="106"/>
      <c r="B275" s="16"/>
      <c r="C275" s="29" t="s">
        <v>2</v>
      </c>
      <c r="D275" s="30">
        <v>151</v>
      </c>
      <c r="E275" s="27">
        <v>8.2333696837513626E-2</v>
      </c>
      <c r="F275" s="28"/>
      <c r="G275" s="38">
        <v>18.798687000000001</v>
      </c>
      <c r="H275" s="38">
        <v>18.097617</v>
      </c>
      <c r="I275" s="38">
        <v>18.726938999999998</v>
      </c>
      <c r="J275" s="38">
        <v>17.402515000000001</v>
      </c>
      <c r="K275" s="38">
        <v>19.077164</v>
      </c>
      <c r="L275" s="38">
        <v>18.933589000000001</v>
      </c>
      <c r="M275" s="38">
        <v>19.326567000000001</v>
      </c>
      <c r="N275" s="38">
        <v>18.347515999999999</v>
      </c>
      <c r="O275" s="38">
        <v>18.402031999999998</v>
      </c>
      <c r="P275" s="38">
        <v>19.300337000000003</v>
      </c>
      <c r="Q275" s="38">
        <v>20.140412999999995</v>
      </c>
      <c r="R275" s="28"/>
      <c r="S275" s="39">
        <v>206.55337600000001</v>
      </c>
      <c r="T275" s="40">
        <v>7.1373389003178467E-2</v>
      </c>
      <c r="U275" s="40">
        <v>8.6549098399697488E-3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63</v>
      </c>
      <c r="E276" s="27">
        <v>3.4351145038167941E-2</v>
      </c>
      <c r="F276" s="28"/>
      <c r="G276" s="67">
        <v>12.948812</v>
      </c>
      <c r="H276" s="67">
        <v>12.205439</v>
      </c>
      <c r="I276" s="67">
        <v>12.758326</v>
      </c>
      <c r="J276" s="67">
        <v>10.722485000000001</v>
      </c>
      <c r="K276" s="67">
        <v>11.665202000000001</v>
      </c>
      <c r="L276" s="67">
        <v>11.365537</v>
      </c>
      <c r="M276" s="67">
        <v>10.921137</v>
      </c>
      <c r="N276" s="67">
        <v>10.940861</v>
      </c>
      <c r="O276" s="67">
        <v>10.756497</v>
      </c>
      <c r="P276" s="67">
        <v>10.977926</v>
      </c>
      <c r="Q276" s="67">
        <v>10.999703999999999</v>
      </c>
      <c r="R276" s="28"/>
      <c r="S276" s="53">
        <v>126.26192599999999</v>
      </c>
      <c r="T276" s="54">
        <v>-0.15052407896569975</v>
      </c>
      <c r="U276" s="54">
        <v>-2.018545046442477E-2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86</v>
      </c>
      <c r="E277" s="27">
        <v>4.6892039258451472E-2</v>
      </c>
      <c r="F277" s="28"/>
      <c r="G277" s="67">
        <v>5.3475440000000001</v>
      </c>
      <c r="H277" s="67">
        <v>5.5072159999999997</v>
      </c>
      <c r="I277" s="67">
        <v>5.8505399999999996</v>
      </c>
      <c r="J277" s="67">
        <v>6.5765739999999999</v>
      </c>
      <c r="K277" s="67">
        <v>7.3185969999999996</v>
      </c>
      <c r="L277" s="67">
        <v>7.4393950000000002</v>
      </c>
      <c r="M277" s="67">
        <v>8.2960200000000004</v>
      </c>
      <c r="N277" s="67">
        <v>7.3454329999999999</v>
      </c>
      <c r="O277" s="67">
        <v>7.6166539999999996</v>
      </c>
      <c r="P277" s="67">
        <v>8.2944359999999993</v>
      </c>
      <c r="Q277" s="67">
        <v>9.1401369999999993</v>
      </c>
      <c r="R277" s="28"/>
      <c r="S277" s="53">
        <v>78.732545999999985</v>
      </c>
      <c r="T277" s="54">
        <v>0.70922146690144094</v>
      </c>
      <c r="U277" s="54">
        <v>6.9300555245456863E-2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2</v>
      </c>
      <c r="E278" s="27">
        <v>1.0905125408942203E-3</v>
      </c>
      <c r="F278" s="28"/>
      <c r="G278" s="67">
        <v>0.50233099999999997</v>
      </c>
      <c r="H278" s="67">
        <v>0.38496200000000003</v>
      </c>
      <c r="I278" s="67">
        <v>0.118073</v>
      </c>
      <c r="J278" s="67">
        <v>0.10345600000000001</v>
      </c>
      <c r="K278" s="67">
        <v>9.3365000000000004E-2</v>
      </c>
      <c r="L278" s="67">
        <v>0.12865699999999999</v>
      </c>
      <c r="M278" s="67">
        <v>0.10940999999999999</v>
      </c>
      <c r="N278" s="67">
        <v>6.1221999999999999E-2</v>
      </c>
      <c r="O278" s="67">
        <v>2.8881E-2</v>
      </c>
      <c r="P278" s="67">
        <v>2.7975E-2</v>
      </c>
      <c r="Q278" s="67">
        <v>5.7200000000000003E-4</v>
      </c>
      <c r="R278" s="28"/>
      <c r="S278" s="53">
        <v>1.5589039999999998</v>
      </c>
      <c r="T278" s="54">
        <v>-0.99886130857940281</v>
      </c>
      <c r="U278" s="54">
        <v>-0.57140139214511088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178</v>
      </c>
      <c r="E281" s="27">
        <v>9.7055616139585604E-2</v>
      </c>
      <c r="F281" s="28"/>
      <c r="G281" s="38">
        <v>10.523886000000001</v>
      </c>
      <c r="H281" s="38">
        <v>10.055503</v>
      </c>
      <c r="I281" s="38">
        <v>10.821152999999999</v>
      </c>
      <c r="J281" s="38">
        <v>10.584759</v>
      </c>
      <c r="K281" s="38">
        <v>11.210479000000001</v>
      </c>
      <c r="L281" s="38">
        <v>11.252144000000001</v>
      </c>
      <c r="M281" s="38">
        <v>11.051238000000001</v>
      </c>
      <c r="N281" s="38">
        <v>11.049337999999999</v>
      </c>
      <c r="O281" s="38">
        <v>11.466044</v>
      </c>
      <c r="P281" s="38">
        <v>12.137075000000001</v>
      </c>
      <c r="Q281" s="38">
        <v>13.057891999999999</v>
      </c>
      <c r="R281" s="28"/>
      <c r="S281" s="39">
        <v>123.20951099999998</v>
      </c>
      <c r="T281" s="40">
        <v>0.24078615066715825</v>
      </c>
      <c r="U281" s="40">
        <v>2.7335077921926354E-2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10</v>
      </c>
      <c r="E282" s="27">
        <v>5.4525627044711015E-3</v>
      </c>
      <c r="F282" s="28"/>
      <c r="G282" s="67">
        <v>0.11834799999999999</v>
      </c>
      <c r="H282" s="67">
        <v>0.143987</v>
      </c>
      <c r="I282" s="67">
        <v>0.158276</v>
      </c>
      <c r="J282" s="67">
        <v>0.140265</v>
      </c>
      <c r="K282" s="67">
        <v>0.14858399999999999</v>
      </c>
      <c r="L282" s="67">
        <v>2.6363000000000001E-2</v>
      </c>
      <c r="M282" s="67">
        <v>2.6055999999999999E-2</v>
      </c>
      <c r="N282" s="67">
        <v>3.1733999999999998E-2</v>
      </c>
      <c r="O282" s="67">
        <v>2.6197999999999999E-2</v>
      </c>
      <c r="P282" s="67">
        <v>4.0746999999999998E-2</v>
      </c>
      <c r="Q282" s="67">
        <v>3.0595000000000001E-2</v>
      </c>
      <c r="R282" s="28"/>
      <c r="S282" s="53">
        <v>0.89115300000000008</v>
      </c>
      <c r="T282" s="54">
        <v>-0.74148274580052043</v>
      </c>
      <c r="U282" s="54">
        <v>-0.15557478750841536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30</v>
      </c>
      <c r="E283" s="27">
        <v>1.6357688113413305E-2</v>
      </c>
      <c r="F283" s="28"/>
      <c r="G283" s="67">
        <v>3.837831</v>
      </c>
      <c r="H283" s="67">
        <v>3.5269360000000001</v>
      </c>
      <c r="I283" s="67">
        <v>3.5433759999999999</v>
      </c>
      <c r="J283" s="67">
        <v>3.8285399999999998</v>
      </c>
      <c r="K283" s="67">
        <v>3.6305329999999998</v>
      </c>
      <c r="L283" s="67">
        <v>3.5170439999999998</v>
      </c>
      <c r="M283" s="67">
        <v>3.4764270000000002</v>
      </c>
      <c r="N283" s="67">
        <v>3.5769169999999999</v>
      </c>
      <c r="O283" s="67">
        <v>3.772329</v>
      </c>
      <c r="P283" s="67">
        <v>3.9569740000000002</v>
      </c>
      <c r="Q283" s="67">
        <v>3.879041</v>
      </c>
      <c r="R283" s="28"/>
      <c r="S283" s="53">
        <v>40.545948000000003</v>
      </c>
      <c r="T283" s="54">
        <v>1.0737836032905124E-2</v>
      </c>
      <c r="U283" s="54">
        <v>1.3359659674068158E-3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27</v>
      </c>
      <c r="E284" s="27">
        <v>1.4721919302071973E-2</v>
      </c>
      <c r="F284" s="28"/>
      <c r="G284" s="67">
        <v>1.1971769999999999</v>
      </c>
      <c r="H284" s="67">
        <v>1.151146</v>
      </c>
      <c r="I284" s="67">
        <v>1.1579269999999999</v>
      </c>
      <c r="J284" s="67">
        <v>1.2587390000000001</v>
      </c>
      <c r="K284" s="67">
        <v>0.91565300000000005</v>
      </c>
      <c r="L284" s="67">
        <v>1.1063339999999999</v>
      </c>
      <c r="M284" s="67">
        <v>1.0510029999999999</v>
      </c>
      <c r="N284" s="67">
        <v>0.87803900000000001</v>
      </c>
      <c r="O284" s="67">
        <v>0.90176199999999995</v>
      </c>
      <c r="P284" s="67">
        <v>0.75705699999999998</v>
      </c>
      <c r="Q284" s="67">
        <v>0.72861399999999998</v>
      </c>
      <c r="R284" s="28"/>
      <c r="S284" s="53">
        <v>11.103450999999998</v>
      </c>
      <c r="T284" s="54">
        <v>-0.39138991143331348</v>
      </c>
      <c r="U284" s="54">
        <v>-6.0184954441692917E-2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63</v>
      </c>
      <c r="E285" s="27">
        <v>3.4351145038167941E-2</v>
      </c>
      <c r="F285" s="28"/>
      <c r="G285" s="67">
        <v>3.4640430000000002</v>
      </c>
      <c r="H285" s="67">
        <v>3.4680550000000001</v>
      </c>
      <c r="I285" s="67">
        <v>4.1416779999999997</v>
      </c>
      <c r="J285" s="67">
        <v>3.6467809999999998</v>
      </c>
      <c r="K285" s="67">
        <v>4.6385189999999996</v>
      </c>
      <c r="L285" s="67">
        <v>4.9060059999999996</v>
      </c>
      <c r="M285" s="67">
        <v>4.8542069999999997</v>
      </c>
      <c r="N285" s="67">
        <v>4.8708809999999998</v>
      </c>
      <c r="O285" s="67">
        <v>5.081639</v>
      </c>
      <c r="P285" s="67">
        <v>5.7086550000000003</v>
      </c>
      <c r="Q285" s="67">
        <v>6.7891510000000004</v>
      </c>
      <c r="R285" s="28"/>
      <c r="S285" s="53">
        <v>51.569614999999999</v>
      </c>
      <c r="T285" s="54">
        <v>0.95989224152240604</v>
      </c>
      <c r="U285" s="54">
        <v>8.7749830306487864E-2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38</v>
      </c>
      <c r="E286" s="27">
        <v>2.0719738276990186E-2</v>
      </c>
      <c r="F286" s="28"/>
      <c r="G286" s="67">
        <v>1.814276</v>
      </c>
      <c r="H286" s="67">
        <v>1.673611</v>
      </c>
      <c r="I286" s="67">
        <v>1.7243539999999999</v>
      </c>
      <c r="J286" s="67">
        <v>1.6197870000000001</v>
      </c>
      <c r="K286" s="67">
        <v>1.7872920000000001</v>
      </c>
      <c r="L286" s="67">
        <v>1.6005450000000001</v>
      </c>
      <c r="M286" s="67">
        <v>1.54756</v>
      </c>
      <c r="N286" s="67">
        <v>1.594344</v>
      </c>
      <c r="O286" s="67">
        <v>1.59314</v>
      </c>
      <c r="P286" s="67">
        <v>1.5915490000000001</v>
      </c>
      <c r="Q286" s="67">
        <v>1.5427789999999999</v>
      </c>
      <c r="R286" s="28"/>
      <c r="S286" s="53">
        <v>18.089237000000001</v>
      </c>
      <c r="T286" s="54">
        <v>-0.14964481699587062</v>
      </c>
      <c r="U286" s="54">
        <v>-2.005873648503631E-2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10</v>
      </c>
      <c r="E287" s="27">
        <v>5.4525627044711015E-3</v>
      </c>
      <c r="F287" s="28"/>
      <c r="G287" s="67">
        <v>9.2211000000000001E-2</v>
      </c>
      <c r="H287" s="67">
        <v>9.1768000000000002E-2</v>
      </c>
      <c r="I287" s="67">
        <v>9.5542000000000002E-2</v>
      </c>
      <c r="J287" s="67">
        <v>9.0647000000000005E-2</v>
      </c>
      <c r="K287" s="67">
        <v>8.9898000000000006E-2</v>
      </c>
      <c r="L287" s="67">
        <v>9.5852000000000007E-2</v>
      </c>
      <c r="M287" s="67">
        <v>9.5985000000000001E-2</v>
      </c>
      <c r="N287" s="67">
        <v>9.7422999999999996E-2</v>
      </c>
      <c r="O287" s="67">
        <v>9.0976000000000001E-2</v>
      </c>
      <c r="P287" s="67">
        <v>8.2092999999999999E-2</v>
      </c>
      <c r="Q287" s="67">
        <v>8.7711999999999998E-2</v>
      </c>
      <c r="R287" s="28"/>
      <c r="S287" s="53">
        <v>1.0101070000000001</v>
      </c>
      <c r="T287" s="54">
        <v>-4.8790274479183604E-2</v>
      </c>
      <c r="U287" s="54">
        <v>-6.2330818925095954E-3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6</v>
      </c>
      <c r="E288" s="27">
        <v>3.2715376226826608E-3</v>
      </c>
      <c r="F288" s="28"/>
      <c r="G288" s="38">
        <v>0.170406</v>
      </c>
      <c r="H288" s="38">
        <v>0.161664</v>
      </c>
      <c r="I288" s="38">
        <v>0.164327</v>
      </c>
      <c r="J288" s="38">
        <v>0.13141600000000001</v>
      </c>
      <c r="K288" s="38">
        <v>0.142452</v>
      </c>
      <c r="L288" s="38">
        <v>0.143988</v>
      </c>
      <c r="M288" s="38">
        <v>0.147483</v>
      </c>
      <c r="N288" s="38">
        <v>0.135995</v>
      </c>
      <c r="O288" s="38">
        <v>0.13863500000000001</v>
      </c>
      <c r="P288" s="38">
        <v>0.12876799999999999</v>
      </c>
      <c r="Q288" s="38">
        <v>0.122807</v>
      </c>
      <c r="R288" s="28"/>
      <c r="S288" s="39">
        <v>1.5879410000000003</v>
      </c>
      <c r="T288" s="40">
        <v>-0.27932701900167833</v>
      </c>
      <c r="U288" s="40">
        <v>-4.011925477646594E-2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44</v>
      </c>
      <c r="E289" s="27">
        <v>2.3991275899672846E-2</v>
      </c>
      <c r="F289" s="28"/>
      <c r="G289" s="38">
        <v>1.1744680000000001</v>
      </c>
      <c r="H289" s="38">
        <v>0.979634</v>
      </c>
      <c r="I289" s="38">
        <v>1.009541</v>
      </c>
      <c r="J289" s="38">
        <v>1.0730949999999999</v>
      </c>
      <c r="K289" s="38">
        <v>1.066983</v>
      </c>
      <c r="L289" s="38">
        <v>1.0460750000000001</v>
      </c>
      <c r="M289" s="38">
        <v>1.4526479999999999</v>
      </c>
      <c r="N289" s="38">
        <v>1.294999</v>
      </c>
      <c r="O289" s="38">
        <v>1.3086359999999999</v>
      </c>
      <c r="P289" s="38">
        <v>1.370989</v>
      </c>
      <c r="Q289" s="38">
        <v>1.450248</v>
      </c>
      <c r="R289" s="28"/>
      <c r="S289" s="39">
        <v>13.227316</v>
      </c>
      <c r="T289" s="40">
        <v>0.23481269817483308</v>
      </c>
      <c r="U289" s="40">
        <v>2.6715541095724937E-2</v>
      </c>
    </row>
    <row r="290" spans="1:21" s="18" customFormat="1" x14ac:dyDescent="0.3">
      <c r="A290" s="106"/>
      <c r="B290" s="16"/>
      <c r="C290" s="29" t="s">
        <v>3</v>
      </c>
      <c r="D290" s="30">
        <v>209</v>
      </c>
      <c r="E290" s="27">
        <v>0.11395856052344602</v>
      </c>
      <c r="F290" s="28"/>
      <c r="G290" s="38">
        <v>13.217274</v>
      </c>
      <c r="H290" s="38">
        <v>14.185452</v>
      </c>
      <c r="I290" s="38">
        <v>16.437951999999999</v>
      </c>
      <c r="J290" s="38">
        <v>15.607067000000001</v>
      </c>
      <c r="K290" s="38">
        <v>15.358734999999999</v>
      </c>
      <c r="L290" s="38">
        <v>15.591797000000001</v>
      </c>
      <c r="M290" s="38">
        <v>15.937153</v>
      </c>
      <c r="N290" s="38">
        <v>16.635293000000001</v>
      </c>
      <c r="O290" s="38">
        <v>17.349907999999999</v>
      </c>
      <c r="P290" s="38">
        <v>16.423992999999999</v>
      </c>
      <c r="Q290" s="38">
        <v>17.088016</v>
      </c>
      <c r="R290" s="28"/>
      <c r="S290" s="39">
        <v>173.83264</v>
      </c>
      <c r="T290" s="40">
        <v>0.29285478987573388</v>
      </c>
      <c r="U290" s="40">
        <v>3.2627576075373366E-2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167</v>
      </c>
      <c r="E291" s="27">
        <v>9.1057797164667401E-2</v>
      </c>
      <c r="F291" s="28"/>
      <c r="G291" s="67">
        <v>11.988928</v>
      </c>
      <c r="H291" s="67">
        <v>12.914543</v>
      </c>
      <c r="I291" s="67">
        <v>14.50517</v>
      </c>
      <c r="J291" s="67">
        <v>13.885842</v>
      </c>
      <c r="K291" s="67">
        <v>13.754061</v>
      </c>
      <c r="L291" s="67">
        <v>13.620857000000001</v>
      </c>
      <c r="M291" s="67">
        <v>13.701560000000001</v>
      </c>
      <c r="N291" s="67">
        <v>14.307589</v>
      </c>
      <c r="O291" s="67">
        <v>15.117755000000001</v>
      </c>
      <c r="P291" s="67">
        <v>14.277631</v>
      </c>
      <c r="Q291" s="67">
        <v>14.619463</v>
      </c>
      <c r="R291" s="28"/>
      <c r="S291" s="53">
        <v>152.693399</v>
      </c>
      <c r="T291" s="54">
        <v>0.21941369570323555</v>
      </c>
      <c r="U291" s="54">
        <v>2.5106255112743225E-2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42</v>
      </c>
      <c r="E292" s="27">
        <v>2.2900763358778626E-2</v>
      </c>
      <c r="F292" s="28"/>
      <c r="G292" s="67">
        <v>1.2283459999999999</v>
      </c>
      <c r="H292" s="67">
        <v>1.2709090000000001</v>
      </c>
      <c r="I292" s="67">
        <v>1.932782</v>
      </c>
      <c r="J292" s="67">
        <v>1.721225</v>
      </c>
      <c r="K292" s="67">
        <v>1.6046739999999999</v>
      </c>
      <c r="L292" s="67">
        <v>1.9709399999999999</v>
      </c>
      <c r="M292" s="67">
        <v>2.2355930000000002</v>
      </c>
      <c r="N292" s="67">
        <v>2.3277040000000002</v>
      </c>
      <c r="O292" s="67">
        <v>2.2321529999999998</v>
      </c>
      <c r="P292" s="67">
        <v>2.1463619999999999</v>
      </c>
      <c r="Q292" s="67">
        <v>2.468553</v>
      </c>
      <c r="R292" s="28"/>
      <c r="S292" s="53">
        <v>21.139240999999998</v>
      </c>
      <c r="T292" s="54">
        <v>1.0096560741028995</v>
      </c>
      <c r="U292" s="54">
        <v>9.1164473174506266E-2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65</v>
      </c>
      <c r="E293" s="27">
        <v>3.5441657579062161E-2</v>
      </c>
      <c r="F293" s="28"/>
      <c r="G293" s="38">
        <v>0.62326999999999999</v>
      </c>
      <c r="H293" s="38">
        <v>0.53128799999999998</v>
      </c>
      <c r="I293" s="38">
        <v>0.77122299999999999</v>
      </c>
      <c r="J293" s="38">
        <v>0.78491500000000003</v>
      </c>
      <c r="K293" s="38">
        <v>0.90023500000000001</v>
      </c>
      <c r="L293" s="38">
        <v>0.78861400000000004</v>
      </c>
      <c r="M293" s="38">
        <v>0.74804400000000004</v>
      </c>
      <c r="N293" s="38">
        <v>0.70204500000000003</v>
      </c>
      <c r="O293" s="38">
        <v>0.69843699999999997</v>
      </c>
      <c r="P293" s="38">
        <v>0.36509900000000001</v>
      </c>
      <c r="Q293" s="38">
        <v>0.38653500000000002</v>
      </c>
      <c r="R293" s="28"/>
      <c r="S293" s="39">
        <v>7.2997050000000003</v>
      </c>
      <c r="T293" s="40">
        <v>-0.37982736213839907</v>
      </c>
      <c r="U293" s="40">
        <v>-5.7971428270139014E-2</v>
      </c>
    </row>
    <row r="294" spans="1:21" s="18" customFormat="1" x14ac:dyDescent="0.3">
      <c r="A294" s="106"/>
      <c r="B294" s="16"/>
      <c r="C294" s="29" t="s">
        <v>126</v>
      </c>
      <c r="D294" s="30">
        <v>137</v>
      </c>
      <c r="E294" s="27">
        <v>7.4700109051254085E-2</v>
      </c>
      <c r="F294" s="28"/>
      <c r="G294" s="38">
        <v>2.5913469999999998</v>
      </c>
      <c r="H294" s="38">
        <v>3.2027450000000002</v>
      </c>
      <c r="I294" s="38">
        <v>4.4666119999999996</v>
      </c>
      <c r="J294" s="38">
        <v>5.9209690000000004</v>
      </c>
      <c r="K294" s="38">
        <v>6.4353660000000001</v>
      </c>
      <c r="L294" s="38">
        <v>6.2981540000000003</v>
      </c>
      <c r="M294" s="38">
        <v>6.1479330000000001</v>
      </c>
      <c r="N294" s="38">
        <v>6.9357379999999997</v>
      </c>
      <c r="O294" s="38">
        <v>7.0397600000000002</v>
      </c>
      <c r="P294" s="38">
        <v>8.9044550000000005</v>
      </c>
      <c r="Q294" s="38">
        <v>8.8748830000000005</v>
      </c>
      <c r="R294" s="28"/>
      <c r="S294" s="39">
        <v>66.817961999999994</v>
      </c>
      <c r="T294" s="40">
        <v>2.4248145848471863</v>
      </c>
      <c r="U294" s="40">
        <v>0.16635198558693887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137</v>
      </c>
      <c r="E296" s="27">
        <v>7.4700109051254085E-2</v>
      </c>
      <c r="F296" s="28"/>
      <c r="G296" s="59">
        <v>2.5913469999999998</v>
      </c>
      <c r="H296" s="59">
        <v>3.2027450000000002</v>
      </c>
      <c r="I296" s="59">
        <v>4.4666119999999996</v>
      </c>
      <c r="J296" s="59">
        <v>5.9209690000000004</v>
      </c>
      <c r="K296" s="59">
        <v>6.4353660000000001</v>
      </c>
      <c r="L296" s="59">
        <v>6.2981540000000003</v>
      </c>
      <c r="M296" s="59">
        <v>6.1479330000000001</v>
      </c>
      <c r="N296" s="59">
        <v>6.9357379999999997</v>
      </c>
      <c r="O296" s="59">
        <v>7.0397600000000002</v>
      </c>
      <c r="P296" s="59">
        <v>8.9044550000000005</v>
      </c>
      <c r="Q296" s="59">
        <v>8.8748830000000005</v>
      </c>
      <c r="R296" s="28"/>
      <c r="S296" s="53">
        <v>66.817961999999994</v>
      </c>
      <c r="T296" s="54">
        <v>2.4248145848471863</v>
      </c>
      <c r="U296" s="54">
        <v>0.16635198558693887</v>
      </c>
    </row>
    <row r="297" spans="1:21" s="18" customFormat="1" collapsed="1" x14ac:dyDescent="0.3">
      <c r="A297" s="106"/>
      <c r="B297" s="16"/>
      <c r="C297" s="26" t="s">
        <v>373</v>
      </c>
      <c r="D297" s="142">
        <v>3501</v>
      </c>
      <c r="E297" s="41">
        <v>1.9089422028353318</v>
      </c>
      <c r="F297" s="42"/>
      <c r="G297" s="43">
        <v>94.939282000000006</v>
      </c>
      <c r="H297" s="43">
        <v>100.89453900000001</v>
      </c>
      <c r="I297" s="43">
        <v>116.09769000000001</v>
      </c>
      <c r="J297" s="43">
        <v>127.41516300000001</v>
      </c>
      <c r="K297" s="43">
        <v>141.40595400000001</v>
      </c>
      <c r="L297" s="43">
        <v>144.33467300000001</v>
      </c>
      <c r="M297" s="43">
        <v>147.28973400000001</v>
      </c>
      <c r="N297" s="43">
        <v>150.799712</v>
      </c>
      <c r="O297" s="43">
        <v>152.82538</v>
      </c>
      <c r="P297" s="43">
        <v>158.812071</v>
      </c>
      <c r="Q297" s="43">
        <v>159.25627299999999</v>
      </c>
      <c r="R297" s="42"/>
      <c r="S297" s="44">
        <v>1494.070471</v>
      </c>
      <c r="T297" s="45">
        <v>0.67745394366896505</v>
      </c>
      <c r="U297" s="45">
        <v>6.6795869830734045E-2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6</v>
      </c>
      <c r="E337" s="41" t="e">
        <v>#VALUE!</v>
      </c>
      <c r="F337" s="42"/>
      <c r="G337" s="43">
        <v>0.170406</v>
      </c>
      <c r="H337" s="43">
        <v>0.161664</v>
      </c>
      <c r="I337" s="43">
        <v>0.164327</v>
      </c>
      <c r="J337" s="43">
        <v>0.13141600000000001</v>
      </c>
      <c r="K337" s="43">
        <v>0.142452</v>
      </c>
      <c r="L337" s="43">
        <v>0.143988</v>
      </c>
      <c r="M337" s="43">
        <v>0.147483</v>
      </c>
      <c r="N337" s="43">
        <v>0.135995</v>
      </c>
      <c r="O337" s="43">
        <v>0.13863500000000001</v>
      </c>
      <c r="P337" s="43">
        <v>0.12876799999999999</v>
      </c>
      <c r="Q337" s="43">
        <v>0.122807</v>
      </c>
      <c r="R337" s="42"/>
      <c r="S337" s="44">
        <v>1.5879410000000003</v>
      </c>
      <c r="T337" s="45">
        <v>-0.27932701900167833</v>
      </c>
      <c r="U337" s="45">
        <v>-4.011925477646594E-2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6579" priority="235" operator="equal">
      <formula>0</formula>
    </cfRule>
  </conditionalFormatting>
  <conditionalFormatting sqref="R50 C50 C83:F83 F50 E54:F54 C54 R54 E52:F52 C52 R52">
    <cfRule type="cellIs" dxfId="6578" priority="234" operator="equal">
      <formula>0</formula>
    </cfRule>
  </conditionalFormatting>
  <conditionalFormatting sqref="S16:S19 S21">
    <cfRule type="cellIs" dxfId="6577" priority="233" operator="equal">
      <formula>0</formula>
    </cfRule>
  </conditionalFormatting>
  <conditionalFormatting sqref="G54:Q54 G50:Q52">
    <cfRule type="cellIs" dxfId="6576" priority="232" operator="equal">
      <formula>0</formula>
    </cfRule>
  </conditionalFormatting>
  <conditionalFormatting sqref="T96:U96 C96:R96">
    <cfRule type="cellIs" dxfId="6575" priority="231" operator="equal">
      <formula>0</formula>
    </cfRule>
  </conditionalFormatting>
  <conditionalFormatting sqref="S96">
    <cfRule type="cellIs" dxfId="6574" priority="230" operator="equal">
      <formula>0</formula>
    </cfRule>
  </conditionalFormatting>
  <conditionalFormatting sqref="N54:O54 N50:O52">
    <cfRule type="cellIs" dxfId="6573" priority="228" operator="equal">
      <formula>0</formula>
    </cfRule>
  </conditionalFormatting>
  <conditionalFormatting sqref="N325:O337 N55:O55 N16:O19 N21:O21">
    <cfRule type="cellIs" dxfId="6572" priority="229" operator="equal">
      <formula>0</formula>
    </cfRule>
  </conditionalFormatting>
  <conditionalFormatting sqref="N20:O20">
    <cfRule type="cellIs" dxfId="6571" priority="225" operator="equal">
      <formula>0</formula>
    </cfRule>
  </conditionalFormatting>
  <conditionalFormatting sqref="P20:R20 T20:U20 C20:F20 H20:M20">
    <cfRule type="cellIs" dxfId="6570" priority="227" operator="equal">
      <formula>0</formula>
    </cfRule>
  </conditionalFormatting>
  <conditionalFormatting sqref="S20">
    <cfRule type="cellIs" dxfId="6569" priority="226" operator="equal">
      <formula>0</formula>
    </cfRule>
  </conditionalFormatting>
  <conditionalFormatting sqref="C269:U269">
    <cfRule type="cellIs" dxfId="6568" priority="224" operator="equal">
      <formula>0</formula>
    </cfRule>
  </conditionalFormatting>
  <conditionalFormatting sqref="C282:F282 H282:U282">
    <cfRule type="cellIs" dxfId="6567" priority="223" operator="equal">
      <formula>0</formula>
    </cfRule>
  </conditionalFormatting>
  <conditionalFormatting sqref="C276:F276 H276:U276">
    <cfRule type="cellIs" dxfId="6566" priority="222" operator="equal">
      <formula>0</formula>
    </cfRule>
  </conditionalFormatting>
  <conditionalFormatting sqref="C248 H248:U248 E248:F248">
    <cfRule type="cellIs" dxfId="6565" priority="221" operator="equal">
      <formula>0</formula>
    </cfRule>
  </conditionalFormatting>
  <conditionalFormatting sqref="G248:Q248">
    <cfRule type="cellIs" dxfId="6564" priority="220" operator="equal">
      <formula>0</formula>
    </cfRule>
  </conditionalFormatting>
  <conditionalFormatting sqref="G276:Q280">
    <cfRule type="cellIs" dxfId="6563" priority="219" operator="equal">
      <formula>0</formula>
    </cfRule>
  </conditionalFormatting>
  <conditionalFormatting sqref="G282:Q289">
    <cfRule type="cellIs" dxfId="6562" priority="218" operator="equal">
      <formula>0</formula>
    </cfRule>
  </conditionalFormatting>
  <conditionalFormatting sqref="G83:Q83">
    <cfRule type="cellIs" dxfId="6561" priority="215" operator="equal">
      <formula>0</formula>
    </cfRule>
  </conditionalFormatting>
  <conditionalFormatting sqref="D248">
    <cfRule type="cellIs" dxfId="6560" priority="212" operator="equal">
      <formula>0</formula>
    </cfRule>
  </conditionalFormatting>
  <conditionalFormatting sqref="T97:U97 C97:R97">
    <cfRule type="cellIs" dxfId="6559" priority="217" operator="equal">
      <formula>0</formula>
    </cfRule>
  </conditionalFormatting>
  <conditionalFormatting sqref="S97">
    <cfRule type="cellIs" dxfId="6558" priority="216" operator="equal">
      <formula>0</formula>
    </cfRule>
  </conditionalFormatting>
  <conditionalFormatting sqref="D7:D9">
    <cfRule type="cellIs" dxfId="6557" priority="214" operator="equal">
      <formula>0</formula>
    </cfRule>
  </conditionalFormatting>
  <conditionalFormatting sqref="D54 D52">
    <cfRule type="cellIs" dxfId="6556" priority="213" operator="equal">
      <formula>0</formula>
    </cfRule>
  </conditionalFormatting>
  <conditionalFormatting sqref="T103:U103 P103:R103 C103:F103 H103:M103 T147:U147 C147:R147">
    <cfRule type="cellIs" dxfId="6555" priority="211" operator="equal">
      <formula>0</formula>
    </cfRule>
  </conditionalFormatting>
  <conditionalFormatting sqref="S103 S147">
    <cfRule type="cellIs" dxfId="6554" priority="210" operator="equal">
      <formula>0</formula>
    </cfRule>
  </conditionalFormatting>
  <conditionalFormatting sqref="N103:O103 N147:O147">
    <cfRule type="cellIs" dxfId="6553" priority="209" operator="equal">
      <formula>0</formula>
    </cfRule>
  </conditionalFormatting>
  <conditionalFormatting sqref="S151:S154">
    <cfRule type="cellIs" dxfId="6552" priority="201" operator="equal">
      <formula>0</formula>
    </cfRule>
  </conditionalFormatting>
  <conditionalFormatting sqref="G103:Q103">
    <cfRule type="cellIs" dxfId="6551" priority="208" operator="equal">
      <formula>0</formula>
    </cfRule>
  </conditionalFormatting>
  <conditionalFormatting sqref="N148:O149 N104:O104">
    <cfRule type="cellIs" dxfId="6550" priority="205" operator="equal">
      <formula>0</formula>
    </cfRule>
  </conditionalFormatting>
  <conditionalFormatting sqref="C150 T150:U150 R150 E150:F150">
    <cfRule type="cellIs" dxfId="6549" priority="204" operator="equal">
      <formula>0</formula>
    </cfRule>
  </conditionalFormatting>
  <conditionalFormatting sqref="S150">
    <cfRule type="cellIs" dxfId="6548" priority="203" operator="equal">
      <formula>0</formula>
    </cfRule>
  </conditionalFormatting>
  <conditionalFormatting sqref="T151:U154 C151 R151 C152:R152 E151:F151 C153:C154 E153:R154">
    <cfRule type="cellIs" dxfId="6547" priority="202" operator="equal">
      <formula>0</formula>
    </cfRule>
  </conditionalFormatting>
  <conditionalFormatting sqref="N152:O154">
    <cfRule type="cellIs" dxfId="6546" priority="200" operator="equal">
      <formula>0</formula>
    </cfRule>
  </conditionalFormatting>
  <conditionalFormatting sqref="T148:U149 T104:U104 C104:R104 C148:R149">
    <cfRule type="cellIs" dxfId="6545" priority="207" operator="equal">
      <formula>0</formula>
    </cfRule>
  </conditionalFormatting>
  <conditionalFormatting sqref="S148:S149 S104">
    <cfRule type="cellIs" dxfId="6544" priority="206" operator="equal">
      <formula>0</formula>
    </cfRule>
  </conditionalFormatting>
  <conditionalFormatting sqref="S146">
    <cfRule type="cellIs" dxfId="6543" priority="177" operator="equal">
      <formula>0</formula>
    </cfRule>
  </conditionalFormatting>
  <conditionalFormatting sqref="T105:U105 C105:R105">
    <cfRule type="cellIs" dxfId="6542" priority="196" operator="equal">
      <formula>0</formula>
    </cfRule>
  </conditionalFormatting>
  <conditionalFormatting sqref="S105">
    <cfRule type="cellIs" dxfId="6541" priority="195" operator="equal">
      <formula>0</formula>
    </cfRule>
  </conditionalFormatting>
  <conditionalFormatting sqref="N105:O105">
    <cfRule type="cellIs" dxfId="6540" priority="194" operator="equal">
      <formula>0</formula>
    </cfRule>
  </conditionalFormatting>
  <conditionalFormatting sqref="T108:U109 T111:U112 C108:C109 C111:C112 E108:R109 E111:R112">
    <cfRule type="cellIs" dxfId="6539" priority="199" operator="equal">
      <formula>0</formula>
    </cfRule>
  </conditionalFormatting>
  <conditionalFormatting sqref="S108:S109 S111:S112">
    <cfRule type="cellIs" dxfId="6538" priority="198" operator="equal">
      <formula>0</formula>
    </cfRule>
  </conditionalFormatting>
  <conditionalFormatting sqref="N108:O109 N111:O112">
    <cfRule type="cellIs" dxfId="6537" priority="197" operator="equal">
      <formula>0</formula>
    </cfRule>
  </conditionalFormatting>
  <conditionalFormatting sqref="T106:U106 C106:R106">
    <cfRule type="cellIs" dxfId="6536" priority="193" operator="equal">
      <formula>0</formula>
    </cfRule>
  </conditionalFormatting>
  <conditionalFormatting sqref="S106">
    <cfRule type="cellIs" dxfId="6535" priority="192" operator="equal">
      <formula>0</formula>
    </cfRule>
  </conditionalFormatting>
  <conditionalFormatting sqref="N106:O106">
    <cfRule type="cellIs" dxfId="6534" priority="191" operator="equal">
      <formula>0</formula>
    </cfRule>
  </conditionalFormatting>
  <conditionalFormatting sqref="T114:U114 C114:R114">
    <cfRule type="cellIs" dxfId="6533" priority="184" operator="equal">
      <formula>0</formula>
    </cfRule>
  </conditionalFormatting>
  <conditionalFormatting sqref="S114">
    <cfRule type="cellIs" dxfId="6532" priority="183" operator="equal">
      <formula>0</formula>
    </cfRule>
  </conditionalFormatting>
  <conditionalFormatting sqref="N114:O114">
    <cfRule type="cellIs" dxfId="6531" priority="182" operator="equal">
      <formula>0</formula>
    </cfRule>
  </conditionalFormatting>
  <conditionalFormatting sqref="T115:U115 C115:R115">
    <cfRule type="cellIs" dxfId="6530" priority="181" operator="equal">
      <formula>0</formula>
    </cfRule>
  </conditionalFormatting>
  <conditionalFormatting sqref="S115">
    <cfRule type="cellIs" dxfId="6529" priority="180" operator="equal">
      <formula>0</formula>
    </cfRule>
  </conditionalFormatting>
  <conditionalFormatting sqref="N115:O115">
    <cfRule type="cellIs" dxfId="6528" priority="179" operator="equal">
      <formula>0</formula>
    </cfRule>
  </conditionalFormatting>
  <conditionalFormatting sqref="T113:U113 C113:R113">
    <cfRule type="cellIs" dxfId="6527" priority="190" operator="equal">
      <formula>0</formula>
    </cfRule>
  </conditionalFormatting>
  <conditionalFormatting sqref="S113">
    <cfRule type="cellIs" dxfId="6526" priority="189" operator="equal">
      <formula>0</formula>
    </cfRule>
  </conditionalFormatting>
  <conditionalFormatting sqref="N113:O113">
    <cfRule type="cellIs" dxfId="6525" priority="188" operator="equal">
      <formula>0</formula>
    </cfRule>
  </conditionalFormatting>
  <conditionalFormatting sqref="E138:F138 T138:U138 R138">
    <cfRule type="cellIs" dxfId="6524" priority="169" operator="equal">
      <formula>0</formula>
    </cfRule>
  </conditionalFormatting>
  <conditionalFormatting sqref="S138">
    <cfRule type="cellIs" dxfId="6523" priority="168" operator="equal">
      <formula>0</formula>
    </cfRule>
  </conditionalFormatting>
  <conditionalFormatting sqref="C138 C141 C143:C154">
    <cfRule type="cellIs" dxfId="6522" priority="161" operator="equal">
      <formula>0</formula>
    </cfRule>
  </conditionalFormatting>
  <conditionalFormatting sqref="T116:U118 C116:R116 T120:U121 R117:R118 C117:F118 C120:R121">
    <cfRule type="cellIs" dxfId="6521" priority="187" operator="equal">
      <formula>0</formula>
    </cfRule>
  </conditionalFormatting>
  <conditionalFormatting sqref="S116:S118 S120:S121">
    <cfRule type="cellIs" dxfId="6520" priority="186" operator="equal">
      <formula>0</formula>
    </cfRule>
  </conditionalFormatting>
  <conditionalFormatting sqref="N116:O116 N120:O121">
    <cfRule type="cellIs" dxfId="6519" priority="185" operator="equal">
      <formula>0</formula>
    </cfRule>
  </conditionalFormatting>
  <conditionalFormatting sqref="T146:U146 C146:R146">
    <cfRule type="cellIs" dxfId="6518" priority="178" operator="equal">
      <formula>0</formula>
    </cfRule>
  </conditionalFormatting>
  <conditionalFormatting sqref="N122:O122">
    <cfRule type="cellIs" dxfId="6517" priority="173" operator="equal">
      <formula>0</formula>
    </cfRule>
  </conditionalFormatting>
  <conditionalFormatting sqref="N146:O146">
    <cfRule type="cellIs" dxfId="6516" priority="176" operator="equal">
      <formula>0</formula>
    </cfRule>
  </conditionalFormatting>
  <conditionalFormatting sqref="N143:O149 N152:O154">
    <cfRule type="cellIs" dxfId="6515" priority="165" operator="equal">
      <formula>0</formula>
    </cfRule>
  </conditionalFormatting>
  <conditionalFormatting sqref="T107:U107 C107:R107">
    <cfRule type="cellIs" dxfId="6514" priority="164" operator="equal">
      <formula>0</formula>
    </cfRule>
  </conditionalFormatting>
  <conditionalFormatting sqref="E141:F141 T141:U141 T143:U154 R141 E150:F151 R150:R151 D146:R149 E143:R145 E153:R154 D152:R152">
    <cfRule type="cellIs" dxfId="6513" priority="167" operator="equal">
      <formula>0</formula>
    </cfRule>
  </conditionalFormatting>
  <conditionalFormatting sqref="T122:U122 C122:R122">
    <cfRule type="cellIs" dxfId="6512" priority="175" operator="equal">
      <formula>0</formula>
    </cfRule>
  </conditionalFormatting>
  <conditionalFormatting sqref="S122">
    <cfRule type="cellIs" dxfId="6511" priority="174" operator="equal">
      <formula>0</formula>
    </cfRule>
  </conditionalFormatting>
  <conditionalFormatting sqref="T123:U123 T155:U155 C155:R155 C137:R137 T137:U137 C123:R123">
    <cfRule type="cellIs" dxfId="6510" priority="172" operator="equal">
      <formula>0</formula>
    </cfRule>
  </conditionalFormatting>
  <conditionalFormatting sqref="S123 S155 S137">
    <cfRule type="cellIs" dxfId="6509" priority="171" operator="equal">
      <formula>0</formula>
    </cfRule>
  </conditionalFormatting>
  <conditionalFormatting sqref="N123:O123 N155:O155 N137:O137">
    <cfRule type="cellIs" dxfId="6508" priority="170" operator="equal">
      <formula>0</formula>
    </cfRule>
  </conditionalFormatting>
  <conditionalFormatting sqref="S107">
    <cfRule type="cellIs" dxfId="6507" priority="163" operator="equal">
      <formula>0</formula>
    </cfRule>
  </conditionalFormatting>
  <conditionalFormatting sqref="S141 S143:S154">
    <cfRule type="cellIs" dxfId="6506" priority="166" operator="equal">
      <formula>0</formula>
    </cfRule>
  </conditionalFormatting>
  <conditionalFormatting sqref="S152">
    <cfRule type="cellIs" dxfId="6505" priority="139" operator="equal">
      <formula>0</formula>
    </cfRule>
  </conditionalFormatting>
  <conditionalFormatting sqref="N107:O107">
    <cfRule type="cellIs" dxfId="6504" priority="162" operator="equal">
      <formula>0</formula>
    </cfRule>
  </conditionalFormatting>
  <conditionalFormatting sqref="C124">
    <cfRule type="cellIs" dxfId="6503" priority="158" operator="equal">
      <formula>0</formula>
    </cfRule>
  </conditionalFormatting>
  <conditionalFormatting sqref="E124:F124 T124:U124 R124">
    <cfRule type="cellIs" dxfId="6502" priority="160" operator="equal">
      <formula>0</formula>
    </cfRule>
  </conditionalFormatting>
  <conditionalFormatting sqref="E125:F125 T125:U125 T136:U136 E136:F136 T127:U134 E127:F134 R125 R127:R134 R136">
    <cfRule type="cellIs" dxfId="6501" priority="157" operator="equal">
      <formula>0</formula>
    </cfRule>
  </conditionalFormatting>
  <conditionalFormatting sqref="S124">
    <cfRule type="cellIs" dxfId="6500" priority="159" operator="equal">
      <formula>0</formula>
    </cfRule>
  </conditionalFormatting>
  <conditionalFormatting sqref="E139:F140 T139:U140 R139:R140">
    <cfRule type="cellIs" dxfId="6499" priority="146" operator="equal">
      <formula>0</formula>
    </cfRule>
  </conditionalFormatting>
  <conditionalFormatting sqref="S125 S136 S127:S134">
    <cfRule type="cellIs" dxfId="6498" priority="156" operator="equal">
      <formula>0</formula>
    </cfRule>
  </conditionalFormatting>
  <conditionalFormatting sqref="S139:S140">
    <cfRule type="cellIs" dxfId="6497" priority="145" operator="equal">
      <formula>0</formula>
    </cfRule>
  </conditionalFormatting>
  <conditionalFormatting sqref="S135">
    <cfRule type="cellIs" dxfId="6496" priority="153" operator="equal">
      <formula>0</formula>
    </cfRule>
  </conditionalFormatting>
  <conditionalFormatting sqref="C125 C136 C127:C134">
    <cfRule type="cellIs" dxfId="6495" priority="155" operator="equal">
      <formula>0</formula>
    </cfRule>
  </conditionalFormatting>
  <conditionalFormatting sqref="S164">
    <cfRule type="cellIs" dxfId="6494" priority="142" operator="equal">
      <formula>0</formula>
    </cfRule>
  </conditionalFormatting>
  <conditionalFormatting sqref="C135">
    <cfRule type="cellIs" dxfId="6493" priority="152" operator="equal">
      <formula>0</formula>
    </cfRule>
  </conditionalFormatting>
  <conditionalFormatting sqref="D126:R126">
    <cfRule type="cellIs" dxfId="6492" priority="151" operator="equal">
      <formula>0</formula>
    </cfRule>
  </conditionalFormatting>
  <conditionalFormatting sqref="S126">
    <cfRule type="cellIs" dxfId="6491" priority="147" operator="equal">
      <formula>0</formula>
    </cfRule>
  </conditionalFormatting>
  <conditionalFormatting sqref="T135:U135 E135:F135 R135">
    <cfRule type="cellIs" dxfId="6490" priority="154" operator="equal">
      <formula>0</formula>
    </cfRule>
  </conditionalFormatting>
  <conditionalFormatting sqref="N126:O126">
    <cfRule type="cellIs" dxfId="6489" priority="150" operator="equal">
      <formula>0</formula>
    </cfRule>
  </conditionalFormatting>
  <conditionalFormatting sqref="C126">
    <cfRule type="cellIs" dxfId="6488" priority="149" operator="equal">
      <formula>0</formula>
    </cfRule>
  </conditionalFormatting>
  <conditionalFormatting sqref="T126:U126">
    <cfRule type="cellIs" dxfId="6487" priority="148" operator="equal">
      <formula>0</formula>
    </cfRule>
  </conditionalFormatting>
  <conditionalFormatting sqref="N192:O192">
    <cfRule type="cellIs" dxfId="6486" priority="135" operator="equal">
      <formula>0</formula>
    </cfRule>
  </conditionalFormatting>
  <conditionalFormatting sqref="T152:U152 C152:R152">
    <cfRule type="cellIs" dxfId="6485" priority="140" operator="equal">
      <formula>0</formula>
    </cfRule>
  </conditionalFormatting>
  <conditionalFormatting sqref="C139:C140">
    <cfRule type="cellIs" dxfId="6484" priority="144" operator="equal">
      <formula>0</formula>
    </cfRule>
  </conditionalFormatting>
  <conditionalFormatting sqref="T164:U164 C164:R164">
    <cfRule type="cellIs" dxfId="6483" priority="143" operator="equal">
      <formula>0</formula>
    </cfRule>
  </conditionalFormatting>
  <conditionalFormatting sqref="N181:O181">
    <cfRule type="cellIs" dxfId="6482" priority="115" operator="equal">
      <formula>0</formula>
    </cfRule>
  </conditionalFormatting>
  <conditionalFormatting sqref="N164:O164">
    <cfRule type="cellIs" dxfId="6481" priority="141" operator="equal">
      <formula>0</formula>
    </cfRule>
  </conditionalFormatting>
  <conditionalFormatting sqref="S186">
    <cfRule type="cellIs" dxfId="6480" priority="120" operator="equal">
      <formula>0</formula>
    </cfRule>
  </conditionalFormatting>
  <conditionalFormatting sqref="N186:O186">
    <cfRule type="cellIs" dxfId="6479" priority="119" operator="equal">
      <formula>0</formula>
    </cfRule>
  </conditionalFormatting>
  <conditionalFormatting sqref="N152:O152">
    <cfRule type="cellIs" dxfId="6478" priority="138" operator="equal">
      <formula>0</formula>
    </cfRule>
  </conditionalFormatting>
  <conditionalFormatting sqref="C192">
    <cfRule type="cellIs" dxfId="6477" priority="134" operator="equal">
      <formula>0</formula>
    </cfRule>
  </conditionalFormatting>
  <conditionalFormatting sqref="E192:R192 T192:U192">
    <cfRule type="cellIs" dxfId="6476" priority="137" operator="equal">
      <formula>0</formula>
    </cfRule>
  </conditionalFormatting>
  <conditionalFormatting sqref="E189:R189 T189:U189 T192:U193 E192:R193">
    <cfRule type="cellIs" dxfId="6475" priority="133" operator="equal">
      <formula>0</formula>
    </cfRule>
  </conditionalFormatting>
  <conditionalFormatting sqref="S192">
    <cfRule type="cellIs" dxfId="6474" priority="136" operator="equal">
      <formula>0</formula>
    </cfRule>
  </conditionalFormatting>
  <conditionalFormatting sqref="S188">
    <cfRule type="cellIs" dxfId="6473" priority="128" operator="equal">
      <formula>0</formula>
    </cfRule>
  </conditionalFormatting>
  <conditionalFormatting sqref="S189 S192:S193">
    <cfRule type="cellIs" dxfId="6472" priority="132" operator="equal">
      <formula>0</formula>
    </cfRule>
  </conditionalFormatting>
  <conditionalFormatting sqref="N189:O189 N192:O193">
    <cfRule type="cellIs" dxfId="6471" priority="131" operator="equal">
      <formula>0</formula>
    </cfRule>
  </conditionalFormatting>
  <conditionalFormatting sqref="C189 C192:C193">
    <cfRule type="cellIs" dxfId="6470" priority="130" operator="equal">
      <formula>0</formula>
    </cfRule>
  </conditionalFormatting>
  <conditionalFormatting sqref="T188:U188 E188:R188">
    <cfRule type="cellIs" dxfId="6469" priority="129" operator="equal">
      <formula>0</formula>
    </cfRule>
  </conditionalFormatting>
  <conditionalFormatting sqref="T156:U156 C156:R156">
    <cfRule type="cellIs" dxfId="6468" priority="111" operator="equal">
      <formula>0</formula>
    </cfRule>
  </conditionalFormatting>
  <conditionalFormatting sqref="N188:O188">
    <cfRule type="cellIs" dxfId="6467" priority="127" operator="equal">
      <formula>0</formula>
    </cfRule>
  </conditionalFormatting>
  <conditionalFormatting sqref="C188">
    <cfRule type="cellIs" dxfId="6466" priority="126" operator="equal">
      <formula>0</formula>
    </cfRule>
  </conditionalFormatting>
  <conditionalFormatting sqref="E187:R187 T187:U187">
    <cfRule type="cellIs" dxfId="6465" priority="125" operator="equal">
      <formula>0</formula>
    </cfRule>
  </conditionalFormatting>
  <conditionalFormatting sqref="S187">
    <cfRule type="cellIs" dxfId="6464" priority="124" operator="equal">
      <formula>0</formula>
    </cfRule>
  </conditionalFormatting>
  <conditionalFormatting sqref="N187:O187">
    <cfRule type="cellIs" dxfId="6463" priority="123" operator="equal">
      <formula>0</formula>
    </cfRule>
  </conditionalFormatting>
  <conditionalFormatting sqref="C187">
    <cfRule type="cellIs" dxfId="6462" priority="122" operator="equal">
      <formula>0</formula>
    </cfRule>
  </conditionalFormatting>
  <conditionalFormatting sqref="T186:U186 E186:R186">
    <cfRule type="cellIs" dxfId="6461" priority="121" operator="equal">
      <formula>0</formula>
    </cfRule>
  </conditionalFormatting>
  <conditionalFormatting sqref="S181">
    <cfRule type="cellIs" dxfId="6460" priority="116" operator="equal">
      <formula>0</formula>
    </cfRule>
  </conditionalFormatting>
  <conditionalFormatting sqref="C186">
    <cfRule type="cellIs" dxfId="6459" priority="118" operator="equal">
      <formula>0</formula>
    </cfRule>
  </conditionalFormatting>
  <conditionalFormatting sqref="T181:U181 C181:R181">
    <cfRule type="cellIs" dxfId="6458" priority="117" operator="equal">
      <formula>0</formula>
    </cfRule>
  </conditionalFormatting>
  <conditionalFormatting sqref="T163:U163 C163:R163">
    <cfRule type="cellIs" dxfId="6457" priority="114" operator="equal">
      <formula>0</formula>
    </cfRule>
  </conditionalFormatting>
  <conditionalFormatting sqref="S163">
    <cfRule type="cellIs" dxfId="6456" priority="113" operator="equal">
      <formula>0</formula>
    </cfRule>
  </conditionalFormatting>
  <conditionalFormatting sqref="N163:O163">
    <cfRule type="cellIs" dxfId="6455" priority="112" operator="equal">
      <formula>0</formula>
    </cfRule>
  </conditionalFormatting>
  <conditionalFormatting sqref="S156">
    <cfRule type="cellIs" dxfId="6454" priority="110" operator="equal">
      <formula>0</formula>
    </cfRule>
  </conditionalFormatting>
  <conditionalFormatting sqref="N156:O156">
    <cfRule type="cellIs" dxfId="6453" priority="109" operator="equal">
      <formula>0</formula>
    </cfRule>
  </conditionalFormatting>
  <conditionalFormatting sqref="C157">
    <cfRule type="cellIs" dxfId="6452" priority="105" operator="equal">
      <formula>0</formula>
    </cfRule>
  </conditionalFormatting>
  <conditionalFormatting sqref="E157:R157 T157:U157">
    <cfRule type="cellIs" dxfId="6451" priority="108" operator="equal">
      <formula>0</formula>
    </cfRule>
  </conditionalFormatting>
  <conditionalFormatting sqref="S157">
    <cfRule type="cellIs" dxfId="6450" priority="107" operator="equal">
      <formula>0</formula>
    </cfRule>
  </conditionalFormatting>
  <conditionalFormatting sqref="N157:O157">
    <cfRule type="cellIs" dxfId="6449" priority="106" operator="equal">
      <formula>0</formula>
    </cfRule>
  </conditionalFormatting>
  <conditionalFormatting sqref="E158:R162 T158:U162">
    <cfRule type="cellIs" dxfId="6448" priority="104" operator="equal">
      <formula>0</formula>
    </cfRule>
  </conditionalFormatting>
  <conditionalFormatting sqref="S158:S162">
    <cfRule type="cellIs" dxfId="6447" priority="103" operator="equal">
      <formula>0</formula>
    </cfRule>
  </conditionalFormatting>
  <conditionalFormatting sqref="N158:O162">
    <cfRule type="cellIs" dxfId="6446" priority="102" operator="equal">
      <formula>0</formula>
    </cfRule>
  </conditionalFormatting>
  <conditionalFormatting sqref="C158:C162">
    <cfRule type="cellIs" dxfId="6445" priority="101" operator="equal">
      <formula>0</formula>
    </cfRule>
  </conditionalFormatting>
  <conditionalFormatting sqref="T110:U110 C110:R110">
    <cfRule type="cellIs" dxfId="6444" priority="100" operator="equal">
      <formula>0</formula>
    </cfRule>
  </conditionalFormatting>
  <conditionalFormatting sqref="S110">
    <cfRule type="cellIs" dxfId="6443" priority="99" operator="equal">
      <formula>0</formula>
    </cfRule>
  </conditionalFormatting>
  <conditionalFormatting sqref="N110:O110">
    <cfRule type="cellIs" dxfId="6442" priority="98" operator="equal">
      <formula>0</formula>
    </cfRule>
  </conditionalFormatting>
  <conditionalFormatting sqref="T119:U119 C119:R119">
    <cfRule type="cellIs" dxfId="6441" priority="97" operator="equal">
      <formula>0</formula>
    </cfRule>
  </conditionalFormatting>
  <conditionalFormatting sqref="S119">
    <cfRule type="cellIs" dxfId="6440" priority="96" operator="equal">
      <formula>0</formula>
    </cfRule>
  </conditionalFormatting>
  <conditionalFormatting sqref="N119:O119">
    <cfRule type="cellIs" dxfId="6439" priority="95" operator="equal">
      <formula>0</formula>
    </cfRule>
  </conditionalFormatting>
  <conditionalFormatting sqref="C142 T142:U142 E142:R142">
    <cfRule type="cellIs" dxfId="6438" priority="94" operator="equal">
      <formula>0</formula>
    </cfRule>
  </conditionalFormatting>
  <conditionalFormatting sqref="S142">
    <cfRule type="cellIs" dxfId="6437" priority="93" operator="equal">
      <formula>0</formula>
    </cfRule>
  </conditionalFormatting>
  <conditionalFormatting sqref="N142:O142">
    <cfRule type="cellIs" dxfId="6436" priority="92" operator="equal">
      <formula>0</formula>
    </cfRule>
  </conditionalFormatting>
  <conditionalFormatting sqref="G108:Q109">
    <cfRule type="cellIs" dxfId="6435" priority="91" operator="equal">
      <formula>0</formula>
    </cfRule>
  </conditionalFormatting>
  <conditionalFormatting sqref="G117:Q118">
    <cfRule type="cellIs" dxfId="6434" priority="90" operator="equal">
      <formula>0</formula>
    </cfRule>
  </conditionalFormatting>
  <conditionalFormatting sqref="G117:Q118">
    <cfRule type="cellIs" dxfId="6433" priority="89" operator="equal">
      <formula>0</formula>
    </cfRule>
  </conditionalFormatting>
  <conditionalFormatting sqref="N117:O118">
    <cfRule type="cellIs" dxfId="6432" priority="88" operator="equal">
      <formula>0</formula>
    </cfRule>
  </conditionalFormatting>
  <conditionalFormatting sqref="G120:Q120">
    <cfRule type="cellIs" dxfId="6431" priority="87" operator="equal">
      <formula>0</formula>
    </cfRule>
  </conditionalFormatting>
  <conditionalFormatting sqref="N120:O120">
    <cfRule type="cellIs" dxfId="6430" priority="86" operator="equal">
      <formula>0</formula>
    </cfRule>
  </conditionalFormatting>
  <conditionalFormatting sqref="G124:Q125">
    <cfRule type="cellIs" dxfId="6429" priority="85" operator="equal">
      <formula>0</formula>
    </cfRule>
  </conditionalFormatting>
  <conditionalFormatting sqref="G124:Q125">
    <cfRule type="cellIs" dxfId="6428" priority="84" operator="equal">
      <formula>0</formula>
    </cfRule>
  </conditionalFormatting>
  <conditionalFormatting sqref="N124:O125">
    <cfRule type="cellIs" dxfId="6427" priority="83" operator="equal">
      <formula>0</formula>
    </cfRule>
  </conditionalFormatting>
  <conditionalFormatting sqref="G127:Q136">
    <cfRule type="cellIs" dxfId="6426" priority="82" operator="equal">
      <formula>0</formula>
    </cfRule>
  </conditionalFormatting>
  <conditionalFormatting sqref="G127:Q136">
    <cfRule type="cellIs" dxfId="6425" priority="81" operator="equal">
      <formula>0</formula>
    </cfRule>
  </conditionalFormatting>
  <conditionalFormatting sqref="N127:O136">
    <cfRule type="cellIs" dxfId="6424" priority="80" operator="equal">
      <formula>0</formula>
    </cfRule>
  </conditionalFormatting>
  <conditionalFormatting sqref="G138:Q141">
    <cfRule type="cellIs" dxfId="6423" priority="79" operator="equal">
      <formula>0</formula>
    </cfRule>
  </conditionalFormatting>
  <conditionalFormatting sqref="G138:Q141">
    <cfRule type="cellIs" dxfId="6422" priority="78" operator="equal">
      <formula>0</formula>
    </cfRule>
  </conditionalFormatting>
  <conditionalFormatting sqref="N138:O141">
    <cfRule type="cellIs" dxfId="6421" priority="77" operator="equal">
      <formula>0</formula>
    </cfRule>
  </conditionalFormatting>
  <conditionalFormatting sqref="G143:Q145">
    <cfRule type="cellIs" dxfId="6420" priority="76" operator="equal">
      <formula>0</formula>
    </cfRule>
  </conditionalFormatting>
  <conditionalFormatting sqref="N143:O145">
    <cfRule type="cellIs" dxfId="6419" priority="75" operator="equal">
      <formula>0</formula>
    </cfRule>
  </conditionalFormatting>
  <conditionalFormatting sqref="G150:Q151">
    <cfRule type="cellIs" dxfId="6418" priority="74" operator="equal">
      <formula>0</formula>
    </cfRule>
  </conditionalFormatting>
  <conditionalFormatting sqref="G150:Q151">
    <cfRule type="cellIs" dxfId="6417" priority="73" operator="equal">
      <formula>0</formula>
    </cfRule>
  </conditionalFormatting>
  <conditionalFormatting sqref="N150:O151">
    <cfRule type="cellIs" dxfId="6416" priority="72" operator="equal">
      <formula>0</formula>
    </cfRule>
  </conditionalFormatting>
  <conditionalFormatting sqref="G153:Q154">
    <cfRule type="cellIs" dxfId="6415" priority="71" operator="equal">
      <formula>0</formula>
    </cfRule>
  </conditionalFormatting>
  <conditionalFormatting sqref="N153:O154">
    <cfRule type="cellIs" dxfId="6414" priority="70" operator="equal">
      <formula>0</formula>
    </cfRule>
  </conditionalFormatting>
  <conditionalFormatting sqref="C190:U190">
    <cfRule type="cellIs" dxfId="6413" priority="69" operator="equal">
      <formula>0</formula>
    </cfRule>
  </conditionalFormatting>
  <conditionalFormatting sqref="S191">
    <cfRule type="cellIs" dxfId="6412" priority="67" operator="equal">
      <formula>0</formula>
    </cfRule>
  </conditionalFormatting>
  <conditionalFormatting sqref="T191:U191 C191:R191">
    <cfRule type="cellIs" dxfId="6411" priority="68" operator="equal">
      <formula>0</formula>
    </cfRule>
  </conditionalFormatting>
  <conditionalFormatting sqref="N191:O191">
    <cfRule type="cellIs" dxfId="6410" priority="66" operator="equal">
      <formula>0</formula>
    </cfRule>
  </conditionalFormatting>
  <conditionalFormatting sqref="T190:U190 C190:R190">
    <cfRule type="cellIs" dxfId="6409" priority="65" operator="equal">
      <formula>0</formula>
    </cfRule>
  </conditionalFormatting>
  <conditionalFormatting sqref="S190">
    <cfRule type="cellIs" dxfId="6408" priority="64" operator="equal">
      <formula>0</formula>
    </cfRule>
  </conditionalFormatting>
  <conditionalFormatting sqref="N190:O190">
    <cfRule type="cellIs" dxfId="6407" priority="63" operator="equal">
      <formula>0</formula>
    </cfRule>
  </conditionalFormatting>
  <conditionalFormatting sqref="C166:C168 C178 E178:U178 E166:U168">
    <cfRule type="cellIs" dxfId="6406" priority="62" operator="equal">
      <formula>0</formula>
    </cfRule>
  </conditionalFormatting>
  <conditionalFormatting sqref="E180:R180 T180:U180">
    <cfRule type="cellIs" dxfId="6405" priority="61" operator="equal">
      <formula>0</formula>
    </cfRule>
  </conditionalFormatting>
  <conditionalFormatting sqref="S179">
    <cfRule type="cellIs" dxfId="6404" priority="56" operator="equal">
      <formula>0</formula>
    </cfRule>
  </conditionalFormatting>
  <conditionalFormatting sqref="S180">
    <cfRule type="cellIs" dxfId="6403" priority="60" operator="equal">
      <formula>0</formula>
    </cfRule>
  </conditionalFormatting>
  <conditionalFormatting sqref="N180:O180">
    <cfRule type="cellIs" dxfId="6402" priority="59" operator="equal">
      <formula>0</formula>
    </cfRule>
  </conditionalFormatting>
  <conditionalFormatting sqref="C180">
    <cfRule type="cellIs" dxfId="6401" priority="58" operator="equal">
      <formula>0</formula>
    </cfRule>
  </conditionalFormatting>
  <conditionalFormatting sqref="T179:U179 E179:R179">
    <cfRule type="cellIs" dxfId="6400" priority="57" operator="equal">
      <formula>0</formula>
    </cfRule>
  </conditionalFormatting>
  <conditionalFormatting sqref="N179:O179">
    <cfRule type="cellIs" dxfId="6399" priority="55" operator="equal">
      <formula>0</formula>
    </cfRule>
  </conditionalFormatting>
  <conditionalFormatting sqref="C179">
    <cfRule type="cellIs" dxfId="6398" priority="54" operator="equal">
      <formula>0</formula>
    </cfRule>
  </conditionalFormatting>
  <conditionalFormatting sqref="T165:U165 C165:R165">
    <cfRule type="cellIs" dxfId="6397" priority="53" operator="equal">
      <formula>0</formula>
    </cfRule>
  </conditionalFormatting>
  <conditionalFormatting sqref="S165">
    <cfRule type="cellIs" dxfId="6396" priority="52" operator="equal">
      <formula>0</formula>
    </cfRule>
  </conditionalFormatting>
  <conditionalFormatting sqref="N165:O165">
    <cfRule type="cellIs" dxfId="6395" priority="51" operator="equal">
      <formula>0</formula>
    </cfRule>
  </conditionalFormatting>
  <conditionalFormatting sqref="C198:U198 C197 E197:U197">
    <cfRule type="cellIs" dxfId="6394" priority="50" operator="equal">
      <formula>0</formula>
    </cfRule>
  </conditionalFormatting>
  <conditionalFormatting sqref="N196:O196">
    <cfRule type="cellIs" dxfId="6393" priority="47" operator="equal">
      <formula>0</formula>
    </cfRule>
  </conditionalFormatting>
  <conditionalFormatting sqref="C196">
    <cfRule type="cellIs" dxfId="6392" priority="46" operator="equal">
      <formula>0</formula>
    </cfRule>
  </conditionalFormatting>
  <conditionalFormatting sqref="E196:R196 T196:U196">
    <cfRule type="cellIs" dxfId="6391" priority="49" operator="equal">
      <formula>0</formula>
    </cfRule>
  </conditionalFormatting>
  <conditionalFormatting sqref="T196:U198 D198:R198 E196:R197">
    <cfRule type="cellIs" dxfId="6390" priority="45" operator="equal">
      <formula>0</formula>
    </cfRule>
  </conditionalFormatting>
  <conditionalFormatting sqref="S196">
    <cfRule type="cellIs" dxfId="6389" priority="48" operator="equal">
      <formula>0</formula>
    </cfRule>
  </conditionalFormatting>
  <conditionalFormatting sqref="S196:S198">
    <cfRule type="cellIs" dxfId="6388" priority="44" operator="equal">
      <formula>0</formula>
    </cfRule>
  </conditionalFormatting>
  <conditionalFormatting sqref="N196:O198">
    <cfRule type="cellIs" dxfId="6387" priority="43" operator="equal">
      <formula>0</formula>
    </cfRule>
  </conditionalFormatting>
  <conditionalFormatting sqref="C196:C198">
    <cfRule type="cellIs" dxfId="6386" priority="42" operator="equal">
      <formula>0</formula>
    </cfRule>
  </conditionalFormatting>
  <conditionalFormatting sqref="G195:Q195">
    <cfRule type="cellIs" dxfId="6385" priority="41" operator="equal">
      <formula>0</formula>
    </cfRule>
  </conditionalFormatting>
  <conditionalFormatting sqref="N195:O195">
    <cfRule type="cellIs" dxfId="6384" priority="40" operator="equal">
      <formula>0</formula>
    </cfRule>
  </conditionalFormatting>
  <conditionalFormatting sqref="C203 E203:U203">
    <cfRule type="cellIs" dxfId="6383" priority="39" operator="equal">
      <formula>0</formula>
    </cfRule>
  </conditionalFormatting>
  <conditionalFormatting sqref="N202:O202">
    <cfRule type="cellIs" dxfId="6382" priority="36" operator="equal">
      <formula>0</formula>
    </cfRule>
  </conditionalFormatting>
  <conditionalFormatting sqref="C202">
    <cfRule type="cellIs" dxfId="6381" priority="35" operator="equal">
      <formula>0</formula>
    </cfRule>
  </conditionalFormatting>
  <conditionalFormatting sqref="E202:R202 T202:U202">
    <cfRule type="cellIs" dxfId="6380" priority="38" operator="equal">
      <formula>0</formula>
    </cfRule>
  </conditionalFormatting>
  <conditionalFormatting sqref="T202:U203 E202:R203">
    <cfRule type="cellIs" dxfId="6379" priority="34" operator="equal">
      <formula>0</formula>
    </cfRule>
  </conditionalFormatting>
  <conditionalFormatting sqref="S202">
    <cfRule type="cellIs" dxfId="6378" priority="37" operator="equal">
      <formula>0</formula>
    </cfRule>
  </conditionalFormatting>
  <conditionalFormatting sqref="S202:S203">
    <cfRule type="cellIs" dxfId="6377" priority="33" operator="equal">
      <formula>0</formula>
    </cfRule>
  </conditionalFormatting>
  <conditionalFormatting sqref="N202:O203">
    <cfRule type="cellIs" dxfId="6376" priority="32" operator="equal">
      <formula>0</formula>
    </cfRule>
  </conditionalFormatting>
  <conditionalFormatting sqref="C202:C203">
    <cfRule type="cellIs" dxfId="6375" priority="31" operator="equal">
      <formula>0</formula>
    </cfRule>
  </conditionalFormatting>
  <conditionalFormatting sqref="S201">
    <cfRule type="cellIs" dxfId="6374" priority="29" operator="equal">
      <formula>0</formula>
    </cfRule>
  </conditionalFormatting>
  <conditionalFormatting sqref="T201:U201 C201:R201">
    <cfRule type="cellIs" dxfId="6373" priority="30" operator="equal">
      <formula>0</formula>
    </cfRule>
  </conditionalFormatting>
  <conditionalFormatting sqref="N201:O201">
    <cfRule type="cellIs" dxfId="6372" priority="28" operator="equal">
      <formula>0</formula>
    </cfRule>
  </conditionalFormatting>
  <conditionalFormatting sqref="S53:U53">
    <cfRule type="cellIs" dxfId="6371" priority="27" operator="equal">
      <formula>0</formula>
    </cfRule>
  </conditionalFormatting>
  <conditionalFormatting sqref="E53:F53 C53 R53">
    <cfRule type="cellIs" dxfId="6370" priority="26" operator="equal">
      <formula>0</formula>
    </cfRule>
  </conditionalFormatting>
  <conditionalFormatting sqref="G53:Q53">
    <cfRule type="cellIs" dxfId="6369" priority="25" operator="equal">
      <formula>0</formula>
    </cfRule>
  </conditionalFormatting>
  <conditionalFormatting sqref="N53:O53">
    <cfRule type="cellIs" dxfId="6368" priority="24" operator="equal">
      <formula>0</formula>
    </cfRule>
  </conditionalFormatting>
  <conditionalFormatting sqref="D53">
    <cfRule type="cellIs" dxfId="6367" priority="23" operator="equal">
      <formula>0</formula>
    </cfRule>
  </conditionalFormatting>
  <conditionalFormatting sqref="S51:U51">
    <cfRule type="cellIs" dxfId="6366" priority="22" operator="equal">
      <formula>0</formula>
    </cfRule>
  </conditionalFormatting>
  <conditionalFormatting sqref="R51 C51 F51">
    <cfRule type="cellIs" dxfId="6365" priority="21" operator="equal">
      <formula>0</formula>
    </cfRule>
  </conditionalFormatting>
  <conditionalFormatting sqref="D127:D136">
    <cfRule type="cellIs" dxfId="6364" priority="20" operator="equal">
      <formula>0</formula>
    </cfRule>
  </conditionalFormatting>
  <conditionalFormatting sqref="D143:D145">
    <cfRule type="cellIs" dxfId="6363" priority="18" operator="equal">
      <formula>0</formula>
    </cfRule>
  </conditionalFormatting>
  <conditionalFormatting sqref="D138:D141">
    <cfRule type="cellIs" dxfId="6362" priority="19" operator="equal">
      <formula>0</formula>
    </cfRule>
  </conditionalFormatting>
  <conditionalFormatting sqref="D150:D151">
    <cfRule type="cellIs" dxfId="6361" priority="17" operator="equal">
      <formula>0</formula>
    </cfRule>
  </conditionalFormatting>
  <conditionalFormatting sqref="D153:D154">
    <cfRule type="cellIs" dxfId="6360" priority="16" operator="equal">
      <formula>0</formula>
    </cfRule>
  </conditionalFormatting>
  <conditionalFormatting sqref="D157:D162">
    <cfRule type="cellIs" dxfId="6359" priority="15" operator="equal">
      <formula>0</formula>
    </cfRule>
  </conditionalFormatting>
  <conditionalFormatting sqref="D166:D180">
    <cfRule type="cellIs" dxfId="6358" priority="14" operator="equal">
      <formula>0</formula>
    </cfRule>
  </conditionalFormatting>
  <conditionalFormatting sqref="D182:D189">
    <cfRule type="cellIs" dxfId="6357" priority="13" operator="equal">
      <formula>0</formula>
    </cfRule>
  </conditionalFormatting>
  <conditionalFormatting sqref="D192:D193">
    <cfRule type="cellIs" dxfId="6356" priority="12" operator="equal">
      <formula>0</formula>
    </cfRule>
  </conditionalFormatting>
  <conditionalFormatting sqref="D196:D197">
    <cfRule type="cellIs" dxfId="6355" priority="11" operator="equal">
      <formula>0</formula>
    </cfRule>
  </conditionalFormatting>
  <conditionalFormatting sqref="D202:D203">
    <cfRule type="cellIs" dxfId="6354" priority="10" operator="equal">
      <formula>0</formula>
    </cfRule>
  </conditionalFormatting>
  <conditionalFormatting sqref="D108:D109">
    <cfRule type="cellIs" dxfId="6353" priority="9" operator="equal">
      <formula>0</formula>
    </cfRule>
  </conditionalFormatting>
  <conditionalFormatting sqref="D111:D112">
    <cfRule type="cellIs" dxfId="6352" priority="8" operator="equal">
      <formula>0</formula>
    </cfRule>
  </conditionalFormatting>
  <conditionalFormatting sqref="D142">
    <cfRule type="cellIs" dxfId="6351" priority="7" operator="equal">
      <formula>0</formula>
    </cfRule>
  </conditionalFormatting>
  <conditionalFormatting sqref="D124:D125">
    <cfRule type="cellIs" dxfId="6350" priority="6" operator="equal">
      <formula>0</formula>
    </cfRule>
  </conditionalFormatting>
  <conditionalFormatting sqref="D152">
    <cfRule type="cellIs" dxfId="6349" priority="5" operator="equal">
      <formula>0</formula>
    </cfRule>
  </conditionalFormatting>
  <conditionalFormatting sqref="D199">
    <cfRule type="cellIs" dxfId="6348" priority="4" operator="equal">
      <formula>0</formula>
    </cfRule>
  </conditionalFormatting>
  <conditionalFormatting sqref="C98:U98">
    <cfRule type="cellIs" dxfId="6347" priority="3" operator="equal">
      <formula>0</formula>
    </cfRule>
  </conditionalFormatting>
  <conditionalFormatting sqref="E50:E51">
    <cfRule type="cellIs" dxfId="6346" priority="2" operator="equal">
      <formula>0</formula>
    </cfRule>
  </conditionalFormatting>
  <conditionalFormatting sqref="D50:D51">
    <cfRule type="cellIs" dxfId="6345" priority="1" operator="equal">
      <formula>0</formula>
    </cfRule>
  </conditionalFormatting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>
    <tabColor theme="8"/>
  </sheetPr>
  <dimension ref="A1:V359"/>
  <sheetViews>
    <sheetView zoomScale="70" zoomScaleNormal="70" zoomScaleSheetLayoutView="70" workbookViewId="0">
      <pane xSplit="2" ySplit="3" topLeftCell="C60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7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70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20</v>
      </c>
      <c r="E7" s="27">
        <v>0.2857142857142857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66</v>
      </c>
      <c r="E8" s="27">
        <v>0.94285714285714284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8</v>
      </c>
      <c r="E9" s="27">
        <v>0.11428571428571428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-4</v>
      </c>
      <c r="E10" s="27">
        <v>-5.7142857142857141E-2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14</v>
      </c>
      <c r="E16" s="27">
        <v>0.2</v>
      </c>
      <c r="F16" s="28"/>
      <c r="G16" s="38">
        <v>1.0377190000000001</v>
      </c>
      <c r="H16" s="38">
        <v>1.028897</v>
      </c>
      <c r="I16" s="38">
        <v>1.1471549999999999</v>
      </c>
      <c r="J16" s="38">
        <v>1.087785</v>
      </c>
      <c r="K16" s="38">
        <v>0.94366399999999995</v>
      </c>
      <c r="L16" s="38">
        <v>0.85711999999999999</v>
      </c>
      <c r="M16" s="38">
        <v>0.86359300000000006</v>
      </c>
      <c r="N16" s="38">
        <v>0.82418400000000003</v>
      </c>
      <c r="O16" s="38">
        <v>0.77531000000000005</v>
      </c>
      <c r="P16" s="38">
        <v>0.74064600000000003</v>
      </c>
      <c r="Q16" s="38">
        <v>0.75184099999999998</v>
      </c>
      <c r="R16" s="28"/>
      <c r="S16" s="39">
        <v>10.057914</v>
      </c>
      <c r="T16" s="40">
        <v>-0.27548690926927233</v>
      </c>
      <c r="U16" s="40">
        <v>-3.9481399083648672E-2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12</v>
      </c>
      <c r="E17" s="27">
        <v>0.17142857142857143</v>
      </c>
      <c r="F17" s="28"/>
      <c r="G17" s="38">
        <v>1.0503450000000001</v>
      </c>
      <c r="H17" s="38">
        <v>1.1374109999999999</v>
      </c>
      <c r="I17" s="38">
        <v>1.3038160000000001</v>
      </c>
      <c r="J17" s="38">
        <v>1.103027</v>
      </c>
      <c r="K17" s="38">
        <v>1.028707</v>
      </c>
      <c r="L17" s="38">
        <v>1.0015750000000001</v>
      </c>
      <c r="M17" s="38">
        <v>0.95032399999999995</v>
      </c>
      <c r="N17" s="38">
        <v>0.86375400000000002</v>
      </c>
      <c r="O17" s="38">
        <v>0.79354499999999994</v>
      </c>
      <c r="P17" s="38">
        <v>0.73810699999999996</v>
      </c>
      <c r="Q17" s="38">
        <v>0.700847</v>
      </c>
      <c r="R17" s="28"/>
      <c r="S17" s="39">
        <v>10.671457999999999</v>
      </c>
      <c r="T17" s="40">
        <v>-0.33274590729712628</v>
      </c>
      <c r="U17" s="40">
        <v>-4.9315516258983894E-2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6</v>
      </c>
      <c r="E18" s="27">
        <v>8.5714285714285715E-2</v>
      </c>
      <c r="F18" s="28"/>
      <c r="G18" s="38">
        <v>7.7706999999999998E-2</v>
      </c>
      <c r="H18" s="38">
        <v>8.9232000000000006E-2</v>
      </c>
      <c r="I18" s="38">
        <v>0.123973</v>
      </c>
      <c r="J18" s="38">
        <v>4.4819999999999999E-2</v>
      </c>
      <c r="K18" s="38">
        <v>6.4707000000000001E-2</v>
      </c>
      <c r="L18" s="38">
        <v>6.2288999999999997E-2</v>
      </c>
      <c r="M18" s="38">
        <v>2.9776E-2</v>
      </c>
      <c r="N18" s="38">
        <v>4.5281000000000002E-2</v>
      </c>
      <c r="O18" s="38">
        <v>5.4550000000000001E-2</v>
      </c>
      <c r="P18" s="38">
        <v>7.7285999999999994E-2</v>
      </c>
      <c r="Q18" s="38">
        <v>2.8452000000000002E-2</v>
      </c>
      <c r="R18" s="28"/>
      <c r="S18" s="39">
        <v>0.69807300000000005</v>
      </c>
      <c r="T18" s="40">
        <v>-0.63385537982421147</v>
      </c>
      <c r="U18" s="40">
        <v>-0.11802437623932482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19</v>
      </c>
      <c r="E19" s="27">
        <v>0.27142857142857141</v>
      </c>
      <c r="F19" s="28"/>
      <c r="G19" s="38">
        <v>0.94189699999999998</v>
      </c>
      <c r="H19" s="38">
        <v>0.88570300000000002</v>
      </c>
      <c r="I19" s="38">
        <v>0.939411</v>
      </c>
      <c r="J19" s="38">
        <v>0.89799799999999996</v>
      </c>
      <c r="K19" s="38">
        <v>0.95943400000000001</v>
      </c>
      <c r="L19" s="38">
        <v>1.0548930000000001</v>
      </c>
      <c r="M19" s="38">
        <v>1.1581900000000001</v>
      </c>
      <c r="N19" s="38">
        <v>1.2526919999999999</v>
      </c>
      <c r="O19" s="38">
        <v>1.2367060000000001</v>
      </c>
      <c r="P19" s="38">
        <v>1.3455630000000001</v>
      </c>
      <c r="Q19" s="38">
        <v>1.2412829999999999</v>
      </c>
      <c r="R19" s="28"/>
      <c r="S19" s="39">
        <v>11.91377</v>
      </c>
      <c r="T19" s="40">
        <v>0.31785428767689039</v>
      </c>
      <c r="U19" s="40">
        <v>3.5102659055754826E-2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0.27142857142857141</v>
      </c>
      <c r="F20" s="28"/>
      <c r="G20" s="38">
        <v>0.109683</v>
      </c>
      <c r="H20" s="38">
        <v>0.137771</v>
      </c>
      <c r="I20" s="38">
        <v>0.175016</v>
      </c>
      <c r="J20" s="38">
        <v>0.164714</v>
      </c>
      <c r="K20" s="38">
        <v>0.17180799999999999</v>
      </c>
      <c r="L20" s="38">
        <v>0.17296</v>
      </c>
      <c r="M20" s="38">
        <v>0.199048</v>
      </c>
      <c r="N20" s="38">
        <v>0.18187800000000001</v>
      </c>
      <c r="O20" s="38">
        <v>0.19009000000000001</v>
      </c>
      <c r="P20" s="38">
        <v>0.18539</v>
      </c>
      <c r="Q20" s="38">
        <v>0.181675</v>
      </c>
      <c r="R20" s="28"/>
      <c r="S20" s="39">
        <v>1.8700330000000001</v>
      </c>
      <c r="T20" s="40">
        <v>0.65636424970141216</v>
      </c>
      <c r="U20" s="40">
        <v>6.5110046282168099E-2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70</v>
      </c>
      <c r="E22" s="41">
        <v>1</v>
      </c>
      <c r="F22" s="42"/>
      <c r="G22" s="43">
        <v>3.2173510000000003</v>
      </c>
      <c r="H22" s="43">
        <v>3.2790139999999997</v>
      </c>
      <c r="I22" s="43">
        <v>3.689371</v>
      </c>
      <c r="J22" s="43">
        <v>3.2983440000000002</v>
      </c>
      <c r="K22" s="43">
        <v>3.1683199999999996</v>
      </c>
      <c r="L22" s="43">
        <v>3.1488370000000003</v>
      </c>
      <c r="M22" s="43">
        <v>3.2009310000000002</v>
      </c>
      <c r="N22" s="43">
        <v>3.167789</v>
      </c>
      <c r="O22" s="43">
        <v>3.0502010000000004</v>
      </c>
      <c r="P22" s="43">
        <v>3.086992</v>
      </c>
      <c r="Q22" s="43">
        <v>2.9040979999999998</v>
      </c>
      <c r="R22" s="42"/>
      <c r="S22" s="44">
        <v>35.211247999999998</v>
      </c>
      <c r="T22" s="45">
        <v>-9.7363638595851176E-2</v>
      </c>
      <c r="U22" s="45">
        <v>-1.2722810352969294E-2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14</v>
      </c>
      <c r="E50" s="27">
        <v>0.2</v>
      </c>
      <c r="F50" s="28"/>
      <c r="G50" s="38">
        <v>1.2136480000000001</v>
      </c>
      <c r="H50" s="38">
        <v>1.2020599999999999</v>
      </c>
      <c r="I50" s="38">
        <v>1.318856</v>
      </c>
      <c r="J50" s="38">
        <v>1.256718</v>
      </c>
      <c r="K50" s="38">
        <v>1.109059</v>
      </c>
      <c r="L50" s="38">
        <v>1.020187</v>
      </c>
      <c r="M50" s="38">
        <v>1.0456000000000001</v>
      </c>
      <c r="N50" s="38">
        <v>0.99195699999999998</v>
      </c>
      <c r="O50" s="38">
        <v>0.93679299999999999</v>
      </c>
      <c r="P50" s="38">
        <v>0.89354999999999996</v>
      </c>
      <c r="Q50" s="38">
        <v>0.88600000000000001</v>
      </c>
      <c r="R50" s="28"/>
      <c r="S50" s="39">
        <v>11.874427999999998</v>
      </c>
      <c r="T50" s="40">
        <v>-0.26996954635940573</v>
      </c>
      <c r="U50" s="40">
        <v>-3.8570104828135054E-2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29</v>
      </c>
      <c r="E52" s="27">
        <v>0.41428571428571431</v>
      </c>
      <c r="F52" s="28"/>
      <c r="G52" s="38">
        <v>1.2093860000000001</v>
      </c>
      <c r="H52" s="38">
        <v>1.300716</v>
      </c>
      <c r="I52" s="38">
        <v>1.515863</v>
      </c>
      <c r="J52" s="38">
        <v>1.2283090000000001</v>
      </c>
      <c r="K52" s="38">
        <v>1.1566449999999999</v>
      </c>
      <c r="L52" s="38">
        <v>1.1380140000000001</v>
      </c>
      <c r="M52" s="38">
        <v>1.049966</v>
      </c>
      <c r="N52" s="38">
        <v>0.98954200000000003</v>
      </c>
      <c r="O52" s="38">
        <v>0.87842500000000001</v>
      </c>
      <c r="P52" s="38">
        <v>0.87573999999999996</v>
      </c>
      <c r="Q52" s="38">
        <v>0.78992600000000002</v>
      </c>
      <c r="R52" s="28"/>
      <c r="S52" s="39">
        <v>12.132531999999999</v>
      </c>
      <c r="T52" s="40">
        <v>-0.34683715538297943</v>
      </c>
      <c r="U52" s="40">
        <v>-5.1848614565841555E-2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8</v>
      </c>
      <c r="E53" s="27">
        <v>0.11428571428571428</v>
      </c>
      <c r="F53" s="28"/>
      <c r="G53" s="38">
        <v>0.68463399999999996</v>
      </c>
      <c r="H53" s="38">
        <v>0.63846700000000001</v>
      </c>
      <c r="I53" s="38">
        <v>0.67963600000000002</v>
      </c>
      <c r="J53" s="38">
        <v>0.64860300000000004</v>
      </c>
      <c r="K53" s="38">
        <v>0.73080800000000001</v>
      </c>
      <c r="L53" s="38">
        <v>0.81767599999999996</v>
      </c>
      <c r="M53" s="38">
        <v>0.90631700000000004</v>
      </c>
      <c r="N53" s="38">
        <v>1.0044120000000001</v>
      </c>
      <c r="O53" s="38">
        <v>1.0448930000000001</v>
      </c>
      <c r="P53" s="38">
        <v>1.132312</v>
      </c>
      <c r="Q53" s="38">
        <v>1.046497</v>
      </c>
      <c r="R53" s="28"/>
      <c r="S53" s="39">
        <v>9.3342550000000006</v>
      </c>
      <c r="T53" s="40">
        <v>0.5285495607872237</v>
      </c>
      <c r="U53" s="40">
        <v>5.4471729074433428E-2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0.27142857142857141</v>
      </c>
      <c r="F54" s="28"/>
      <c r="G54" s="38">
        <v>0.109683</v>
      </c>
      <c r="H54" s="38">
        <v>0.137771</v>
      </c>
      <c r="I54" s="38">
        <v>0.175016</v>
      </c>
      <c r="J54" s="38">
        <v>0.164714</v>
      </c>
      <c r="K54" s="38">
        <v>0.17180799999999999</v>
      </c>
      <c r="L54" s="38">
        <v>0.17296</v>
      </c>
      <c r="M54" s="38">
        <v>0.199048</v>
      </c>
      <c r="N54" s="38">
        <v>0.18187800000000001</v>
      </c>
      <c r="O54" s="38">
        <v>0.19009000000000001</v>
      </c>
      <c r="P54" s="38">
        <v>0.18539</v>
      </c>
      <c r="Q54" s="38">
        <v>0.181675</v>
      </c>
      <c r="R54" s="28"/>
      <c r="S54" s="39">
        <v>1.8700330000000001</v>
      </c>
      <c r="T54" s="40">
        <v>0.65636424970141216</v>
      </c>
      <c r="U54" s="40">
        <v>6.5110046282168099E-2</v>
      </c>
    </row>
    <row r="55" spans="1:21" s="18" customFormat="1" x14ac:dyDescent="0.3">
      <c r="A55" s="106"/>
      <c r="B55" s="16"/>
      <c r="C55" s="26" t="s">
        <v>373</v>
      </c>
      <c r="D55" s="142">
        <v>70</v>
      </c>
      <c r="E55" s="41">
        <v>1</v>
      </c>
      <c r="F55" s="42"/>
      <c r="G55" s="43">
        <v>3.2173510000000003</v>
      </c>
      <c r="H55" s="43">
        <v>3.2790139999999997</v>
      </c>
      <c r="I55" s="43">
        <v>3.6893709999999995</v>
      </c>
      <c r="J55" s="43">
        <v>3.2983440000000002</v>
      </c>
      <c r="K55" s="43">
        <v>3.16832</v>
      </c>
      <c r="L55" s="43">
        <v>3.1488370000000003</v>
      </c>
      <c r="M55" s="43">
        <v>3.2009309999999997</v>
      </c>
      <c r="N55" s="43">
        <v>3.167789</v>
      </c>
      <c r="O55" s="43">
        <v>3.0502009999999999</v>
      </c>
      <c r="P55" s="43">
        <v>3.0869919999999995</v>
      </c>
      <c r="Q55" s="43">
        <v>2.9040979999999998</v>
      </c>
      <c r="R55" s="42"/>
      <c r="S55" s="44">
        <v>35.211247999999998</v>
      </c>
      <c r="T55" s="45">
        <v>-9.7363638595851176E-2</v>
      </c>
      <c r="U55" s="45">
        <v>-1.2722810352969294E-2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15</v>
      </c>
      <c r="E83" s="27">
        <v>0.21428571428571427</v>
      </c>
      <c r="F83" s="28"/>
      <c r="G83" s="67">
        <v>1.095207</v>
      </c>
      <c r="H83" s="67">
        <v>1.2010400000000001</v>
      </c>
      <c r="I83" s="67">
        <v>1.3972</v>
      </c>
      <c r="J83" s="67">
        <v>1.196736</v>
      </c>
      <c r="K83" s="67">
        <v>1.1233070000000001</v>
      </c>
      <c r="L83" s="67">
        <v>1.0968370000000001</v>
      </c>
      <c r="M83" s="67">
        <v>1.0611679999999999</v>
      </c>
      <c r="N83" s="67">
        <v>0.96779499999999996</v>
      </c>
      <c r="O83" s="67">
        <v>0.90338399999999996</v>
      </c>
      <c r="P83" s="67">
        <v>0.85565500000000005</v>
      </c>
      <c r="Q83" s="67">
        <v>0.82001000000000002</v>
      </c>
      <c r="R83" s="28"/>
      <c r="S83" s="39">
        <v>11.718339000000002</v>
      </c>
      <c r="T83" s="40">
        <v>-0.25127396008243197</v>
      </c>
      <c r="U83" s="40">
        <v>-3.5526349428480652E-2</v>
      </c>
    </row>
    <row r="84" spans="1:21" s="18" customFormat="1" x14ac:dyDescent="0.3">
      <c r="A84" s="106"/>
      <c r="B84" s="16"/>
      <c r="C84" s="29" t="s">
        <v>257</v>
      </c>
      <c r="D84" s="30">
        <v>13</v>
      </c>
      <c r="E84" s="27">
        <v>0.18571428571428572</v>
      </c>
      <c r="F84" s="28"/>
      <c r="G84" s="38">
        <v>0.64529700000000001</v>
      </c>
      <c r="H84" s="38">
        <v>0.61363400000000012</v>
      </c>
      <c r="I84" s="38">
        <v>0.6666160000000001</v>
      </c>
      <c r="J84" s="38">
        <v>0.62369799999999997</v>
      </c>
      <c r="K84" s="38">
        <v>0.52788100000000004</v>
      </c>
      <c r="L84" s="38">
        <v>0.45901799999999998</v>
      </c>
      <c r="M84" s="38">
        <v>0.41808199999999995</v>
      </c>
      <c r="N84" s="38">
        <v>0.39405200000000001</v>
      </c>
      <c r="O84" s="38">
        <v>0.39236299999999996</v>
      </c>
      <c r="P84" s="38">
        <v>0.38139600000000001</v>
      </c>
      <c r="Q84" s="38">
        <v>0.36281999999999992</v>
      </c>
      <c r="R84" s="28"/>
      <c r="S84" s="39">
        <v>5.484856999999999</v>
      </c>
      <c r="T84" s="40">
        <v>-0.43774726986178469</v>
      </c>
      <c r="U84" s="40">
        <v>-6.9446286409486579E-2</v>
      </c>
    </row>
    <row r="85" spans="1:21" s="55" customFormat="1" x14ac:dyDescent="0.3">
      <c r="A85" s="108"/>
      <c r="B85" s="16"/>
      <c r="C85" s="51" t="s">
        <v>173</v>
      </c>
      <c r="D85" s="52">
        <v>2</v>
      </c>
      <c r="E85" s="27">
        <v>2.8571428571428571E-2</v>
      </c>
      <c r="F85" s="28"/>
      <c r="G85" s="67">
        <v>3.5522999999999999E-2</v>
      </c>
      <c r="H85" s="67">
        <v>3.2154000000000002E-2</v>
      </c>
      <c r="I85" s="67">
        <v>3.2641999999999997E-2</v>
      </c>
      <c r="J85" s="67">
        <v>3.3785999999999997E-2</v>
      </c>
      <c r="K85" s="67">
        <v>2.7614E-2</v>
      </c>
      <c r="L85" s="67">
        <v>2.9899999999999999E-2</v>
      </c>
      <c r="M85" s="67">
        <v>2.8594000000000001E-2</v>
      </c>
      <c r="N85" s="67">
        <v>2.5898999999999998E-2</v>
      </c>
      <c r="O85" s="67">
        <v>2.0281E-2</v>
      </c>
      <c r="P85" s="67">
        <v>2.8268000000000001E-2</v>
      </c>
      <c r="Q85" s="67">
        <v>2.7449999999999999E-2</v>
      </c>
      <c r="R85" s="28"/>
      <c r="S85" s="53">
        <v>0.32211099999999998</v>
      </c>
      <c r="T85" s="54">
        <v>-0.22726121104636432</v>
      </c>
      <c r="U85" s="54">
        <v>-3.17130268328355E-2</v>
      </c>
    </row>
    <row r="86" spans="1:21" s="55" customFormat="1" x14ac:dyDescent="0.3">
      <c r="A86" s="108"/>
      <c r="B86" s="16"/>
      <c r="C86" s="51" t="s">
        <v>388</v>
      </c>
      <c r="D86" s="52">
        <v>2</v>
      </c>
      <c r="E86" s="27">
        <v>2.8571428571428571E-2</v>
      </c>
      <c r="F86" s="28"/>
      <c r="G86" s="67">
        <v>0.352078</v>
      </c>
      <c r="H86" s="67">
        <v>0.36459599999999998</v>
      </c>
      <c r="I86" s="67">
        <v>0.42464200000000002</v>
      </c>
      <c r="J86" s="67">
        <v>0.41611500000000001</v>
      </c>
      <c r="K86" s="67">
        <v>0.34703099999999998</v>
      </c>
      <c r="L86" s="67">
        <v>0.34260099999999999</v>
      </c>
      <c r="M86" s="67">
        <v>0.33209499999999997</v>
      </c>
      <c r="N86" s="67">
        <v>0.31051400000000001</v>
      </c>
      <c r="O86" s="67">
        <v>0.309778</v>
      </c>
      <c r="P86" s="67">
        <v>0.25753599999999999</v>
      </c>
      <c r="Q86" s="67">
        <v>0.24218899999999999</v>
      </c>
      <c r="R86" s="28"/>
      <c r="S86" s="53">
        <v>3.6991750000000003</v>
      </c>
      <c r="T86" s="54">
        <v>-0.31211549713415776</v>
      </c>
      <c r="U86" s="54">
        <v>-4.5690074800293079E-2</v>
      </c>
    </row>
    <row r="87" spans="1:21" s="55" customFormat="1" x14ac:dyDescent="0.3">
      <c r="A87" s="108"/>
      <c r="B87" s="16"/>
      <c r="C87" s="51" t="s">
        <v>150</v>
      </c>
      <c r="D87" s="52">
        <v>7</v>
      </c>
      <c r="E87" s="27">
        <v>0.1</v>
      </c>
      <c r="F87" s="28"/>
      <c r="G87" s="67">
        <v>0.19234599999999999</v>
      </c>
      <c r="H87" s="67">
        <v>0.18412700000000004</v>
      </c>
      <c r="I87" s="67">
        <v>0.17630399999999999</v>
      </c>
      <c r="J87" s="67">
        <v>0.17289099999999999</v>
      </c>
      <c r="K87" s="67">
        <v>0.136406</v>
      </c>
      <c r="L87" s="67">
        <v>6.8465999999999999E-2</v>
      </c>
      <c r="M87" s="67">
        <v>5.6791000000000001E-2</v>
      </c>
      <c r="N87" s="67">
        <v>5.4821000000000002E-2</v>
      </c>
      <c r="O87" s="67">
        <v>5.5472999999999995E-2</v>
      </c>
      <c r="P87" s="67">
        <v>9.4711000000000004E-2</v>
      </c>
      <c r="Q87" s="67">
        <v>9.2808999999999989E-2</v>
      </c>
      <c r="R87" s="28"/>
      <c r="S87" s="53">
        <v>1.2851450000000002</v>
      </c>
      <c r="T87" s="54">
        <v>-0.51748931612822724</v>
      </c>
      <c r="U87" s="54">
        <v>-8.7068133347904975E-2</v>
      </c>
    </row>
    <row r="88" spans="1:21" s="18" customFormat="1" x14ac:dyDescent="0.3">
      <c r="A88" s="106"/>
      <c r="B88" s="16"/>
      <c r="C88" s="29" t="s">
        <v>389</v>
      </c>
      <c r="D88" s="30">
        <v>1</v>
      </c>
      <c r="E88" s="27">
        <v>1.4285714285714285E-2</v>
      </c>
      <c r="F88" s="28"/>
      <c r="G88" s="38">
        <v>0</v>
      </c>
      <c r="H88" s="38">
        <v>3.3700000000000001E-2</v>
      </c>
      <c r="I88" s="38">
        <v>5.1140999999999999E-2</v>
      </c>
      <c r="J88" s="38">
        <v>0</v>
      </c>
      <c r="K88" s="38">
        <v>0</v>
      </c>
      <c r="L88" s="38">
        <v>2.0763E-2</v>
      </c>
      <c r="M88" s="38">
        <v>3.3790000000000001E-3</v>
      </c>
      <c r="N88" s="38">
        <v>1.3883E-2</v>
      </c>
      <c r="O88" s="38">
        <v>0</v>
      </c>
      <c r="P88" s="38">
        <v>4.1125000000000002E-2</v>
      </c>
      <c r="Q88" s="38">
        <v>0</v>
      </c>
      <c r="R88" s="28"/>
      <c r="S88" s="39">
        <v>0.163991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1.4285714285714285E-2</v>
      </c>
      <c r="F89" s="28"/>
      <c r="G89" s="38">
        <v>5.2909999999999997E-3</v>
      </c>
      <c r="H89" s="38">
        <v>3.4770000000000001E-3</v>
      </c>
      <c r="I89" s="38">
        <v>3.5460000000000001E-3</v>
      </c>
      <c r="J89" s="38">
        <v>2.9819999999999998E-3</v>
      </c>
      <c r="K89" s="38">
        <v>2.8010000000000001E-3</v>
      </c>
      <c r="L89" s="38">
        <v>2.7780000000000001E-3</v>
      </c>
      <c r="M89" s="38">
        <v>1.6180000000000001E-3</v>
      </c>
      <c r="N89" s="38">
        <v>1.3649999999999999E-3</v>
      </c>
      <c r="O89" s="38">
        <v>1.57E-3</v>
      </c>
      <c r="P89" s="38">
        <v>1.2409999999999999E-3</v>
      </c>
      <c r="Q89" s="38">
        <v>1.8289999999999999E-3</v>
      </c>
      <c r="R89" s="28"/>
      <c r="S89" s="39">
        <v>2.8498000000000002E-2</v>
      </c>
      <c r="T89" s="40">
        <v>-0.65431865431865432</v>
      </c>
      <c r="U89" s="40">
        <v>-0.12434205392241271</v>
      </c>
    </row>
    <row r="90" spans="1:21" s="18" customFormat="1" x14ac:dyDescent="0.3">
      <c r="A90" s="106"/>
      <c r="B90" s="16"/>
      <c r="C90" s="29" t="s">
        <v>111</v>
      </c>
      <c r="D90" s="30">
        <v>3</v>
      </c>
      <c r="E90" s="27">
        <v>4.2857142857142858E-2</v>
      </c>
      <c r="F90" s="28"/>
      <c r="G90" s="38">
        <v>0.24710699999999999</v>
      </c>
      <c r="H90" s="38">
        <v>0.23871800000000001</v>
      </c>
      <c r="I90" s="38">
        <v>0.28770800000000002</v>
      </c>
      <c r="J90" s="38">
        <v>0.28520499999999999</v>
      </c>
      <c r="K90" s="38">
        <v>0.24590699999999999</v>
      </c>
      <c r="L90" s="38">
        <v>0.23649700000000001</v>
      </c>
      <c r="M90" s="38">
        <v>0.25922800000000001</v>
      </c>
      <c r="N90" s="38">
        <v>0.25219900000000001</v>
      </c>
      <c r="O90" s="38">
        <v>0.24327399999999999</v>
      </c>
      <c r="P90" s="38">
        <v>0.24619199999999999</v>
      </c>
      <c r="Q90" s="38">
        <v>0.22631499999999999</v>
      </c>
      <c r="R90" s="28"/>
      <c r="S90" s="39">
        <v>2.7683499999999999</v>
      </c>
      <c r="T90" s="40">
        <v>-8.4141687609011528E-2</v>
      </c>
      <c r="U90" s="40">
        <v>-1.0926567509314311E-2</v>
      </c>
    </row>
    <row r="91" spans="1:21" s="18" customFormat="1" x14ac:dyDescent="0.3">
      <c r="A91" s="106"/>
      <c r="B91" s="16"/>
      <c r="C91" s="29" t="s">
        <v>164</v>
      </c>
      <c r="D91" s="30">
        <v>6</v>
      </c>
      <c r="E91" s="27">
        <v>8.5714285714285715E-2</v>
      </c>
      <c r="F91" s="28"/>
      <c r="G91" s="38">
        <v>0.40170399999999995</v>
      </c>
      <c r="H91" s="38">
        <v>0.42561700000000002</v>
      </c>
      <c r="I91" s="38">
        <v>0.43311899999999998</v>
      </c>
      <c r="J91" s="38">
        <v>0.39938699999999999</v>
      </c>
      <c r="K91" s="38">
        <v>0.41349399999999997</v>
      </c>
      <c r="L91" s="38">
        <v>0.39330299999999996</v>
      </c>
      <c r="M91" s="38">
        <v>0.42955199999999999</v>
      </c>
      <c r="N91" s="38">
        <v>0.41136700000000004</v>
      </c>
      <c r="O91" s="38">
        <v>0.36417099999999997</v>
      </c>
      <c r="P91" s="38">
        <v>0.32504</v>
      </c>
      <c r="Q91" s="38">
        <v>0.336229</v>
      </c>
      <c r="R91" s="28"/>
      <c r="S91" s="39">
        <v>4.3329829999999996</v>
      </c>
      <c r="T91" s="40">
        <v>-0.16299314918447405</v>
      </c>
      <c r="U91" s="40">
        <v>-2.1994884066518394E-2</v>
      </c>
    </row>
    <row r="92" spans="1:21" s="18" customFormat="1" x14ac:dyDescent="0.3">
      <c r="A92" s="106"/>
      <c r="B92" s="16"/>
      <c r="C92" s="29" t="s">
        <v>0</v>
      </c>
      <c r="D92" s="30">
        <v>29</v>
      </c>
      <c r="E92" s="27">
        <v>0.41428571428571431</v>
      </c>
      <c r="F92" s="28"/>
      <c r="G92" s="38">
        <v>0.82204900000000014</v>
      </c>
      <c r="H92" s="38">
        <v>0.76168000000000002</v>
      </c>
      <c r="I92" s="38">
        <v>0.8489509999999999</v>
      </c>
      <c r="J92" s="38">
        <v>0.78988199999999997</v>
      </c>
      <c r="K92" s="38">
        <v>0.85411999999999999</v>
      </c>
      <c r="L92" s="38">
        <v>0.93585300000000005</v>
      </c>
      <c r="M92" s="38">
        <v>1.024562</v>
      </c>
      <c r="N92" s="38">
        <v>1.1267560000000001</v>
      </c>
      <c r="O92" s="38">
        <v>1.143359</v>
      </c>
      <c r="P92" s="38">
        <v>1.2360249999999999</v>
      </c>
      <c r="Q92" s="38">
        <v>1.149173</v>
      </c>
      <c r="R92" s="28"/>
      <c r="S92" s="39">
        <v>10.692409999999999</v>
      </c>
      <c r="T92" s="40">
        <v>0.39793734923343971</v>
      </c>
      <c r="U92" s="40">
        <v>4.2763842008932018E-2</v>
      </c>
    </row>
    <row r="93" spans="1:21" s="55" customFormat="1" x14ac:dyDescent="0.3">
      <c r="A93" s="108"/>
      <c r="B93" s="16"/>
      <c r="C93" s="51" t="s">
        <v>231</v>
      </c>
      <c r="D93" s="52">
        <v>4</v>
      </c>
      <c r="E93" s="27">
        <v>5.7142857142857141E-2</v>
      </c>
      <c r="F93" s="28"/>
      <c r="G93" s="67">
        <v>0.41752900000000004</v>
      </c>
      <c r="H93" s="67">
        <v>0.40548600000000001</v>
      </c>
      <c r="I93" s="67">
        <v>0.402671</v>
      </c>
      <c r="J93" s="67">
        <v>0.39435599999999998</v>
      </c>
      <c r="K93" s="67">
        <v>0.41491400000000001</v>
      </c>
      <c r="L93" s="67">
        <v>0.406171</v>
      </c>
      <c r="M93" s="67">
        <v>0.381133</v>
      </c>
      <c r="N93" s="67">
        <v>0.38751799999999997</v>
      </c>
      <c r="O93" s="67">
        <v>0.37339800000000001</v>
      </c>
      <c r="P93" s="67">
        <v>0.36857100000000004</v>
      </c>
      <c r="Q93" s="67">
        <v>0.36245499999999997</v>
      </c>
      <c r="R93" s="28"/>
      <c r="S93" s="53">
        <v>4.3142020000000008</v>
      </c>
      <c r="T93" s="54">
        <v>-0.1319046102186916</v>
      </c>
      <c r="U93" s="54">
        <v>-1.7526305150592281E-2</v>
      </c>
    </row>
    <row r="94" spans="1:21" s="55" customFormat="1" x14ac:dyDescent="0.3">
      <c r="A94" s="108"/>
      <c r="B94" s="16"/>
      <c r="C94" s="51" t="s">
        <v>390</v>
      </c>
      <c r="D94" s="52">
        <v>3</v>
      </c>
      <c r="E94" s="27">
        <v>4.2857142857142858E-2</v>
      </c>
      <c r="F94" s="28"/>
      <c r="G94" s="67">
        <v>6.3911999999999997E-2</v>
      </c>
      <c r="H94" s="67">
        <v>4.0925999999999997E-2</v>
      </c>
      <c r="I94" s="67">
        <v>7.6790999999999998E-2</v>
      </c>
      <c r="J94" s="67">
        <v>6.9120000000000001E-2</v>
      </c>
      <c r="K94" s="67">
        <v>8.1296999999999994E-2</v>
      </c>
      <c r="L94" s="67">
        <v>8.6693000000000006E-2</v>
      </c>
      <c r="M94" s="67">
        <v>0.104616</v>
      </c>
      <c r="N94" s="67">
        <v>0.10165299999999999</v>
      </c>
      <c r="O94" s="67">
        <v>0.13047800000000001</v>
      </c>
      <c r="P94" s="67">
        <v>0.11385099999999999</v>
      </c>
      <c r="Q94" s="67">
        <v>0.106765</v>
      </c>
      <c r="R94" s="28"/>
      <c r="S94" s="53">
        <v>0.97610200000000003</v>
      </c>
      <c r="T94" s="54">
        <v>0.67050006258605599</v>
      </c>
      <c r="U94" s="54">
        <v>6.6242064689165048E-2</v>
      </c>
    </row>
    <row r="95" spans="1:21" s="55" customFormat="1" x14ac:dyDescent="0.3">
      <c r="A95" s="108"/>
      <c r="B95" s="50"/>
      <c r="C95" s="51" t="s">
        <v>371</v>
      </c>
      <c r="D95" s="52">
        <v>5</v>
      </c>
      <c r="E95" s="27">
        <v>7.1428571428571425E-2</v>
      </c>
      <c r="F95" s="28"/>
      <c r="G95" s="67">
        <v>3.0502000000000001E-2</v>
      </c>
      <c r="H95" s="67">
        <v>4.6473E-2</v>
      </c>
      <c r="I95" s="67">
        <v>7.2923000000000002E-2</v>
      </c>
      <c r="J95" s="67">
        <v>8.0397999999999997E-2</v>
      </c>
      <c r="K95" s="67">
        <v>8.2119999999999999E-2</v>
      </c>
      <c r="L95" s="67">
        <v>9.7720000000000001E-2</v>
      </c>
      <c r="M95" s="67">
        <v>0.13070999999999999</v>
      </c>
      <c r="N95" s="67">
        <v>0.13334799999999999</v>
      </c>
      <c r="O95" s="67">
        <v>0.15035200000000001</v>
      </c>
      <c r="P95" s="67">
        <v>0.16534799999999999</v>
      </c>
      <c r="Q95" s="67">
        <v>0.16003700000000001</v>
      </c>
      <c r="R95" s="28"/>
      <c r="S95" s="53">
        <v>1.149931</v>
      </c>
      <c r="T95" s="54">
        <v>4.2467707035604221</v>
      </c>
      <c r="U95" s="54">
        <v>0.23023055869033904</v>
      </c>
    </row>
    <row r="96" spans="1:21" s="55" customFormat="1" x14ac:dyDescent="0.3">
      <c r="A96" s="108"/>
      <c r="B96" s="50"/>
      <c r="C96" s="51" t="s">
        <v>391</v>
      </c>
      <c r="D96" s="52">
        <v>2</v>
      </c>
      <c r="E96" s="27">
        <v>2.8571428571428571E-2</v>
      </c>
      <c r="F96" s="28"/>
      <c r="G96" s="67">
        <v>0.184915</v>
      </c>
      <c r="H96" s="67">
        <v>0.17435700000000001</v>
      </c>
      <c r="I96" s="67">
        <v>0.18356500000000001</v>
      </c>
      <c r="J96" s="67">
        <v>0.16816800000000001</v>
      </c>
      <c r="K96" s="67">
        <v>0.211677</v>
      </c>
      <c r="L96" s="67">
        <v>0.27229900000000001</v>
      </c>
      <c r="M96" s="67">
        <v>0.33901999999999999</v>
      </c>
      <c r="N96" s="67">
        <v>0.42471500000000001</v>
      </c>
      <c r="O96" s="67">
        <v>0.45727600000000002</v>
      </c>
      <c r="P96" s="67">
        <v>0.53617000000000004</v>
      </c>
      <c r="Q96" s="67">
        <v>0.464028</v>
      </c>
      <c r="R96" s="28"/>
      <c r="S96" s="53">
        <v>3.4161900000000003</v>
      </c>
      <c r="T96" s="54">
        <v>1.5094124327393668</v>
      </c>
      <c r="U96" s="54">
        <v>0.12188025790978574</v>
      </c>
    </row>
    <row r="97" spans="1:22" s="55" customFormat="1" x14ac:dyDescent="0.3">
      <c r="A97" s="108"/>
      <c r="B97" s="50"/>
      <c r="C97" s="51" t="s">
        <v>392</v>
      </c>
      <c r="D97" s="52">
        <v>15</v>
      </c>
      <c r="E97" s="27">
        <v>0.21428571428571427</v>
      </c>
      <c r="F97" s="28"/>
      <c r="G97" s="67">
        <v>0.12519100000000016</v>
      </c>
      <c r="H97" s="67">
        <v>9.4438000000000022E-2</v>
      </c>
      <c r="I97" s="67">
        <v>0.11300099999999991</v>
      </c>
      <c r="J97" s="67">
        <v>7.784000000000002E-2</v>
      </c>
      <c r="K97" s="67">
        <v>6.4111999999999947E-2</v>
      </c>
      <c r="L97" s="67">
        <v>7.2969999999999979E-2</v>
      </c>
      <c r="M97" s="67">
        <v>6.9083000000000006E-2</v>
      </c>
      <c r="N97" s="67">
        <v>7.9522000000000093E-2</v>
      </c>
      <c r="O97" s="67">
        <v>3.1854999999999967E-2</v>
      </c>
      <c r="P97" s="67">
        <v>5.2084999999999937E-2</v>
      </c>
      <c r="Q97" s="67">
        <v>5.588800000000016E-2</v>
      </c>
      <c r="R97" s="28"/>
      <c r="S97" s="53">
        <v>0.8359850000000002</v>
      </c>
      <c r="T97" s="54">
        <v>-0.55357813261336608</v>
      </c>
      <c r="U97" s="54">
        <v>-9.5896433445391227E-2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2.8571428571428571E-2</v>
      </c>
      <c r="F98" s="28"/>
      <c r="G98" s="38">
        <v>6.96E-4</v>
      </c>
      <c r="H98" s="38">
        <v>1.1479999999999999E-3</v>
      </c>
      <c r="I98" s="38">
        <v>1.09E-3</v>
      </c>
      <c r="J98" s="38">
        <v>4.5399999999999998E-4</v>
      </c>
      <c r="K98" s="38">
        <v>8.0999999999999996E-4</v>
      </c>
      <c r="L98" s="38">
        <v>3.7880000000000001E-3</v>
      </c>
      <c r="M98" s="38">
        <v>3.3419999999999999E-3</v>
      </c>
      <c r="N98" s="38">
        <v>3.7199999999999999E-4</v>
      </c>
      <c r="O98" s="38">
        <v>2.0799999999999998E-3</v>
      </c>
      <c r="P98" s="38">
        <v>3.1799999999999998E-4</v>
      </c>
      <c r="Q98" s="38">
        <v>7.7219999999999997E-3</v>
      </c>
      <c r="R98" s="28"/>
      <c r="S98" s="39">
        <v>2.1819999999999999E-2</v>
      </c>
      <c r="T98" s="40">
        <v>10.094827586206897</v>
      </c>
      <c r="U98" s="40">
        <v>0.35095247006644903</v>
      </c>
    </row>
    <row r="99" spans="1:22" s="18" customFormat="1" x14ac:dyDescent="0.3">
      <c r="A99" s="106"/>
      <c r="B99" s="16"/>
      <c r="C99" s="26" t="s">
        <v>373</v>
      </c>
      <c r="D99" s="142">
        <v>70</v>
      </c>
      <c r="E99" s="41">
        <v>1</v>
      </c>
      <c r="F99" s="42"/>
      <c r="G99" s="43">
        <v>3.2173510000000003</v>
      </c>
      <c r="H99" s="43">
        <v>3.2790140000000005</v>
      </c>
      <c r="I99" s="43">
        <v>3.689371</v>
      </c>
      <c r="J99" s="43">
        <v>3.2983439999999997</v>
      </c>
      <c r="K99" s="43">
        <v>3.16832</v>
      </c>
      <c r="L99" s="43">
        <v>3.1488369999999999</v>
      </c>
      <c r="M99" s="43">
        <v>3.2009309999999997</v>
      </c>
      <c r="N99" s="43">
        <v>3.167789</v>
      </c>
      <c r="O99" s="43">
        <v>3.0502009999999999</v>
      </c>
      <c r="P99" s="43">
        <v>3.086992</v>
      </c>
      <c r="Q99" s="43">
        <v>2.9040979999999998</v>
      </c>
      <c r="R99" s="42"/>
      <c r="S99" s="44">
        <v>35.211247999999998</v>
      </c>
      <c r="T99" s="45">
        <v>-9.7363638595851176E-2</v>
      </c>
      <c r="U99" s="45">
        <v>-1.2722810352969294E-2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15</v>
      </c>
      <c r="E103" s="90">
        <v>0.21428571428571427</v>
      </c>
      <c r="F103" s="95"/>
      <c r="G103" s="97">
        <v>1.095207</v>
      </c>
      <c r="H103" s="97">
        <v>1.2010400000000001</v>
      </c>
      <c r="I103" s="97">
        <v>1.3972</v>
      </c>
      <c r="J103" s="97">
        <v>1.196736</v>
      </c>
      <c r="K103" s="97">
        <v>1.1233070000000001</v>
      </c>
      <c r="L103" s="97">
        <v>1.0968370000000001</v>
      </c>
      <c r="M103" s="97">
        <v>1.0611679999999999</v>
      </c>
      <c r="N103" s="97">
        <v>0.96779499999999996</v>
      </c>
      <c r="O103" s="97">
        <v>0.90338399999999996</v>
      </c>
      <c r="P103" s="97">
        <v>0.85565500000000005</v>
      </c>
      <c r="Q103" s="138">
        <v>0.82001000000000002</v>
      </c>
      <c r="R103" s="95"/>
      <c r="S103" s="93">
        <v>11.718339000000002</v>
      </c>
      <c r="T103" s="94">
        <v>-0.25127396008243197</v>
      </c>
      <c r="U103" s="94">
        <v>-3.5526349428480652E-2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2</v>
      </c>
      <c r="E105" s="90">
        <v>2.8571428571428571E-2</v>
      </c>
      <c r="F105" s="95"/>
      <c r="G105" s="92">
        <v>3.5522999999999999E-2</v>
      </c>
      <c r="H105" s="92">
        <v>3.2154000000000002E-2</v>
      </c>
      <c r="I105" s="92">
        <v>3.2641999999999997E-2</v>
      </c>
      <c r="J105" s="92">
        <v>3.3785999999999997E-2</v>
      </c>
      <c r="K105" s="92">
        <v>2.7614E-2</v>
      </c>
      <c r="L105" s="92">
        <v>2.9899999999999999E-2</v>
      </c>
      <c r="M105" s="92">
        <v>2.8594000000000001E-2</v>
      </c>
      <c r="N105" s="92">
        <v>2.5898999999999998E-2</v>
      </c>
      <c r="O105" s="92">
        <v>2.0281E-2</v>
      </c>
      <c r="P105" s="92">
        <v>2.8268000000000001E-2</v>
      </c>
      <c r="Q105" s="92">
        <v>2.7449999999999999E-2</v>
      </c>
      <c r="R105" s="95"/>
      <c r="S105" s="93">
        <v>0.32211099999999998</v>
      </c>
      <c r="T105" s="94">
        <v>-0.22726121104636432</v>
      </c>
      <c r="U105" s="94">
        <v>-3.17130268328355E-2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2</v>
      </c>
      <c r="E106" s="90">
        <v>2.8571428571428571E-2</v>
      </c>
      <c r="F106" s="77"/>
      <c r="G106" s="82">
        <v>3.5522999999999999E-2</v>
      </c>
      <c r="H106" s="82">
        <v>3.2154000000000002E-2</v>
      </c>
      <c r="I106" s="82">
        <v>3.2641999999999997E-2</v>
      </c>
      <c r="J106" s="82">
        <v>3.3785999999999997E-2</v>
      </c>
      <c r="K106" s="82">
        <v>2.7614E-2</v>
      </c>
      <c r="L106" s="82">
        <v>2.9899999999999999E-2</v>
      </c>
      <c r="M106" s="82">
        <v>2.8594000000000001E-2</v>
      </c>
      <c r="N106" s="82">
        <v>2.5898999999999998E-2</v>
      </c>
      <c r="O106" s="82">
        <v>2.0281E-2</v>
      </c>
      <c r="P106" s="82">
        <v>2.8268000000000001E-2</v>
      </c>
      <c r="Q106" s="82">
        <v>2.7449999999999999E-2</v>
      </c>
      <c r="R106" s="77"/>
      <c r="S106" s="79">
        <v>0.32211099999999998</v>
      </c>
      <c r="T106" s="80">
        <v>-0.22726121104636432</v>
      </c>
      <c r="U106" s="80">
        <v>-3.17130268328355E-2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2</v>
      </c>
      <c r="E114" s="90">
        <v>2.8571428571428571E-2</v>
      </c>
      <c r="F114" s="95"/>
      <c r="G114" s="92">
        <v>0.352078</v>
      </c>
      <c r="H114" s="92">
        <v>0.36459599999999998</v>
      </c>
      <c r="I114" s="92">
        <v>0.42464200000000002</v>
      </c>
      <c r="J114" s="92">
        <v>0.41611500000000001</v>
      </c>
      <c r="K114" s="92">
        <v>0.34703099999999998</v>
      </c>
      <c r="L114" s="92">
        <v>0.34260099999999999</v>
      </c>
      <c r="M114" s="92">
        <v>0.33209499999999997</v>
      </c>
      <c r="N114" s="92">
        <v>0.31051400000000001</v>
      </c>
      <c r="O114" s="92">
        <v>0.309778</v>
      </c>
      <c r="P114" s="92">
        <v>0.25753599999999999</v>
      </c>
      <c r="Q114" s="92">
        <v>0.24218899999999999</v>
      </c>
      <c r="R114" s="95"/>
      <c r="S114" s="93">
        <v>3.6991750000000003</v>
      </c>
      <c r="T114" s="94">
        <v>-0.31211549713415776</v>
      </c>
      <c r="U114" s="94">
        <v>-4.5690074800293079E-2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2</v>
      </c>
      <c r="E115" s="76">
        <v>2.8571428571428571E-2</v>
      </c>
      <c r="F115" s="77"/>
      <c r="G115" s="82">
        <v>0.352078</v>
      </c>
      <c r="H115" s="82">
        <v>0.36459599999999998</v>
      </c>
      <c r="I115" s="82">
        <v>0.42464200000000002</v>
      </c>
      <c r="J115" s="82">
        <v>0.41611500000000001</v>
      </c>
      <c r="K115" s="82">
        <v>0.34703099999999998</v>
      </c>
      <c r="L115" s="82">
        <v>0.34260099999999999</v>
      </c>
      <c r="M115" s="82">
        <v>0.33209499999999997</v>
      </c>
      <c r="N115" s="82">
        <v>0.31051400000000001</v>
      </c>
      <c r="O115" s="82">
        <v>0.309778</v>
      </c>
      <c r="P115" s="82">
        <v>0.25753599999999999</v>
      </c>
      <c r="Q115" s="140">
        <v>0.24218899999999999</v>
      </c>
      <c r="R115" s="77"/>
      <c r="S115" s="79">
        <v>3.6991750000000003</v>
      </c>
      <c r="T115" s="80">
        <v>-0.31211549713415776</v>
      </c>
      <c r="U115" s="80">
        <v>-4.5690074800293079E-2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0</v>
      </c>
      <c r="E116" s="90">
        <v>0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7</v>
      </c>
      <c r="E122" s="90">
        <v>0.1</v>
      </c>
      <c r="F122" s="95"/>
      <c r="G122" s="92">
        <v>0.19234599999999999</v>
      </c>
      <c r="H122" s="92">
        <v>0.18412700000000004</v>
      </c>
      <c r="I122" s="92">
        <v>0.17630399999999999</v>
      </c>
      <c r="J122" s="92">
        <v>0.17289099999999999</v>
      </c>
      <c r="K122" s="92">
        <v>0.136406</v>
      </c>
      <c r="L122" s="92">
        <v>6.8465999999999999E-2</v>
      </c>
      <c r="M122" s="92">
        <v>5.6791000000000001E-2</v>
      </c>
      <c r="N122" s="92">
        <v>5.4821000000000002E-2</v>
      </c>
      <c r="O122" s="92">
        <v>5.5472999999999995E-2</v>
      </c>
      <c r="P122" s="92">
        <v>9.4711000000000004E-2</v>
      </c>
      <c r="Q122" s="92">
        <v>9.2808999999999989E-2</v>
      </c>
      <c r="R122" s="95"/>
      <c r="S122" s="93">
        <v>1.2851450000000002</v>
      </c>
      <c r="T122" s="94">
        <v>-0.51748931612822724</v>
      </c>
      <c r="U122" s="94">
        <v>-8.7068133347904975E-2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7</v>
      </c>
      <c r="E123" s="90">
        <v>0.1</v>
      </c>
      <c r="F123" s="77"/>
      <c r="G123" s="78">
        <v>0.19234599999999999</v>
      </c>
      <c r="H123" s="78">
        <v>0.18412700000000004</v>
      </c>
      <c r="I123" s="78">
        <v>0.17630399999999999</v>
      </c>
      <c r="J123" s="78">
        <v>0.17289099999999999</v>
      </c>
      <c r="K123" s="78">
        <v>0.136406</v>
      </c>
      <c r="L123" s="78">
        <v>6.8465999999999999E-2</v>
      </c>
      <c r="M123" s="78">
        <v>5.6791000000000001E-2</v>
      </c>
      <c r="N123" s="78">
        <v>5.4821000000000002E-2</v>
      </c>
      <c r="O123" s="78">
        <v>5.5472999999999995E-2</v>
      </c>
      <c r="P123" s="78">
        <v>9.4711000000000004E-2</v>
      </c>
      <c r="Q123" s="78">
        <v>9.2808999999999989E-2</v>
      </c>
      <c r="R123" s="77"/>
      <c r="S123" s="85">
        <v>1.2851450000000002</v>
      </c>
      <c r="T123" s="86">
        <v>-0.51748931612822724</v>
      </c>
      <c r="U123" s="86">
        <v>-8.7068133347904975E-2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1.4285714285714285E-2</v>
      </c>
      <c r="F125" s="77"/>
      <c r="G125" s="78">
        <v>2.6259999999999999E-3</v>
      </c>
      <c r="H125" s="78">
        <v>1.4799999999999999E-4</v>
      </c>
      <c r="I125" s="78">
        <v>2.6400000000000002E-4</v>
      </c>
      <c r="J125" s="78">
        <v>1.1E-4</v>
      </c>
      <c r="K125" s="78">
        <v>6.1600000000000001E-4</v>
      </c>
      <c r="L125" s="78">
        <v>5.2180000000000004E-3</v>
      </c>
      <c r="M125" s="78">
        <v>3.6400000000000001E-4</v>
      </c>
      <c r="N125" s="78">
        <v>1.828E-3</v>
      </c>
      <c r="O125" s="78">
        <v>1.052E-3</v>
      </c>
      <c r="P125" s="78">
        <v>1.263E-3</v>
      </c>
      <c r="Q125" s="136">
        <v>3.01E-4</v>
      </c>
      <c r="R125" s="77"/>
      <c r="S125" s="85">
        <v>1.379E-2</v>
      </c>
      <c r="T125" s="86">
        <v>-0.88537699923838531</v>
      </c>
      <c r="U125" s="86">
        <v>-0.23720300810224593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6</v>
      </c>
      <c r="E126" s="90">
        <v>8.5714285714285715E-2</v>
      </c>
      <c r="F126" s="77"/>
      <c r="G126" s="78">
        <v>0.18972</v>
      </c>
      <c r="H126" s="78">
        <v>0.18397900000000003</v>
      </c>
      <c r="I126" s="78">
        <v>0.17604</v>
      </c>
      <c r="J126" s="78">
        <v>0.17278099999999999</v>
      </c>
      <c r="K126" s="78">
        <v>0.13578999999999999</v>
      </c>
      <c r="L126" s="78">
        <v>6.3247999999999999E-2</v>
      </c>
      <c r="M126" s="78">
        <v>5.6426999999999998E-2</v>
      </c>
      <c r="N126" s="78">
        <v>5.2992999999999998E-2</v>
      </c>
      <c r="O126" s="78">
        <v>5.4420999999999997E-2</v>
      </c>
      <c r="P126" s="78">
        <v>9.3448000000000003E-2</v>
      </c>
      <c r="Q126" s="78">
        <v>9.2507999999999993E-2</v>
      </c>
      <c r="R126" s="77"/>
      <c r="S126" s="85">
        <v>1.271355</v>
      </c>
      <c r="T126" s="86">
        <v>-0.5123972169512967</v>
      </c>
      <c r="U126" s="86">
        <v>-8.5869347332451107E-2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2</v>
      </c>
      <c r="E127" s="76">
        <v>2.8571428571428571E-2</v>
      </c>
      <c r="F127" s="77"/>
      <c r="G127" s="78">
        <v>9.5852999999999994E-2</v>
      </c>
      <c r="H127" s="78">
        <v>8.6022000000000001E-2</v>
      </c>
      <c r="I127" s="78">
        <v>8.5866999999999999E-2</v>
      </c>
      <c r="J127" s="78">
        <v>7.5149999999999995E-2</v>
      </c>
      <c r="K127" s="78">
        <v>4.5685999999999997E-2</v>
      </c>
      <c r="L127" s="78">
        <v>4.5733999999999997E-2</v>
      </c>
      <c r="M127" s="78">
        <v>4.0356999999999997E-2</v>
      </c>
      <c r="N127" s="78">
        <v>3.7263999999999999E-2</v>
      </c>
      <c r="O127" s="78">
        <v>3.8911000000000001E-2</v>
      </c>
      <c r="P127" s="78">
        <v>7.9150999999999999E-2</v>
      </c>
      <c r="Q127" s="136">
        <v>7.7507999999999994E-2</v>
      </c>
      <c r="R127" s="77"/>
      <c r="S127" s="85">
        <v>0.70750299999999999</v>
      </c>
      <c r="T127" s="86">
        <v>-0.19138681105442712</v>
      </c>
      <c r="U127" s="86">
        <v>-2.6204860369711702E-2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2</v>
      </c>
      <c r="E131" s="76">
        <v>2.8571428571428571E-2</v>
      </c>
      <c r="F131" s="77"/>
      <c r="G131" s="78">
        <v>7.0102999999999999E-2</v>
      </c>
      <c r="H131" s="78">
        <v>7.4634000000000006E-2</v>
      </c>
      <c r="I131" s="78">
        <v>6.8208000000000005E-2</v>
      </c>
      <c r="J131" s="78">
        <v>7.3790999999999995E-2</v>
      </c>
      <c r="K131" s="78">
        <v>7.2305999999999995E-2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136">
        <v>0</v>
      </c>
      <c r="R131" s="77"/>
      <c r="S131" s="85">
        <v>0.35904199999999997</v>
      </c>
      <c r="T131" s="86">
        <v>-1</v>
      </c>
      <c r="U131" s="86">
        <v>-1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1.4285714285714285E-2</v>
      </c>
      <c r="F133" s="77"/>
      <c r="G133" s="78">
        <v>1.9011E-2</v>
      </c>
      <c r="H133" s="78">
        <v>1.8658000000000001E-2</v>
      </c>
      <c r="I133" s="78">
        <v>1.7340999999999999E-2</v>
      </c>
      <c r="J133" s="78">
        <v>1.9299E-2</v>
      </c>
      <c r="K133" s="78">
        <v>1.7798000000000001E-2</v>
      </c>
      <c r="L133" s="78">
        <v>1.7513999999999998E-2</v>
      </c>
      <c r="M133" s="78">
        <v>1.6070000000000001E-2</v>
      </c>
      <c r="N133" s="78">
        <v>1.5729E-2</v>
      </c>
      <c r="O133" s="78">
        <v>1.5509999999999999E-2</v>
      </c>
      <c r="P133" s="78">
        <v>1.4297000000000001E-2</v>
      </c>
      <c r="Q133" s="78">
        <v>1.4999999999999999E-2</v>
      </c>
      <c r="R133" s="77"/>
      <c r="S133" s="85">
        <v>0.18622699999999998</v>
      </c>
      <c r="T133" s="86">
        <v>-0.21098311503866185</v>
      </c>
      <c r="U133" s="86">
        <v>-2.9186544238893775E-2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1</v>
      </c>
      <c r="E134" s="76">
        <v>1.4285714285714285E-2</v>
      </c>
      <c r="F134" s="77"/>
      <c r="G134" s="78">
        <v>4.7530000000000003E-3</v>
      </c>
      <c r="H134" s="78">
        <v>4.6649999999999999E-3</v>
      </c>
      <c r="I134" s="78">
        <v>4.6239999999999996E-3</v>
      </c>
      <c r="J134" s="78">
        <v>4.5409999999999999E-3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1.8582999999999999E-2</v>
      </c>
      <c r="T134" s="86">
        <v>-1</v>
      </c>
      <c r="U134" s="86">
        <v>-1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2</v>
      </c>
      <c r="E147" s="90">
        <v>2.8571428571428571E-2</v>
      </c>
      <c r="F147" s="95"/>
      <c r="G147" s="92">
        <v>6.5349999999999991E-2</v>
      </c>
      <c r="H147" s="92">
        <v>3.2757000000000001E-2</v>
      </c>
      <c r="I147" s="92">
        <v>3.3028000000000002E-2</v>
      </c>
      <c r="J147" s="92">
        <v>9.059999999999999E-4</v>
      </c>
      <c r="K147" s="92">
        <v>1.6829999999999998E-2</v>
      </c>
      <c r="L147" s="92">
        <v>1.8051000000000001E-2</v>
      </c>
      <c r="M147" s="92">
        <v>6.02E-4</v>
      </c>
      <c r="N147" s="92">
        <v>2.8180000000000002E-3</v>
      </c>
      <c r="O147" s="92">
        <v>6.8310000000000003E-3</v>
      </c>
      <c r="P147" s="92">
        <v>8.8099999999999995E-4</v>
      </c>
      <c r="Q147" s="92">
        <v>3.7199999999999999E-4</v>
      </c>
      <c r="R147" s="95"/>
      <c r="S147" s="93">
        <v>0.17842599999999997</v>
      </c>
      <c r="T147" s="94">
        <v>-0.99430757459831676</v>
      </c>
      <c r="U147" s="94">
        <v>-0.47590240295283803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1.4285714285714285E-2</v>
      </c>
      <c r="F148" s="77"/>
      <c r="G148" s="78">
        <v>5.9400000000000002E-4</v>
      </c>
      <c r="H148" s="78">
        <v>1.05E-4</v>
      </c>
      <c r="I148" s="78">
        <v>6.5799999999999995E-4</v>
      </c>
      <c r="J148" s="78">
        <v>5.8799999999999998E-4</v>
      </c>
      <c r="K148" s="78">
        <v>8.1099999999999998E-4</v>
      </c>
      <c r="L148" s="78">
        <v>2.2000000000000001E-4</v>
      </c>
      <c r="M148" s="78">
        <v>2.5900000000000001E-4</v>
      </c>
      <c r="N148" s="78">
        <v>2.8180000000000002E-3</v>
      </c>
      <c r="O148" s="78">
        <v>3.8900000000000002E-4</v>
      </c>
      <c r="P148" s="78">
        <v>8.8099999999999995E-4</v>
      </c>
      <c r="Q148" s="136">
        <v>2.72E-4</v>
      </c>
      <c r="R148" s="77"/>
      <c r="S148" s="85">
        <v>7.5949999999999993E-3</v>
      </c>
      <c r="T148" s="86">
        <v>-0.54208754208754217</v>
      </c>
      <c r="U148" s="86">
        <v>-9.3019797567992613E-2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1</v>
      </c>
      <c r="E149" s="90">
        <v>1.4285714285714285E-2</v>
      </c>
      <c r="F149" s="77"/>
      <c r="G149" s="78">
        <v>6.4755999999999994E-2</v>
      </c>
      <c r="H149" s="78">
        <v>3.2652E-2</v>
      </c>
      <c r="I149" s="78">
        <v>3.2370000000000003E-2</v>
      </c>
      <c r="J149" s="78">
        <v>3.1799999999999998E-4</v>
      </c>
      <c r="K149" s="78">
        <v>1.6018999999999999E-2</v>
      </c>
      <c r="L149" s="78">
        <v>1.7831E-2</v>
      </c>
      <c r="M149" s="78">
        <v>3.4299999999999999E-4</v>
      </c>
      <c r="N149" s="78">
        <v>0</v>
      </c>
      <c r="O149" s="78">
        <v>6.4419999999999998E-3</v>
      </c>
      <c r="P149" s="78">
        <v>0</v>
      </c>
      <c r="Q149" s="136">
        <v>1E-4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1</v>
      </c>
      <c r="E150" s="99">
        <v>1.4285714285714285E-2</v>
      </c>
      <c r="F150" s="100"/>
      <c r="G150" s="78">
        <v>6.4755999999999994E-2</v>
      </c>
      <c r="H150" s="78">
        <v>3.2652E-2</v>
      </c>
      <c r="I150" s="78">
        <v>3.2370000000000003E-2</v>
      </c>
      <c r="J150" s="78">
        <v>3.1799999999999998E-4</v>
      </c>
      <c r="K150" s="78">
        <v>1.6018999999999999E-2</v>
      </c>
      <c r="L150" s="78">
        <v>1.7831E-2</v>
      </c>
      <c r="M150" s="78">
        <v>3.4299999999999999E-4</v>
      </c>
      <c r="N150" s="78">
        <v>0</v>
      </c>
      <c r="O150" s="78">
        <v>6.4419999999999998E-3</v>
      </c>
      <c r="P150" s="78">
        <v>0</v>
      </c>
      <c r="Q150" s="78">
        <v>1E-4</v>
      </c>
      <c r="R150" s="100"/>
      <c r="S150" s="101">
        <v>0.17083100000000004</v>
      </c>
      <c r="T150" s="102">
        <v>-0.99845574155290628</v>
      </c>
      <c r="U150" s="102">
        <v>-0.55476428110206866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6</v>
      </c>
      <c r="E156" s="90">
        <v>8.5714285714285715E-2</v>
      </c>
      <c r="F156" s="95"/>
      <c r="G156" s="92">
        <v>0.40170399999999995</v>
      </c>
      <c r="H156" s="92">
        <v>0.42561700000000002</v>
      </c>
      <c r="I156" s="92">
        <v>0.43311899999999998</v>
      </c>
      <c r="J156" s="92">
        <v>0.39938699999999999</v>
      </c>
      <c r="K156" s="92">
        <v>0.41349399999999997</v>
      </c>
      <c r="L156" s="92">
        <v>0.39330299999999996</v>
      </c>
      <c r="M156" s="92">
        <v>0.42955199999999999</v>
      </c>
      <c r="N156" s="92">
        <v>0.41136700000000004</v>
      </c>
      <c r="O156" s="92">
        <v>0.36417099999999997</v>
      </c>
      <c r="P156" s="92">
        <v>0.32504</v>
      </c>
      <c r="Q156" s="92">
        <v>0.336229</v>
      </c>
      <c r="R156" s="95"/>
      <c r="S156" s="93">
        <v>4.3329829999999996</v>
      </c>
      <c r="T156" s="94">
        <v>-0.16299314918447405</v>
      </c>
      <c r="U156" s="94">
        <v>-2.1994884066518394E-2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1.4285714285714285E-2</v>
      </c>
      <c r="F157" s="77"/>
      <c r="G157" s="78">
        <v>6.9890000000000004E-3</v>
      </c>
      <c r="H157" s="78">
        <v>7.051E-3</v>
      </c>
      <c r="I157" s="78">
        <v>1.366E-3</v>
      </c>
      <c r="J157" s="78">
        <v>5.411E-3</v>
      </c>
      <c r="K157" s="78">
        <v>2.9129999999999998E-3</v>
      </c>
      <c r="L157" s="78">
        <v>2.4169999999999999E-3</v>
      </c>
      <c r="M157" s="78">
        <v>1.451E-3</v>
      </c>
      <c r="N157" s="78">
        <v>1.2639999999999999E-3</v>
      </c>
      <c r="O157" s="78">
        <v>3.4640000000000001E-3</v>
      </c>
      <c r="P157" s="78">
        <v>2.307E-3</v>
      </c>
      <c r="Q157" s="78">
        <v>3.209E-3</v>
      </c>
      <c r="R157" s="77"/>
      <c r="S157" s="85">
        <v>3.7842000000000001E-2</v>
      </c>
      <c r="T157" s="86">
        <v>-0.54084990699670921</v>
      </c>
      <c r="U157" s="86">
        <v>-9.2713738676572843E-2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2</v>
      </c>
      <c r="E158" s="76">
        <v>2.8571428571428571E-2</v>
      </c>
      <c r="F158" s="77"/>
      <c r="G158" s="78">
        <v>2.4877E-2</v>
      </c>
      <c r="H158" s="78">
        <v>2.9051E-2</v>
      </c>
      <c r="I158" s="78">
        <v>2.3331999999999999E-2</v>
      </c>
      <c r="J158" s="78">
        <v>2.0889999999999999E-2</v>
      </c>
      <c r="K158" s="78">
        <v>1.9998999999999999E-2</v>
      </c>
      <c r="L158" s="78">
        <v>1.1934999999999999E-2</v>
      </c>
      <c r="M158" s="78">
        <v>1.24E-2</v>
      </c>
      <c r="N158" s="78">
        <v>1.2754E-2</v>
      </c>
      <c r="O158" s="78">
        <v>1.1495999999999999E-2</v>
      </c>
      <c r="P158" s="78">
        <v>9.4830000000000001E-3</v>
      </c>
      <c r="Q158" s="136">
        <v>8.4180000000000001E-3</v>
      </c>
      <c r="R158" s="77"/>
      <c r="S158" s="85">
        <v>0.18463499999999997</v>
      </c>
      <c r="T158" s="86">
        <v>-0.66161514652088271</v>
      </c>
      <c r="U158" s="86">
        <v>-0.12667405113966246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1.4285714285714285E-2</v>
      </c>
      <c r="F159" s="77"/>
      <c r="G159" s="78">
        <v>8.9269999999999992E-3</v>
      </c>
      <c r="H159" s="78">
        <v>1.1776E-2</v>
      </c>
      <c r="I159" s="78">
        <v>1.1894999999999999E-2</v>
      </c>
      <c r="J159" s="78">
        <v>8.7980000000000003E-3</v>
      </c>
      <c r="K159" s="78">
        <v>1.0161999999999999E-2</v>
      </c>
      <c r="L159" s="78">
        <v>6.143E-3</v>
      </c>
      <c r="M159" s="78">
        <v>7.6620000000000004E-3</v>
      </c>
      <c r="N159" s="78">
        <v>8.9449999999999998E-3</v>
      </c>
      <c r="O159" s="78">
        <v>6.7489999999999998E-3</v>
      </c>
      <c r="P159" s="78">
        <v>6.1330000000000004E-3</v>
      </c>
      <c r="Q159" s="136">
        <v>3.4499999999999999E-3</v>
      </c>
      <c r="R159" s="77"/>
      <c r="S159" s="85">
        <v>9.0639999999999998E-2</v>
      </c>
      <c r="T159" s="86">
        <v>-0.61353198162876665</v>
      </c>
      <c r="U159" s="86">
        <v>-0.11204860259887528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2</v>
      </c>
      <c r="E160" s="76">
        <v>2.8571428571428571E-2</v>
      </c>
      <c r="F160" s="77"/>
      <c r="G160" s="78">
        <v>0.36091099999999998</v>
      </c>
      <c r="H160" s="78">
        <v>0.37773899999999999</v>
      </c>
      <c r="I160" s="78">
        <v>0.39652599999999999</v>
      </c>
      <c r="J160" s="78">
        <v>0.364288</v>
      </c>
      <c r="K160" s="78">
        <v>0.38041999999999998</v>
      </c>
      <c r="L160" s="78">
        <v>0.37280799999999997</v>
      </c>
      <c r="M160" s="78">
        <v>0.40803899999999999</v>
      </c>
      <c r="N160" s="78">
        <v>0.38840400000000003</v>
      </c>
      <c r="O160" s="78">
        <v>0.34246199999999999</v>
      </c>
      <c r="P160" s="78">
        <v>0.30711699999999997</v>
      </c>
      <c r="Q160" s="78">
        <v>0.32115199999999999</v>
      </c>
      <c r="R160" s="77"/>
      <c r="S160" s="85">
        <v>4.0198659999999995</v>
      </c>
      <c r="T160" s="86">
        <v>-0.1101628933448966</v>
      </c>
      <c r="U160" s="86">
        <v>-1.4483694782720824E-2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29</v>
      </c>
      <c r="E164" s="90">
        <v>0.41428571428571431</v>
      </c>
      <c r="F164" s="95"/>
      <c r="G164" s="92">
        <v>0.82204900000000014</v>
      </c>
      <c r="H164" s="92">
        <v>0.76168000000000002</v>
      </c>
      <c r="I164" s="92">
        <v>0.8489509999999999</v>
      </c>
      <c r="J164" s="92">
        <v>0.78988199999999997</v>
      </c>
      <c r="K164" s="92">
        <v>0.85411999999999999</v>
      </c>
      <c r="L164" s="92">
        <v>0.93585300000000005</v>
      </c>
      <c r="M164" s="92">
        <v>1.024562</v>
      </c>
      <c r="N164" s="92">
        <v>1.1267560000000001</v>
      </c>
      <c r="O164" s="92">
        <v>1.143359</v>
      </c>
      <c r="P164" s="92">
        <v>1.2360249999999999</v>
      </c>
      <c r="Q164" s="92">
        <v>1.149173</v>
      </c>
      <c r="R164" s="95"/>
      <c r="S164" s="93">
        <v>10.692409999999999</v>
      </c>
      <c r="T164" s="94">
        <v>0.39793734923343971</v>
      </c>
      <c r="U164" s="94">
        <v>4.2763842008932018E-2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23</v>
      </c>
      <c r="E165" s="90">
        <v>0.32857142857142857</v>
      </c>
      <c r="F165" s="77"/>
      <c r="G165" s="78">
        <v>0.7541230000000001</v>
      </c>
      <c r="H165" s="78">
        <v>0.70139499999999999</v>
      </c>
      <c r="I165" s="78">
        <v>0.78709499999999988</v>
      </c>
      <c r="J165" s="78">
        <v>0.73076299999999994</v>
      </c>
      <c r="K165" s="78">
        <v>0.80911900000000003</v>
      </c>
      <c r="L165" s="78">
        <v>0.88981500000000002</v>
      </c>
      <c r="M165" s="78">
        <v>0.98319200000000007</v>
      </c>
      <c r="N165" s="78">
        <v>1.0928530000000001</v>
      </c>
      <c r="O165" s="78">
        <v>1.1171660000000001</v>
      </c>
      <c r="P165" s="78">
        <v>1.200291</v>
      </c>
      <c r="Q165" s="78">
        <v>1.112873</v>
      </c>
      <c r="R165" s="77"/>
      <c r="S165" s="85">
        <v>10.178685</v>
      </c>
      <c r="T165" s="86">
        <v>0.47571815207863954</v>
      </c>
      <c r="U165" s="86">
        <v>4.9845587948484038E-2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6</v>
      </c>
      <c r="E166" s="76">
        <v>8.5714285714285715E-2</v>
      </c>
      <c r="F166" s="77"/>
      <c r="G166" s="78">
        <v>4.8513000000000001E-2</v>
      </c>
      <c r="H166" s="78">
        <v>2.6934E-2</v>
      </c>
      <c r="I166" s="78">
        <v>4.5519999999999998E-2</v>
      </c>
      <c r="J166" s="78">
        <v>1.6773E-2</v>
      </c>
      <c r="K166" s="78">
        <v>1.7777000000000001E-2</v>
      </c>
      <c r="L166" s="78">
        <v>2.6030000000000001E-2</v>
      </c>
      <c r="M166" s="78">
        <v>2.6742999999999999E-2</v>
      </c>
      <c r="N166" s="78">
        <v>4.4899000000000001E-2</v>
      </c>
      <c r="O166" s="78">
        <v>4.8240000000000002E-3</v>
      </c>
      <c r="P166" s="78">
        <v>1.8114000000000002E-2</v>
      </c>
      <c r="Q166" s="136">
        <v>2.0535000000000001E-2</v>
      </c>
      <c r="R166" s="77"/>
      <c r="S166" s="85">
        <v>0.29666200000000004</v>
      </c>
      <c r="T166" s="86">
        <v>-0.57671139694514872</v>
      </c>
      <c r="U166" s="86">
        <v>-0.10188991758244237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2</v>
      </c>
      <c r="E167" s="76">
        <v>2.8571428571428571E-2</v>
      </c>
      <c r="F167" s="77"/>
      <c r="G167" s="78">
        <v>0.110264</v>
      </c>
      <c r="H167" s="78">
        <v>8.9526999999999995E-2</v>
      </c>
      <c r="I167" s="78">
        <v>9.1143000000000002E-2</v>
      </c>
      <c r="J167" s="78">
        <v>8.6623000000000006E-2</v>
      </c>
      <c r="K167" s="78">
        <v>0.10829</v>
      </c>
      <c r="L167" s="78">
        <v>0.107516</v>
      </c>
      <c r="M167" s="78">
        <v>0.102919</v>
      </c>
      <c r="N167" s="78">
        <v>0.103977</v>
      </c>
      <c r="O167" s="78">
        <v>0.101766</v>
      </c>
      <c r="P167" s="78">
        <v>9.7199999999999995E-2</v>
      </c>
      <c r="Q167" s="78">
        <v>9.9624000000000004E-2</v>
      </c>
      <c r="R167" s="77"/>
      <c r="S167" s="85">
        <v>1.098849</v>
      </c>
      <c r="T167" s="86">
        <v>-9.6495683087861828E-2</v>
      </c>
      <c r="U167" s="86">
        <v>-1.2604192209387244E-2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1</v>
      </c>
      <c r="E169" s="76">
        <v>1.4285714285714285E-2</v>
      </c>
      <c r="F169" s="77"/>
      <c r="G169" s="78">
        <v>0.30726500000000001</v>
      </c>
      <c r="H169" s="78">
        <v>0.31595899999999999</v>
      </c>
      <c r="I169" s="78">
        <v>0.31152800000000003</v>
      </c>
      <c r="J169" s="78">
        <v>0.30773299999999998</v>
      </c>
      <c r="K169" s="78">
        <v>0.30662400000000001</v>
      </c>
      <c r="L169" s="78">
        <v>0.298655</v>
      </c>
      <c r="M169" s="78">
        <v>0.27821400000000002</v>
      </c>
      <c r="N169" s="78">
        <v>0.28354099999999999</v>
      </c>
      <c r="O169" s="78">
        <v>0.27163199999999998</v>
      </c>
      <c r="P169" s="78">
        <v>0.268791</v>
      </c>
      <c r="Q169" s="78">
        <v>0.26035700000000001</v>
      </c>
      <c r="R169" s="77"/>
      <c r="S169" s="85">
        <v>3.210299</v>
      </c>
      <c r="T169" s="86">
        <v>-0.15266301075618771</v>
      </c>
      <c r="U169" s="86">
        <v>-2.0494180347453206E-2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2</v>
      </c>
      <c r="E171" s="76">
        <v>2.8571428571428571E-2</v>
      </c>
      <c r="F171" s="77"/>
      <c r="G171" s="78">
        <v>1.248E-3</v>
      </c>
      <c r="H171" s="78">
        <v>6.5099999999999999E-4</v>
      </c>
      <c r="I171" s="78">
        <v>8.2200000000000003E-4</v>
      </c>
      <c r="J171" s="78">
        <v>1.3300000000000001E-4</v>
      </c>
      <c r="K171" s="78">
        <v>1.286E-3</v>
      </c>
      <c r="L171" s="78">
        <v>8.7799999999999998E-4</v>
      </c>
      <c r="M171" s="78">
        <v>9.5699999999999995E-4</v>
      </c>
      <c r="N171" s="78">
        <v>7.0799999999999997E-4</v>
      </c>
      <c r="O171" s="78">
        <v>8.1599999999999999E-4</v>
      </c>
      <c r="P171" s="78">
        <v>8.0800000000000002E-4</v>
      </c>
      <c r="Q171" s="136">
        <v>1.521E-3</v>
      </c>
      <c r="R171" s="77"/>
      <c r="S171" s="85">
        <v>9.8280000000000017E-3</v>
      </c>
      <c r="T171" s="86">
        <v>0.21875</v>
      </c>
      <c r="U171" s="86">
        <v>2.5036496108739259E-2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3</v>
      </c>
      <c r="E173" s="76">
        <v>4.2857142857142858E-2</v>
      </c>
      <c r="F173" s="77"/>
      <c r="G173" s="78">
        <v>6.3911999999999997E-2</v>
      </c>
      <c r="H173" s="78">
        <v>4.0925999999999997E-2</v>
      </c>
      <c r="I173" s="78">
        <v>7.6790999999999998E-2</v>
      </c>
      <c r="J173" s="78">
        <v>6.9120000000000001E-2</v>
      </c>
      <c r="K173" s="78">
        <v>8.1296999999999994E-2</v>
      </c>
      <c r="L173" s="78">
        <v>8.6693000000000006E-2</v>
      </c>
      <c r="M173" s="78">
        <v>0.104616</v>
      </c>
      <c r="N173" s="78">
        <v>0.10165299999999999</v>
      </c>
      <c r="O173" s="78">
        <v>0.13047800000000001</v>
      </c>
      <c r="P173" s="78">
        <v>0.11385099999999999</v>
      </c>
      <c r="Q173" s="136">
        <v>0.106765</v>
      </c>
      <c r="R173" s="77"/>
      <c r="S173" s="85">
        <v>0.97610200000000003</v>
      </c>
      <c r="T173" s="86">
        <v>0.67050006258605599</v>
      </c>
      <c r="U173" s="86">
        <v>6.6242064689165048E-2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1</v>
      </c>
      <c r="E174" s="76">
        <v>1.4285714285714285E-2</v>
      </c>
      <c r="F174" s="77"/>
      <c r="G174" s="78">
        <v>7.4859999999999996E-3</v>
      </c>
      <c r="H174" s="78">
        <v>6.2899999999999996E-3</v>
      </c>
      <c r="I174" s="78">
        <v>4.803E-3</v>
      </c>
      <c r="J174" s="78">
        <v>1.815E-3</v>
      </c>
      <c r="K174" s="78">
        <v>4.8000000000000001E-5</v>
      </c>
      <c r="L174" s="78">
        <v>2.4000000000000001E-5</v>
      </c>
      <c r="M174" s="78">
        <v>1.2999999999999999E-5</v>
      </c>
      <c r="N174" s="78">
        <v>1.2E-5</v>
      </c>
      <c r="O174" s="78">
        <v>2.1999999999999999E-5</v>
      </c>
      <c r="P174" s="78">
        <v>9.0000000000000002E-6</v>
      </c>
      <c r="Q174" s="78">
        <v>6.0000000000000002E-6</v>
      </c>
      <c r="R174" s="77"/>
      <c r="S174" s="85">
        <v>2.0527999999999998E-2</v>
      </c>
      <c r="T174" s="86">
        <v>-0.99919850387389797</v>
      </c>
      <c r="U174" s="86">
        <v>-0.58980753491948734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1.4285714285714285E-2</v>
      </c>
      <c r="F175" s="77"/>
      <c r="G175" s="78">
        <v>1.8E-5</v>
      </c>
      <c r="H175" s="78">
        <v>2.7799999999999998E-4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2.9599999999999998E-4</v>
      </c>
      <c r="T175" s="86">
        <v>-1</v>
      </c>
      <c r="U175" s="86">
        <v>-1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5</v>
      </c>
      <c r="E177" s="76">
        <v>7.1428571428571425E-2</v>
      </c>
      <c r="F177" s="77"/>
      <c r="G177" s="78">
        <v>3.0502000000000001E-2</v>
      </c>
      <c r="H177" s="78">
        <v>4.6473E-2</v>
      </c>
      <c r="I177" s="78">
        <v>7.2923000000000002E-2</v>
      </c>
      <c r="J177" s="78">
        <v>8.0397999999999997E-2</v>
      </c>
      <c r="K177" s="78">
        <v>8.2119999999999999E-2</v>
      </c>
      <c r="L177" s="78">
        <v>9.7720000000000001E-2</v>
      </c>
      <c r="M177" s="78">
        <v>0.13070999999999999</v>
      </c>
      <c r="N177" s="78">
        <v>0.13334799999999999</v>
      </c>
      <c r="O177" s="78">
        <v>0.15035200000000001</v>
      </c>
      <c r="P177" s="78">
        <v>0.16534799999999999</v>
      </c>
      <c r="Q177" s="136">
        <v>0.16003700000000001</v>
      </c>
      <c r="R177" s="77"/>
      <c r="S177" s="85">
        <v>1.149931</v>
      </c>
      <c r="T177" s="86">
        <v>4.2467707035604221</v>
      </c>
      <c r="U177" s="86">
        <v>0.23023055869033904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2</v>
      </c>
      <c r="E180" s="76">
        <v>2.8571428571428571E-2</v>
      </c>
      <c r="F180" s="77"/>
      <c r="G180" s="78">
        <v>0.184915</v>
      </c>
      <c r="H180" s="78">
        <v>0.17435700000000001</v>
      </c>
      <c r="I180" s="78">
        <v>0.18356500000000001</v>
      </c>
      <c r="J180" s="78">
        <v>0.16816800000000001</v>
      </c>
      <c r="K180" s="78">
        <v>0.211677</v>
      </c>
      <c r="L180" s="78">
        <v>0.27229900000000001</v>
      </c>
      <c r="M180" s="78">
        <v>0.33901999999999999</v>
      </c>
      <c r="N180" s="78">
        <v>0.42471500000000001</v>
      </c>
      <c r="O180" s="78">
        <v>0.45727600000000002</v>
      </c>
      <c r="P180" s="78">
        <v>0.53617000000000004</v>
      </c>
      <c r="Q180" s="136">
        <v>0.464028</v>
      </c>
      <c r="R180" s="77"/>
      <c r="S180" s="85">
        <v>3.4161900000000003</v>
      </c>
      <c r="T180" s="86">
        <v>1.5094124327393668</v>
      </c>
      <c r="U180" s="86">
        <v>0.12188025790978574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6</v>
      </c>
      <c r="E181" s="90">
        <v>8.5714285714285715E-2</v>
      </c>
      <c r="F181" s="77"/>
      <c r="G181" s="78">
        <v>6.7926E-2</v>
      </c>
      <c r="H181" s="78">
        <v>6.0284999999999998E-2</v>
      </c>
      <c r="I181" s="78">
        <v>6.1856000000000001E-2</v>
      </c>
      <c r="J181" s="78">
        <v>5.9118999999999998E-2</v>
      </c>
      <c r="K181" s="78">
        <v>4.5000999999999999E-2</v>
      </c>
      <c r="L181" s="78">
        <v>4.6038000000000003E-2</v>
      </c>
      <c r="M181" s="78">
        <v>4.1369999999999997E-2</v>
      </c>
      <c r="N181" s="78">
        <v>3.3903000000000003E-2</v>
      </c>
      <c r="O181" s="78">
        <v>2.6193000000000001E-2</v>
      </c>
      <c r="P181" s="78">
        <v>3.5734000000000002E-2</v>
      </c>
      <c r="Q181" s="78">
        <v>3.6299999999999999E-2</v>
      </c>
      <c r="R181" s="77"/>
      <c r="S181" s="85">
        <v>0.51372499999999999</v>
      </c>
      <c r="T181" s="86">
        <v>-0.46559491211023762</v>
      </c>
      <c r="U181" s="86">
        <v>-7.5336269359105867E-2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1</v>
      </c>
      <c r="E184" s="76">
        <v>1.4285714285714285E-2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2.5799999999999998E-3</v>
      </c>
      <c r="Q184" s="78">
        <v>2.4740000000000001E-3</v>
      </c>
      <c r="R184" s="77"/>
      <c r="S184" s="85">
        <v>5.0539999999999995E-3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3</v>
      </c>
      <c r="E187" s="76">
        <v>4.2857142857142858E-2</v>
      </c>
      <c r="F187" s="77"/>
      <c r="G187" s="78">
        <v>6.5627000000000005E-2</v>
      </c>
      <c r="H187" s="78">
        <v>5.8525000000000001E-2</v>
      </c>
      <c r="I187" s="78">
        <v>6.0148E-2</v>
      </c>
      <c r="J187" s="78">
        <v>5.7764999999999997E-2</v>
      </c>
      <c r="K187" s="78">
        <v>4.3535999999999998E-2</v>
      </c>
      <c r="L187" s="78">
        <v>4.4912000000000001E-2</v>
      </c>
      <c r="M187" s="78">
        <v>4.1253999999999999E-2</v>
      </c>
      <c r="N187" s="78">
        <v>3.3903000000000003E-2</v>
      </c>
      <c r="O187" s="78">
        <v>2.2238000000000001E-2</v>
      </c>
      <c r="P187" s="78">
        <v>2.5246000000000001E-2</v>
      </c>
      <c r="Q187" s="78">
        <v>2.0459000000000001E-2</v>
      </c>
      <c r="R187" s="77"/>
      <c r="S187" s="85">
        <v>0.47361300000000006</v>
      </c>
      <c r="T187" s="86">
        <v>-0.6882533103753028</v>
      </c>
      <c r="U187" s="86">
        <v>-0.13557915456641856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2</v>
      </c>
      <c r="E188" s="76">
        <v>2.8571428571428571E-2</v>
      </c>
      <c r="F188" s="77"/>
      <c r="G188" s="78">
        <v>2.2989999999999998E-3</v>
      </c>
      <c r="H188" s="78">
        <v>1.7600000000000001E-3</v>
      </c>
      <c r="I188" s="78">
        <v>1.7080000000000001E-3</v>
      </c>
      <c r="J188" s="78">
        <v>1.354E-3</v>
      </c>
      <c r="K188" s="78">
        <v>1.4649999999999999E-3</v>
      </c>
      <c r="L188" s="78">
        <v>1.126E-3</v>
      </c>
      <c r="M188" s="78">
        <v>1.16E-4</v>
      </c>
      <c r="N188" s="78">
        <v>0</v>
      </c>
      <c r="O188" s="78">
        <v>3.9550000000000002E-3</v>
      </c>
      <c r="P188" s="78">
        <v>7.9080000000000001E-3</v>
      </c>
      <c r="Q188" s="78">
        <v>1.3367E-2</v>
      </c>
      <c r="R188" s="77"/>
      <c r="S188" s="85">
        <v>3.5058000000000006E-2</v>
      </c>
      <c r="T188" s="86">
        <v>4.8142670726402788</v>
      </c>
      <c r="U188" s="86">
        <v>0.24612575489067301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1</v>
      </c>
      <c r="E191" s="90">
        <v>1.4285714285714285E-2</v>
      </c>
      <c r="F191" s="95"/>
      <c r="G191" s="92">
        <v>0</v>
      </c>
      <c r="H191" s="92">
        <v>3.3700000000000001E-2</v>
      </c>
      <c r="I191" s="92">
        <v>5.1140999999999999E-2</v>
      </c>
      <c r="J191" s="92">
        <v>0</v>
      </c>
      <c r="K191" s="92">
        <v>0</v>
      </c>
      <c r="L191" s="92">
        <v>2.0763E-2</v>
      </c>
      <c r="M191" s="92">
        <v>3.3790000000000001E-3</v>
      </c>
      <c r="N191" s="92">
        <v>1.3883E-2</v>
      </c>
      <c r="O191" s="92">
        <v>0</v>
      </c>
      <c r="P191" s="92">
        <v>4.1125000000000002E-2</v>
      </c>
      <c r="Q191" s="92">
        <v>0</v>
      </c>
      <c r="R191" s="95"/>
      <c r="S191" s="93">
        <v>0.163991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1</v>
      </c>
      <c r="E192" s="76">
        <v>1.4285714285714285E-2</v>
      </c>
      <c r="F192" s="77"/>
      <c r="G192" s="78">
        <v>0</v>
      </c>
      <c r="H192" s="78">
        <v>3.3700000000000001E-2</v>
      </c>
      <c r="I192" s="78">
        <v>5.1140999999999999E-2</v>
      </c>
      <c r="J192" s="78">
        <v>0</v>
      </c>
      <c r="K192" s="78">
        <v>0</v>
      </c>
      <c r="L192" s="78">
        <v>2.0763E-2</v>
      </c>
      <c r="M192" s="78">
        <v>3.3790000000000001E-3</v>
      </c>
      <c r="N192" s="78">
        <v>1.3883E-2</v>
      </c>
      <c r="O192" s="78">
        <v>0</v>
      </c>
      <c r="P192" s="78">
        <v>4.1125000000000002E-2</v>
      </c>
      <c r="Q192" s="78">
        <v>0</v>
      </c>
      <c r="R192" s="77"/>
      <c r="S192" s="85">
        <v>0.163991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3</v>
      </c>
      <c r="E195" s="90">
        <v>4.2857142857142858E-2</v>
      </c>
      <c r="F195" s="77"/>
      <c r="G195" s="92">
        <v>0.24710699999999999</v>
      </c>
      <c r="H195" s="92">
        <v>0.23871800000000001</v>
      </c>
      <c r="I195" s="92">
        <v>0.28770800000000002</v>
      </c>
      <c r="J195" s="92">
        <v>0.28520499999999999</v>
      </c>
      <c r="K195" s="92">
        <v>0.24590699999999999</v>
      </c>
      <c r="L195" s="92">
        <v>0.23649700000000001</v>
      </c>
      <c r="M195" s="92">
        <v>0.25922800000000001</v>
      </c>
      <c r="N195" s="92">
        <v>0.25219900000000001</v>
      </c>
      <c r="O195" s="92">
        <v>0.24327399999999999</v>
      </c>
      <c r="P195" s="92">
        <v>0.24619199999999999</v>
      </c>
      <c r="Q195" s="92">
        <v>0.22631499999999999</v>
      </c>
      <c r="R195" s="77"/>
      <c r="S195" s="79">
        <v>2.7683499999999999</v>
      </c>
      <c r="T195" s="80">
        <v>-8.4141687609011528E-2</v>
      </c>
      <c r="U195" s="80">
        <v>-1.0926567509314311E-2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0</v>
      </c>
      <c r="E196" s="76">
        <v>0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136">
        <v>0</v>
      </c>
      <c r="R196" s="77"/>
      <c r="S196" s="85">
        <v>0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3</v>
      </c>
      <c r="E197" s="76">
        <v>4.2857142857142858E-2</v>
      </c>
      <c r="F197" s="77"/>
      <c r="G197" s="78">
        <v>0.24710699999999999</v>
      </c>
      <c r="H197" s="78">
        <v>0.23871800000000001</v>
      </c>
      <c r="I197" s="78">
        <v>0.28770800000000002</v>
      </c>
      <c r="J197" s="78">
        <v>0.28520499999999999</v>
      </c>
      <c r="K197" s="78">
        <v>0.24590699999999999</v>
      </c>
      <c r="L197" s="78">
        <v>0.23649700000000001</v>
      </c>
      <c r="M197" s="78">
        <v>0.25922800000000001</v>
      </c>
      <c r="N197" s="78">
        <v>0.25219900000000001</v>
      </c>
      <c r="O197" s="78">
        <v>0.24327399999999999</v>
      </c>
      <c r="P197" s="78">
        <v>0.24619199999999999</v>
      </c>
      <c r="Q197" s="136">
        <v>0.22631499999999999</v>
      </c>
      <c r="R197" s="77"/>
      <c r="S197" s="85">
        <v>2.7683499999999999</v>
      </c>
      <c r="T197" s="86">
        <v>-8.4141687609011528E-2</v>
      </c>
      <c r="U197" s="86">
        <v>-1.0926567509314311E-2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1.4285714285714285E-2</v>
      </c>
      <c r="F199" s="77"/>
      <c r="G199" s="82">
        <v>5.2909999999999997E-3</v>
      </c>
      <c r="H199" s="82">
        <v>3.4770000000000001E-3</v>
      </c>
      <c r="I199" s="82">
        <v>3.5460000000000001E-3</v>
      </c>
      <c r="J199" s="82">
        <v>2.9819999999999998E-3</v>
      </c>
      <c r="K199" s="82">
        <v>2.8010000000000001E-3</v>
      </c>
      <c r="L199" s="82">
        <v>2.7780000000000001E-3</v>
      </c>
      <c r="M199" s="82">
        <v>1.6180000000000001E-3</v>
      </c>
      <c r="N199" s="82">
        <v>1.3649999999999999E-3</v>
      </c>
      <c r="O199" s="82">
        <v>1.57E-3</v>
      </c>
      <c r="P199" s="82">
        <v>1.2409999999999999E-3</v>
      </c>
      <c r="Q199" s="137">
        <v>1.8289999999999999E-3</v>
      </c>
      <c r="R199" s="77"/>
      <c r="S199" s="79">
        <v>2.8498000000000002E-2</v>
      </c>
      <c r="T199" s="80">
        <v>-0.65431865431865432</v>
      </c>
      <c r="U199" s="80">
        <v>-0.12434205392241271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2.8571428571428571E-2</v>
      </c>
      <c r="F201" s="95"/>
      <c r="G201" s="92">
        <v>6.96E-4</v>
      </c>
      <c r="H201" s="92">
        <v>1.1479999999999999E-3</v>
      </c>
      <c r="I201" s="92">
        <v>1.09E-3</v>
      </c>
      <c r="J201" s="92">
        <v>4.5399999999999998E-4</v>
      </c>
      <c r="K201" s="92">
        <v>8.0999999999999996E-4</v>
      </c>
      <c r="L201" s="92">
        <v>3.7880000000000001E-3</v>
      </c>
      <c r="M201" s="92">
        <v>3.3419999999999999E-3</v>
      </c>
      <c r="N201" s="92">
        <v>3.7199999999999999E-4</v>
      </c>
      <c r="O201" s="92">
        <v>2.0799999999999998E-3</v>
      </c>
      <c r="P201" s="92">
        <v>3.1799999999999998E-4</v>
      </c>
      <c r="Q201" s="92">
        <v>7.7219999999999997E-3</v>
      </c>
      <c r="R201" s="95"/>
      <c r="S201" s="93">
        <v>2.1819999999999999E-2</v>
      </c>
      <c r="T201" s="94">
        <v>10.094827586206897</v>
      </c>
      <c r="U201" s="94">
        <v>0.35095247006644903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1.4285714285714285E-2</v>
      </c>
      <c r="F202" s="77"/>
      <c r="G202" s="78">
        <v>3.48E-4</v>
      </c>
      <c r="H202" s="78">
        <v>5.7399999999999997E-4</v>
      </c>
      <c r="I202" s="78">
        <v>5.4500000000000002E-4</v>
      </c>
      <c r="J202" s="78">
        <v>2.2699999999999999E-4</v>
      </c>
      <c r="K202" s="78">
        <v>4.0499999999999998E-4</v>
      </c>
      <c r="L202" s="78">
        <v>1.8940000000000001E-3</v>
      </c>
      <c r="M202" s="78">
        <v>1.671E-3</v>
      </c>
      <c r="N202" s="78">
        <v>1.8599999999999999E-4</v>
      </c>
      <c r="O202" s="78">
        <v>1.0399999999999999E-3</v>
      </c>
      <c r="P202" s="78">
        <v>1.5899999999999999E-4</v>
      </c>
      <c r="Q202" s="136">
        <v>3.8609999999999998E-3</v>
      </c>
      <c r="R202" s="77"/>
      <c r="S202" s="85">
        <v>1.091E-2</v>
      </c>
      <c r="T202" s="86">
        <v>10.094827586206897</v>
      </c>
      <c r="U202" s="86">
        <v>0.35095247006644903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1.4285714285714285E-2</v>
      </c>
      <c r="F203" s="77"/>
      <c r="G203" s="78">
        <v>3.48E-4</v>
      </c>
      <c r="H203" s="78">
        <v>5.7399999999999997E-4</v>
      </c>
      <c r="I203" s="78">
        <v>5.4500000000000002E-4</v>
      </c>
      <c r="J203" s="78">
        <v>2.2699999999999999E-4</v>
      </c>
      <c r="K203" s="78">
        <v>4.0499999999999998E-4</v>
      </c>
      <c r="L203" s="78">
        <v>1.8940000000000001E-3</v>
      </c>
      <c r="M203" s="78">
        <v>1.671E-3</v>
      </c>
      <c r="N203" s="78">
        <v>1.8599999999999999E-4</v>
      </c>
      <c r="O203" s="78">
        <v>1.0399999999999999E-3</v>
      </c>
      <c r="P203" s="78">
        <v>1.5899999999999999E-4</v>
      </c>
      <c r="Q203" s="136">
        <v>3.8609999999999998E-3</v>
      </c>
      <c r="R203" s="77"/>
      <c r="S203" s="85">
        <v>1.091E-2</v>
      </c>
      <c r="T203" s="86">
        <v>10.094827586206897</v>
      </c>
      <c r="U203" s="86">
        <v>0.35095247006644903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70</v>
      </c>
      <c r="E204" s="90">
        <v>1</v>
      </c>
      <c r="F204" s="91"/>
      <c r="G204" s="92">
        <v>3.2173510000000003</v>
      </c>
      <c r="H204" s="92">
        <v>3.2790140000000005</v>
      </c>
      <c r="I204" s="92">
        <v>3.6893709999999995</v>
      </c>
      <c r="J204" s="92">
        <v>3.2983439999999997</v>
      </c>
      <c r="K204" s="92">
        <v>3.1683199999999996</v>
      </c>
      <c r="L204" s="92">
        <v>3.1488370000000003</v>
      </c>
      <c r="M204" s="92">
        <v>3.2009310000000002</v>
      </c>
      <c r="N204" s="92">
        <v>3.167789</v>
      </c>
      <c r="O204" s="92">
        <v>3.0502009999999999</v>
      </c>
      <c r="P204" s="92">
        <v>3.086992</v>
      </c>
      <c r="Q204" s="92">
        <v>2.9040979999999994</v>
      </c>
      <c r="R204" s="91"/>
      <c r="S204" s="93">
        <v>35.211247999999998</v>
      </c>
      <c r="T204" s="94">
        <v>-9.7363638595851287E-2</v>
      </c>
      <c r="U204" s="94">
        <v>-1.2722810352969294E-2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43</v>
      </c>
      <c r="E247" s="27">
        <v>0.61428571428571432</v>
      </c>
      <c r="F247" s="28"/>
      <c r="G247" s="38">
        <v>1.0786850000000001</v>
      </c>
      <c r="H247" s="38">
        <v>1.0509120000000001</v>
      </c>
      <c r="I247" s="38">
        <v>1.1705310000000002</v>
      </c>
      <c r="J247" s="38">
        <v>1.050891</v>
      </c>
      <c r="K247" s="38">
        <v>1.164307</v>
      </c>
      <c r="L247" s="38">
        <v>1.2355310000000002</v>
      </c>
      <c r="M247" s="38">
        <v>1.3370510000000002</v>
      </c>
      <c r="N247" s="38">
        <v>1.4212390000000001</v>
      </c>
      <c r="O247" s="38">
        <v>1.4760129999999998</v>
      </c>
      <c r="P247" s="38">
        <v>1.5960430000000003</v>
      </c>
      <c r="Q247" s="38">
        <v>1.441641</v>
      </c>
      <c r="R247" s="28"/>
      <c r="S247" s="39">
        <v>14.022844000000001</v>
      </c>
      <c r="T247" s="40">
        <v>0.33648006600629454</v>
      </c>
      <c r="U247" s="40">
        <v>3.6920142076228624E-2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20</v>
      </c>
      <c r="E248" s="27">
        <v>0.2857142857142857</v>
      </c>
      <c r="F248" s="28"/>
      <c r="G248" s="67">
        <v>0.13811599999999999</v>
      </c>
      <c r="H248" s="67">
        <v>0.14829000000000001</v>
      </c>
      <c r="I248" s="67">
        <v>0.19351299999999999</v>
      </c>
      <c r="J248" s="67">
        <v>0.18718099999999999</v>
      </c>
      <c r="K248" s="67">
        <v>0.201932</v>
      </c>
      <c r="L248" s="67">
        <v>0.19137299999999999</v>
      </c>
      <c r="M248" s="67">
        <v>0.218835</v>
      </c>
      <c r="N248" s="67">
        <v>0.20377300000000001</v>
      </c>
      <c r="O248" s="67">
        <v>0.21113199999999999</v>
      </c>
      <c r="P248" s="67">
        <v>0.204432</v>
      </c>
      <c r="Q248" s="67">
        <v>0.19689400000000001</v>
      </c>
      <c r="R248" s="28"/>
      <c r="S248" s="53">
        <v>2.0954710000000003</v>
      </c>
      <c r="T248" s="54">
        <v>0.42556981088360524</v>
      </c>
      <c r="U248" s="54">
        <v>4.5318318602619811E-2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1</v>
      </c>
      <c r="E251" s="27">
        <v>1.4285714285714285E-2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1.338E-3</v>
      </c>
      <c r="Q251" s="67">
        <v>1.5089999999999999E-3</v>
      </c>
      <c r="R251" s="28"/>
      <c r="S251" s="53">
        <v>2.8469999999999997E-3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1</v>
      </c>
      <c r="E254" s="27">
        <v>1.4285714285714285E-2</v>
      </c>
      <c r="F254" s="28"/>
      <c r="G254" s="67">
        <v>6.4755999999999994E-2</v>
      </c>
      <c r="H254" s="67">
        <v>3.2652E-2</v>
      </c>
      <c r="I254" s="67">
        <v>3.2370000000000003E-2</v>
      </c>
      <c r="J254" s="67">
        <v>3.1799999999999998E-4</v>
      </c>
      <c r="K254" s="67">
        <v>1.6018999999999999E-2</v>
      </c>
      <c r="L254" s="67">
        <v>1.7831E-2</v>
      </c>
      <c r="M254" s="67">
        <v>3.4299999999999999E-4</v>
      </c>
      <c r="N254" s="67">
        <v>0</v>
      </c>
      <c r="O254" s="67">
        <v>6.4419999999999998E-3</v>
      </c>
      <c r="P254" s="67">
        <v>0</v>
      </c>
      <c r="Q254" s="67">
        <v>1E-4</v>
      </c>
      <c r="R254" s="28"/>
      <c r="S254" s="53">
        <v>0.17083100000000004</v>
      </c>
      <c r="T254" s="54">
        <v>-0.99845574155290628</v>
      </c>
      <c r="U254" s="54">
        <v>-0.55476428110206866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16</v>
      </c>
      <c r="E255" s="27">
        <v>0.22857142857142856</v>
      </c>
      <c r="F255" s="28"/>
      <c r="G255" s="67">
        <v>0.81640400000000002</v>
      </c>
      <c r="H255" s="67">
        <v>0.77796200000000004</v>
      </c>
      <c r="I255" s="67">
        <v>0.835704</v>
      </c>
      <c r="J255" s="67">
        <v>0.80662999999999996</v>
      </c>
      <c r="K255" s="67">
        <v>0.89073599999999997</v>
      </c>
      <c r="L255" s="67">
        <v>0.95083300000000004</v>
      </c>
      <c r="M255" s="67">
        <v>1.0609280000000001</v>
      </c>
      <c r="N255" s="67">
        <v>1.151154</v>
      </c>
      <c r="O255" s="67">
        <v>1.2067399999999999</v>
      </c>
      <c r="P255" s="67">
        <v>1.2925930000000001</v>
      </c>
      <c r="Q255" s="67">
        <v>1.1961759999999999</v>
      </c>
      <c r="R255" s="28"/>
      <c r="S255" s="53">
        <v>10.985859999999999</v>
      </c>
      <c r="T255" s="54">
        <v>0.46517655474495445</v>
      </c>
      <c r="U255" s="54">
        <v>4.8905215997122609E-2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3</v>
      </c>
      <c r="E256" s="27">
        <v>4.2857142857142858E-2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5.4949999999999999E-3</v>
      </c>
      <c r="Q256" s="67">
        <v>6.9620000000000003E-3</v>
      </c>
      <c r="R256" s="28"/>
      <c r="S256" s="53">
        <v>1.2456999999999999E-2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1</v>
      </c>
      <c r="E260" s="27">
        <v>1.4285714285714285E-2</v>
      </c>
      <c r="F260" s="28"/>
      <c r="G260" s="67">
        <v>5.9408999999999997E-2</v>
      </c>
      <c r="H260" s="67">
        <v>5.8307999999999999E-2</v>
      </c>
      <c r="I260" s="67">
        <v>5.7803E-2</v>
      </c>
      <c r="J260" s="67">
        <v>5.6762E-2</v>
      </c>
      <c r="K260" s="67">
        <v>5.5620000000000003E-2</v>
      </c>
      <c r="L260" s="67">
        <v>5.4731000000000002E-2</v>
      </c>
      <c r="M260" s="67">
        <v>5.3566000000000003E-2</v>
      </c>
      <c r="N260" s="67">
        <v>5.2429000000000003E-2</v>
      </c>
      <c r="O260" s="67">
        <v>5.1699000000000002E-2</v>
      </c>
      <c r="P260" s="67">
        <v>5.1060000000000001E-2</v>
      </c>
      <c r="Q260" s="67">
        <v>0.04</v>
      </c>
      <c r="R260" s="28"/>
      <c r="S260" s="53">
        <v>0.591387</v>
      </c>
      <c r="T260" s="54">
        <v>-0.32670134154757691</v>
      </c>
      <c r="U260" s="54">
        <v>-4.8243243285371662E-2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1</v>
      </c>
      <c r="E262" s="27">
        <v>1.4285714285714285E-2</v>
      </c>
      <c r="F262" s="28"/>
      <c r="G262" s="67">
        <v>0</v>
      </c>
      <c r="H262" s="67">
        <v>3.3700000000000001E-2</v>
      </c>
      <c r="I262" s="67">
        <v>5.1140999999999999E-2</v>
      </c>
      <c r="J262" s="67">
        <v>0</v>
      </c>
      <c r="K262" s="67">
        <v>0</v>
      </c>
      <c r="L262" s="67">
        <v>2.0763E-2</v>
      </c>
      <c r="M262" s="67">
        <v>3.3790000000000001E-3</v>
      </c>
      <c r="N262" s="67">
        <v>1.3883E-2</v>
      </c>
      <c r="O262" s="67">
        <v>0</v>
      </c>
      <c r="P262" s="67">
        <v>4.1125000000000002E-2</v>
      </c>
      <c r="Q262" s="67">
        <v>0</v>
      </c>
      <c r="R262" s="28"/>
      <c r="S262" s="53">
        <v>0.163991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4</v>
      </c>
      <c r="E268" s="27">
        <v>5.7142857142857141E-2</v>
      </c>
      <c r="F268" s="28"/>
      <c r="G268" s="38">
        <v>0.18865399999999999</v>
      </c>
      <c r="H268" s="38">
        <v>0.21354200000000001</v>
      </c>
      <c r="I268" s="38">
        <v>0.19203000000000001</v>
      </c>
      <c r="J268" s="38">
        <v>0.17196900000000001</v>
      </c>
      <c r="K268" s="38">
        <v>0.135964</v>
      </c>
      <c r="L268" s="38">
        <v>6.3947000000000004E-2</v>
      </c>
      <c r="M268" s="38">
        <v>5.0011E-2</v>
      </c>
      <c r="N268" s="38">
        <v>4.938E-2</v>
      </c>
      <c r="O268" s="38">
        <v>9.8254999999999995E-2</v>
      </c>
      <c r="P268" s="38">
        <v>0.104154</v>
      </c>
      <c r="Q268" s="38">
        <v>0.10448300000000001</v>
      </c>
      <c r="R268" s="28"/>
      <c r="S268" s="39">
        <v>1.3723890000000001</v>
      </c>
      <c r="T268" s="40">
        <v>-0.44616599701039994</v>
      </c>
      <c r="U268" s="40">
        <v>-7.1199475452981886E-2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4</v>
      </c>
      <c r="E269" s="27">
        <v>5.7142857142857141E-2</v>
      </c>
      <c r="F269" s="28"/>
      <c r="G269" s="67">
        <v>0.18865399999999999</v>
      </c>
      <c r="H269" s="67">
        <v>0.21354200000000001</v>
      </c>
      <c r="I269" s="67">
        <v>0.19203000000000001</v>
      </c>
      <c r="J269" s="67">
        <v>0.17196900000000001</v>
      </c>
      <c r="K269" s="67">
        <v>0.135964</v>
      </c>
      <c r="L269" s="67">
        <v>6.3947000000000004E-2</v>
      </c>
      <c r="M269" s="67">
        <v>5.0011E-2</v>
      </c>
      <c r="N269" s="67">
        <v>4.938E-2</v>
      </c>
      <c r="O269" s="67">
        <v>9.8254999999999995E-2</v>
      </c>
      <c r="P269" s="67">
        <v>0.104154</v>
      </c>
      <c r="Q269" s="67">
        <v>0.10448300000000001</v>
      </c>
      <c r="R269" s="28"/>
      <c r="S269" s="53">
        <v>1.3723890000000001</v>
      </c>
      <c r="T269" s="54">
        <v>-0.44616599701039994</v>
      </c>
      <c r="U269" s="54">
        <v>-7.1199475452981886E-2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4</v>
      </c>
      <c r="E275" s="27">
        <v>5.7142857142857141E-2</v>
      </c>
      <c r="F275" s="28"/>
      <c r="G275" s="38">
        <v>0.54497200000000001</v>
      </c>
      <c r="H275" s="38">
        <v>0.53751599999999999</v>
      </c>
      <c r="I275" s="38">
        <v>0.63583299999999998</v>
      </c>
      <c r="J275" s="38">
        <v>0.624386</v>
      </c>
      <c r="K275" s="38">
        <v>0.47276800000000002</v>
      </c>
      <c r="L275" s="38">
        <v>0.46521400000000002</v>
      </c>
      <c r="M275" s="38">
        <v>0.43923800000000002</v>
      </c>
      <c r="N275" s="38">
        <v>0.419431</v>
      </c>
      <c r="O275" s="38">
        <v>0.41359499999999999</v>
      </c>
      <c r="P275" s="38">
        <v>0.40848000000000001</v>
      </c>
      <c r="Q275" s="38">
        <v>0.4</v>
      </c>
      <c r="R275" s="28"/>
      <c r="S275" s="39">
        <v>5.3614329999999999</v>
      </c>
      <c r="T275" s="40">
        <v>-0.26601733667050786</v>
      </c>
      <c r="U275" s="40">
        <v>-3.7921021795960907E-2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0</v>
      </c>
      <c r="E276" s="27">
        <v>0</v>
      </c>
      <c r="F276" s="28"/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28"/>
      <c r="S276" s="53">
        <v>0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4</v>
      </c>
      <c r="E277" s="27">
        <v>5.7142857142857141E-2</v>
      </c>
      <c r="F277" s="28"/>
      <c r="G277" s="67">
        <v>0.54497200000000001</v>
      </c>
      <c r="H277" s="67">
        <v>0.53751599999999999</v>
      </c>
      <c r="I277" s="67">
        <v>0.63583299999999998</v>
      </c>
      <c r="J277" s="67">
        <v>0.624386</v>
      </c>
      <c r="K277" s="67">
        <v>0.47276800000000002</v>
      </c>
      <c r="L277" s="67">
        <v>0.46521400000000002</v>
      </c>
      <c r="M277" s="67">
        <v>0.43923800000000002</v>
      </c>
      <c r="N277" s="67">
        <v>0.419431</v>
      </c>
      <c r="O277" s="67">
        <v>0.41359499999999999</v>
      </c>
      <c r="P277" s="67">
        <v>0.40848000000000001</v>
      </c>
      <c r="Q277" s="67">
        <v>0.4</v>
      </c>
      <c r="R277" s="28"/>
      <c r="S277" s="53">
        <v>5.3614329999999999</v>
      </c>
      <c r="T277" s="54">
        <v>-0.26601733667050786</v>
      </c>
      <c r="U277" s="54">
        <v>-3.7921021795960907E-2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7</v>
      </c>
      <c r="E281" s="27">
        <v>0.1</v>
      </c>
      <c r="F281" s="28"/>
      <c r="G281" s="38">
        <v>0.45148700000000003</v>
      </c>
      <c r="H281" s="38">
        <v>0.46237899999999993</v>
      </c>
      <c r="I281" s="38">
        <v>0.49302500000000005</v>
      </c>
      <c r="J281" s="38">
        <v>0.45384900000000006</v>
      </c>
      <c r="K281" s="38">
        <v>0.45244500000000004</v>
      </c>
      <c r="L281" s="38">
        <v>0.41697199999999995</v>
      </c>
      <c r="M281" s="38">
        <v>0.447826</v>
      </c>
      <c r="N281" s="38">
        <v>0.43122000000000005</v>
      </c>
      <c r="O281" s="38">
        <v>0.370342</v>
      </c>
      <c r="P281" s="38">
        <v>0.34209700000000004</v>
      </c>
      <c r="Q281" s="38">
        <v>0.35109099999999999</v>
      </c>
      <c r="R281" s="28"/>
      <c r="S281" s="39">
        <v>4.672733</v>
      </c>
      <c r="T281" s="40">
        <v>-0.2223674214318464</v>
      </c>
      <c r="U281" s="40">
        <v>-3.0948616646670035E-2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2</v>
      </c>
      <c r="E282" s="27">
        <v>2.8571428571428571E-2</v>
      </c>
      <c r="F282" s="28"/>
      <c r="G282" s="67">
        <v>5.2255999999999997E-2</v>
      </c>
      <c r="H282" s="67">
        <v>4.7229E-2</v>
      </c>
      <c r="I282" s="67">
        <v>6.5282999999999994E-2</v>
      </c>
      <c r="J282" s="67">
        <v>4.8565999999999998E-2</v>
      </c>
      <c r="K282" s="67">
        <v>3.8634000000000002E-2</v>
      </c>
      <c r="L282" s="67">
        <v>2.6192E-2</v>
      </c>
      <c r="M282" s="67">
        <v>2.3587E-2</v>
      </c>
      <c r="N282" s="67">
        <v>2.6467000000000001E-2</v>
      </c>
      <c r="O282" s="67">
        <v>1.2581999999999999E-2</v>
      </c>
      <c r="P282" s="67">
        <v>2.0419E-2</v>
      </c>
      <c r="Q282" s="67">
        <v>1.5091E-2</v>
      </c>
      <c r="R282" s="28"/>
      <c r="S282" s="53">
        <v>0.37630600000000003</v>
      </c>
      <c r="T282" s="54">
        <v>-0.71121019595835877</v>
      </c>
      <c r="U282" s="54">
        <v>-0.1438049118962853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1.4285714285714285E-2</v>
      </c>
      <c r="F283" s="28"/>
      <c r="G283" s="67">
        <v>1.9011E-2</v>
      </c>
      <c r="H283" s="67">
        <v>1.8658000000000001E-2</v>
      </c>
      <c r="I283" s="67">
        <v>1.7340999999999999E-2</v>
      </c>
      <c r="J283" s="67">
        <v>1.9299E-2</v>
      </c>
      <c r="K283" s="67">
        <v>1.7798000000000001E-2</v>
      </c>
      <c r="L283" s="67">
        <v>1.7513999999999998E-2</v>
      </c>
      <c r="M283" s="67">
        <v>1.6070000000000001E-2</v>
      </c>
      <c r="N283" s="67">
        <v>1.5729E-2</v>
      </c>
      <c r="O283" s="67">
        <v>1.5509999999999999E-2</v>
      </c>
      <c r="P283" s="67">
        <v>1.4297000000000001E-2</v>
      </c>
      <c r="Q283" s="67">
        <v>1.4999999999999999E-2</v>
      </c>
      <c r="R283" s="28"/>
      <c r="S283" s="53">
        <v>0.18622699999999998</v>
      </c>
      <c r="T283" s="54">
        <v>-0.21098311503866185</v>
      </c>
      <c r="U283" s="54">
        <v>-2.9186544238893775E-2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1</v>
      </c>
      <c r="E284" s="27">
        <v>1.4285714285714285E-2</v>
      </c>
      <c r="F284" s="28"/>
      <c r="G284" s="67">
        <v>1.7822999999999999E-2</v>
      </c>
      <c r="H284" s="67">
        <v>1.7492000000000001E-2</v>
      </c>
      <c r="I284" s="67">
        <v>1.1561E-2</v>
      </c>
      <c r="J284" s="67">
        <v>1.7028999999999999E-2</v>
      </c>
      <c r="K284" s="67">
        <v>1.6685999999999999E-2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8.0590999999999996E-2</v>
      </c>
      <c r="T284" s="54">
        <v>-1</v>
      </c>
      <c r="U284" s="54">
        <v>-1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1</v>
      </c>
      <c r="E285" s="27">
        <v>1.4285714285714285E-2</v>
      </c>
      <c r="F285" s="28"/>
      <c r="G285" s="67">
        <v>0.356456</v>
      </c>
      <c r="H285" s="67">
        <v>0.37316899999999997</v>
      </c>
      <c r="I285" s="67">
        <v>0.39306000000000002</v>
      </c>
      <c r="J285" s="67">
        <v>0.36327900000000002</v>
      </c>
      <c r="K285" s="67">
        <v>0.37821500000000002</v>
      </c>
      <c r="L285" s="67">
        <v>0.37217099999999997</v>
      </c>
      <c r="M285" s="67">
        <v>0.40709800000000002</v>
      </c>
      <c r="N285" s="67">
        <v>0.38797500000000001</v>
      </c>
      <c r="O285" s="67">
        <v>0.34121600000000002</v>
      </c>
      <c r="P285" s="67">
        <v>0.30636000000000002</v>
      </c>
      <c r="Q285" s="67">
        <v>0.32</v>
      </c>
      <c r="R285" s="28"/>
      <c r="S285" s="53">
        <v>3.998999</v>
      </c>
      <c r="T285" s="54">
        <v>-0.10227349238054628</v>
      </c>
      <c r="U285" s="54">
        <v>-1.3395695063072921E-2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1.4285714285714285E-2</v>
      </c>
      <c r="F286" s="28"/>
      <c r="G286" s="67">
        <v>1.188E-3</v>
      </c>
      <c r="H286" s="67">
        <v>1.1659999999999999E-3</v>
      </c>
      <c r="I286" s="67">
        <v>1.1559999999999999E-3</v>
      </c>
      <c r="J286" s="67">
        <v>1.1349999999999999E-3</v>
      </c>
      <c r="K286" s="67">
        <v>1.1119999999999999E-3</v>
      </c>
      <c r="L286" s="67">
        <v>1.0950000000000001E-3</v>
      </c>
      <c r="M286" s="67">
        <v>1.0709999999999999E-3</v>
      </c>
      <c r="N286" s="67">
        <v>1.049E-3</v>
      </c>
      <c r="O286" s="67">
        <v>1.034E-3</v>
      </c>
      <c r="P286" s="67">
        <v>1.021E-3</v>
      </c>
      <c r="Q286" s="67">
        <v>1E-3</v>
      </c>
      <c r="R286" s="28"/>
      <c r="S286" s="53">
        <v>1.2026999999999999E-2</v>
      </c>
      <c r="T286" s="54">
        <v>-0.15824915824915831</v>
      </c>
      <c r="U286" s="54">
        <v>-2.1303703459555123E-2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1</v>
      </c>
      <c r="E287" s="27">
        <v>1.4285714285714285E-2</v>
      </c>
      <c r="F287" s="28"/>
      <c r="G287" s="67">
        <v>4.7530000000000003E-3</v>
      </c>
      <c r="H287" s="67">
        <v>4.6649999999999999E-3</v>
      </c>
      <c r="I287" s="67">
        <v>4.6239999999999996E-3</v>
      </c>
      <c r="J287" s="67">
        <v>4.5409999999999999E-3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1.8582999999999999E-2</v>
      </c>
      <c r="T287" s="54">
        <v>-1</v>
      </c>
      <c r="U287" s="54">
        <v>-1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2</v>
      </c>
      <c r="E289" s="27">
        <v>2.8571428571428571E-2</v>
      </c>
      <c r="F289" s="28"/>
      <c r="G289" s="38">
        <v>9.8346000000000003E-2</v>
      </c>
      <c r="H289" s="38">
        <v>5.6908E-2</v>
      </c>
      <c r="I289" s="38">
        <v>8.3028000000000005E-2</v>
      </c>
      <c r="J289" s="38">
        <v>2.7831000000000002E-2</v>
      </c>
      <c r="K289" s="38">
        <v>1.9467999999999999E-2</v>
      </c>
      <c r="L289" s="38">
        <v>1.3919000000000001E-2</v>
      </c>
      <c r="M289" s="38">
        <v>2.1732000000000001E-2</v>
      </c>
      <c r="N289" s="38">
        <v>1.5023E-2</v>
      </c>
      <c r="O289" s="38">
        <v>8.1440000000000002E-3</v>
      </c>
      <c r="P289" s="38">
        <v>3.9830000000000004E-3</v>
      </c>
      <c r="Q289" s="38">
        <v>1.0399E-2</v>
      </c>
      <c r="R289" s="28"/>
      <c r="S289" s="39">
        <v>0.35878099999999996</v>
      </c>
      <c r="T289" s="40">
        <v>-0.89426107823399015</v>
      </c>
      <c r="U289" s="40">
        <v>-0.24485672396715019</v>
      </c>
    </row>
    <row r="290" spans="1:21" s="18" customFormat="1" x14ac:dyDescent="0.3">
      <c r="A290" s="106"/>
      <c r="B290" s="16"/>
      <c r="C290" s="29" t="s">
        <v>3</v>
      </c>
      <c r="D290" s="30">
        <v>3</v>
      </c>
      <c r="E290" s="27">
        <v>4.2857142857142858E-2</v>
      </c>
      <c r="F290" s="28"/>
      <c r="G290" s="38">
        <v>0.75212100000000004</v>
      </c>
      <c r="H290" s="38">
        <v>0.85655300000000001</v>
      </c>
      <c r="I290" s="38">
        <v>1.0011479999999999</v>
      </c>
      <c r="J290" s="38">
        <v>0.86382899999999996</v>
      </c>
      <c r="K290" s="38">
        <v>0.836094</v>
      </c>
      <c r="L290" s="38">
        <v>0.849163</v>
      </c>
      <c r="M290" s="38">
        <v>0.80526200000000003</v>
      </c>
      <c r="N290" s="38">
        <v>0.727796</v>
      </c>
      <c r="O290" s="38">
        <v>0.61885599999999996</v>
      </c>
      <c r="P290" s="38">
        <v>0.54566700000000001</v>
      </c>
      <c r="Q290" s="38">
        <v>0.51581900000000003</v>
      </c>
      <c r="R290" s="28"/>
      <c r="S290" s="39">
        <v>8.3723080000000003</v>
      </c>
      <c r="T290" s="40">
        <v>-0.3141808299462453</v>
      </c>
      <c r="U290" s="40">
        <v>-4.6048703585739093E-2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3</v>
      </c>
      <c r="E291" s="27">
        <v>4.2857142857142858E-2</v>
      </c>
      <c r="F291" s="28"/>
      <c r="G291" s="67">
        <v>0.75212100000000004</v>
      </c>
      <c r="H291" s="67">
        <v>0.85655300000000001</v>
      </c>
      <c r="I291" s="67">
        <v>1.0011479999999999</v>
      </c>
      <c r="J291" s="67">
        <v>0.86382899999999996</v>
      </c>
      <c r="K291" s="67">
        <v>0.836094</v>
      </c>
      <c r="L291" s="67">
        <v>0.849163</v>
      </c>
      <c r="M291" s="67">
        <v>0.80526200000000003</v>
      </c>
      <c r="N291" s="67">
        <v>0.727796</v>
      </c>
      <c r="O291" s="67">
        <v>0.61885599999999996</v>
      </c>
      <c r="P291" s="67">
        <v>0.54566700000000001</v>
      </c>
      <c r="Q291" s="67">
        <v>0.51581900000000003</v>
      </c>
      <c r="R291" s="28"/>
      <c r="S291" s="53">
        <v>8.3723080000000003</v>
      </c>
      <c r="T291" s="54">
        <v>-0.3141808299462453</v>
      </c>
      <c r="U291" s="54">
        <v>-4.6048703585739093E-2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0</v>
      </c>
      <c r="E293" s="27">
        <v>0</v>
      </c>
      <c r="F293" s="28"/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28"/>
      <c r="S293" s="39">
        <v>0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7</v>
      </c>
      <c r="E294" s="27">
        <v>0.1</v>
      </c>
      <c r="F294" s="28"/>
      <c r="G294" s="38">
        <v>0.103086</v>
      </c>
      <c r="H294" s="38">
        <v>0.101204</v>
      </c>
      <c r="I294" s="38">
        <v>0.113776</v>
      </c>
      <c r="J294" s="38">
        <v>0.105589</v>
      </c>
      <c r="K294" s="38">
        <v>8.7274000000000004E-2</v>
      </c>
      <c r="L294" s="38">
        <v>0.104091</v>
      </c>
      <c r="M294" s="38">
        <v>9.9810999999999997E-2</v>
      </c>
      <c r="N294" s="38">
        <v>0.1037</v>
      </c>
      <c r="O294" s="38">
        <v>6.4995999999999998E-2</v>
      </c>
      <c r="P294" s="38">
        <v>8.6568000000000006E-2</v>
      </c>
      <c r="Q294" s="38">
        <v>8.0665000000000001E-2</v>
      </c>
      <c r="R294" s="28"/>
      <c r="S294" s="39">
        <v>1.0507599999999999</v>
      </c>
      <c r="T294" s="40">
        <v>-0.21749801136914804</v>
      </c>
      <c r="U294" s="40">
        <v>-3.0192181041164612E-2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7</v>
      </c>
      <c r="E296" s="27">
        <v>0.1</v>
      </c>
      <c r="F296" s="28"/>
      <c r="G296" s="59">
        <v>0.103086</v>
      </c>
      <c r="H296" s="59">
        <v>0.101204</v>
      </c>
      <c r="I296" s="59">
        <v>0.113776</v>
      </c>
      <c r="J296" s="59">
        <v>0.105589</v>
      </c>
      <c r="K296" s="59">
        <v>8.7274000000000004E-2</v>
      </c>
      <c r="L296" s="59">
        <v>0.104091</v>
      </c>
      <c r="M296" s="59">
        <v>9.9810999999999997E-2</v>
      </c>
      <c r="N296" s="59">
        <v>0.1037</v>
      </c>
      <c r="O296" s="59">
        <v>6.4995999999999998E-2</v>
      </c>
      <c r="P296" s="59">
        <v>8.6568000000000006E-2</v>
      </c>
      <c r="Q296" s="59">
        <v>8.0665000000000001E-2</v>
      </c>
      <c r="R296" s="28"/>
      <c r="S296" s="53">
        <v>1.0507599999999999</v>
      </c>
      <c r="T296" s="54">
        <v>-0.21749801136914804</v>
      </c>
      <c r="U296" s="54">
        <v>-3.0192181041164612E-2</v>
      </c>
    </row>
    <row r="297" spans="1:21" s="18" customFormat="1" collapsed="1" x14ac:dyDescent="0.3">
      <c r="A297" s="106"/>
      <c r="B297" s="16"/>
      <c r="C297" s="26" t="s">
        <v>373</v>
      </c>
      <c r="D297" s="142">
        <v>138</v>
      </c>
      <c r="E297" s="41">
        <v>1.9714285714285713</v>
      </c>
      <c r="F297" s="42"/>
      <c r="G297" s="43">
        <v>3.2173510000000003</v>
      </c>
      <c r="H297" s="43">
        <v>3.2790140000000001</v>
      </c>
      <c r="I297" s="43">
        <v>3.6893710000000004</v>
      </c>
      <c r="J297" s="43">
        <v>3.2983439999999997</v>
      </c>
      <c r="K297" s="43">
        <v>3.16832</v>
      </c>
      <c r="L297" s="43">
        <v>3.1488370000000003</v>
      </c>
      <c r="M297" s="43">
        <v>3.2009310000000002</v>
      </c>
      <c r="N297" s="43">
        <v>3.167789</v>
      </c>
      <c r="O297" s="43">
        <v>3.0502009999999995</v>
      </c>
      <c r="P297" s="43">
        <v>3.0869920000000004</v>
      </c>
      <c r="Q297" s="43">
        <v>2.9040980000000003</v>
      </c>
      <c r="R297" s="42"/>
      <c r="S297" s="44">
        <v>35.211248000000005</v>
      </c>
      <c r="T297" s="45">
        <v>-9.7363638595851065E-2</v>
      </c>
      <c r="U297" s="45">
        <v>-1.2722810352969294E-2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6344" priority="235" operator="equal">
      <formula>0</formula>
    </cfRule>
  </conditionalFormatting>
  <conditionalFormatting sqref="R50 C50 C83:F83 F50 E54:F54 C54 R54 E52:F52 C52 R52">
    <cfRule type="cellIs" dxfId="6343" priority="234" operator="equal">
      <formula>0</formula>
    </cfRule>
  </conditionalFormatting>
  <conditionalFormatting sqref="S16:S19 S21">
    <cfRule type="cellIs" dxfId="6342" priority="233" operator="equal">
      <formula>0</formula>
    </cfRule>
  </conditionalFormatting>
  <conditionalFormatting sqref="G54:Q54 G50:Q52">
    <cfRule type="cellIs" dxfId="6341" priority="232" operator="equal">
      <formula>0</formula>
    </cfRule>
  </conditionalFormatting>
  <conditionalFormatting sqref="T96:U96 C96:R96">
    <cfRule type="cellIs" dxfId="6340" priority="231" operator="equal">
      <formula>0</formula>
    </cfRule>
  </conditionalFormatting>
  <conditionalFormatting sqref="S96">
    <cfRule type="cellIs" dxfId="6339" priority="230" operator="equal">
      <formula>0</formula>
    </cfRule>
  </conditionalFormatting>
  <conditionalFormatting sqref="N54:O54 N50:O52">
    <cfRule type="cellIs" dxfId="6338" priority="228" operator="equal">
      <formula>0</formula>
    </cfRule>
  </conditionalFormatting>
  <conditionalFormatting sqref="N325:O337 N55:O55 N16:O19 N21:O21">
    <cfRule type="cellIs" dxfId="6337" priority="229" operator="equal">
      <formula>0</formula>
    </cfRule>
  </conditionalFormatting>
  <conditionalFormatting sqref="N20:O20">
    <cfRule type="cellIs" dxfId="6336" priority="225" operator="equal">
      <formula>0</formula>
    </cfRule>
  </conditionalFormatting>
  <conditionalFormatting sqref="P20:R20 T20:U20 C20:F20 H20:M20">
    <cfRule type="cellIs" dxfId="6335" priority="227" operator="equal">
      <formula>0</formula>
    </cfRule>
  </conditionalFormatting>
  <conditionalFormatting sqref="S20">
    <cfRule type="cellIs" dxfId="6334" priority="226" operator="equal">
      <formula>0</formula>
    </cfRule>
  </conditionalFormatting>
  <conditionalFormatting sqref="C269:U269">
    <cfRule type="cellIs" dxfId="6333" priority="224" operator="equal">
      <formula>0</formula>
    </cfRule>
  </conditionalFormatting>
  <conditionalFormatting sqref="C282:F282 H282:U282">
    <cfRule type="cellIs" dxfId="6332" priority="223" operator="equal">
      <formula>0</formula>
    </cfRule>
  </conditionalFormatting>
  <conditionalFormatting sqref="C276:F276 H276:U276">
    <cfRule type="cellIs" dxfId="6331" priority="222" operator="equal">
      <formula>0</formula>
    </cfRule>
  </conditionalFormatting>
  <conditionalFormatting sqref="C248 H248:U248 E248:F248">
    <cfRule type="cellIs" dxfId="6330" priority="221" operator="equal">
      <formula>0</formula>
    </cfRule>
  </conditionalFormatting>
  <conditionalFormatting sqref="G248:Q248">
    <cfRule type="cellIs" dxfId="6329" priority="220" operator="equal">
      <formula>0</formula>
    </cfRule>
  </conditionalFormatting>
  <conditionalFormatting sqref="G276:Q280">
    <cfRule type="cellIs" dxfId="6328" priority="219" operator="equal">
      <formula>0</formula>
    </cfRule>
  </conditionalFormatting>
  <conditionalFormatting sqref="G282:Q289">
    <cfRule type="cellIs" dxfId="6327" priority="218" operator="equal">
      <formula>0</formula>
    </cfRule>
  </conditionalFormatting>
  <conditionalFormatting sqref="G83:Q83">
    <cfRule type="cellIs" dxfId="6326" priority="215" operator="equal">
      <formula>0</formula>
    </cfRule>
  </conditionalFormatting>
  <conditionalFormatting sqref="D248">
    <cfRule type="cellIs" dxfId="6325" priority="212" operator="equal">
      <formula>0</formula>
    </cfRule>
  </conditionalFormatting>
  <conditionalFormatting sqref="T97:U97 C97:R97">
    <cfRule type="cellIs" dxfId="6324" priority="217" operator="equal">
      <formula>0</formula>
    </cfRule>
  </conditionalFormatting>
  <conditionalFormatting sqref="S97">
    <cfRule type="cellIs" dxfId="6323" priority="216" operator="equal">
      <formula>0</formula>
    </cfRule>
  </conditionalFormatting>
  <conditionalFormatting sqref="D7:D9">
    <cfRule type="cellIs" dxfId="6322" priority="214" operator="equal">
      <formula>0</formula>
    </cfRule>
  </conditionalFormatting>
  <conditionalFormatting sqref="D54 D52">
    <cfRule type="cellIs" dxfId="6321" priority="213" operator="equal">
      <formula>0</formula>
    </cfRule>
  </conditionalFormatting>
  <conditionalFormatting sqref="T103:U103 P103:R103 C103:F103 H103:M103 T147:U147 C147:R147">
    <cfRule type="cellIs" dxfId="6320" priority="211" operator="equal">
      <formula>0</formula>
    </cfRule>
  </conditionalFormatting>
  <conditionalFormatting sqref="S103 S147">
    <cfRule type="cellIs" dxfId="6319" priority="210" operator="equal">
      <formula>0</formula>
    </cfRule>
  </conditionalFormatting>
  <conditionalFormatting sqref="N103:O103 N147:O147">
    <cfRule type="cellIs" dxfId="6318" priority="209" operator="equal">
      <formula>0</formula>
    </cfRule>
  </conditionalFormatting>
  <conditionalFormatting sqref="S151:S154">
    <cfRule type="cellIs" dxfId="6317" priority="201" operator="equal">
      <formula>0</formula>
    </cfRule>
  </conditionalFormatting>
  <conditionalFormatting sqref="G103:Q103">
    <cfRule type="cellIs" dxfId="6316" priority="208" operator="equal">
      <formula>0</formula>
    </cfRule>
  </conditionalFormatting>
  <conditionalFormatting sqref="N148:O149 N104:O104">
    <cfRule type="cellIs" dxfId="6315" priority="205" operator="equal">
      <formula>0</formula>
    </cfRule>
  </conditionalFormatting>
  <conditionalFormatting sqref="C150 T150:U150 R150 E150:F150">
    <cfRule type="cellIs" dxfId="6314" priority="204" operator="equal">
      <formula>0</formula>
    </cfRule>
  </conditionalFormatting>
  <conditionalFormatting sqref="S150">
    <cfRule type="cellIs" dxfId="6313" priority="203" operator="equal">
      <formula>0</formula>
    </cfRule>
  </conditionalFormatting>
  <conditionalFormatting sqref="T151:U154 C151 R151 C152:R152 E151:F151 C153:C154 E153:R154">
    <cfRule type="cellIs" dxfId="6312" priority="202" operator="equal">
      <formula>0</formula>
    </cfRule>
  </conditionalFormatting>
  <conditionalFormatting sqref="N152:O154">
    <cfRule type="cellIs" dxfId="6311" priority="200" operator="equal">
      <formula>0</formula>
    </cfRule>
  </conditionalFormatting>
  <conditionalFormatting sqref="T148:U149 T104:U104 C104:R104 C148:R149">
    <cfRule type="cellIs" dxfId="6310" priority="207" operator="equal">
      <formula>0</formula>
    </cfRule>
  </conditionalFormatting>
  <conditionalFormatting sqref="S148:S149 S104">
    <cfRule type="cellIs" dxfId="6309" priority="206" operator="equal">
      <formula>0</formula>
    </cfRule>
  </conditionalFormatting>
  <conditionalFormatting sqref="S146">
    <cfRule type="cellIs" dxfId="6308" priority="177" operator="equal">
      <formula>0</formula>
    </cfRule>
  </conditionalFormatting>
  <conditionalFormatting sqref="T105:U105 C105:R105">
    <cfRule type="cellIs" dxfId="6307" priority="196" operator="equal">
      <formula>0</formula>
    </cfRule>
  </conditionalFormatting>
  <conditionalFormatting sqref="S105">
    <cfRule type="cellIs" dxfId="6306" priority="195" operator="equal">
      <formula>0</formula>
    </cfRule>
  </conditionalFormatting>
  <conditionalFormatting sqref="N105:O105">
    <cfRule type="cellIs" dxfId="6305" priority="194" operator="equal">
      <formula>0</formula>
    </cfRule>
  </conditionalFormatting>
  <conditionalFormatting sqref="T108:U109 T111:U112 C108:C109 C111:C112 E108:R109 E111:R112">
    <cfRule type="cellIs" dxfId="6304" priority="199" operator="equal">
      <formula>0</formula>
    </cfRule>
  </conditionalFormatting>
  <conditionalFormatting sqref="S108:S109 S111:S112">
    <cfRule type="cellIs" dxfId="6303" priority="198" operator="equal">
      <formula>0</formula>
    </cfRule>
  </conditionalFormatting>
  <conditionalFormatting sqref="N108:O109 N111:O112">
    <cfRule type="cellIs" dxfId="6302" priority="197" operator="equal">
      <formula>0</formula>
    </cfRule>
  </conditionalFormatting>
  <conditionalFormatting sqref="T106:U106 C106:R106">
    <cfRule type="cellIs" dxfId="6301" priority="193" operator="equal">
      <formula>0</formula>
    </cfRule>
  </conditionalFormatting>
  <conditionalFormatting sqref="S106">
    <cfRule type="cellIs" dxfId="6300" priority="192" operator="equal">
      <formula>0</formula>
    </cfRule>
  </conditionalFormatting>
  <conditionalFormatting sqref="N106:O106">
    <cfRule type="cellIs" dxfId="6299" priority="191" operator="equal">
      <formula>0</formula>
    </cfRule>
  </conditionalFormatting>
  <conditionalFormatting sqref="T114:U114 C114:R114">
    <cfRule type="cellIs" dxfId="6298" priority="184" operator="equal">
      <formula>0</formula>
    </cfRule>
  </conditionalFormatting>
  <conditionalFormatting sqref="S114">
    <cfRule type="cellIs" dxfId="6297" priority="183" operator="equal">
      <formula>0</formula>
    </cfRule>
  </conditionalFormatting>
  <conditionalFormatting sqref="N114:O114">
    <cfRule type="cellIs" dxfId="6296" priority="182" operator="equal">
      <formula>0</formula>
    </cfRule>
  </conditionalFormatting>
  <conditionalFormatting sqref="T115:U115 C115:R115">
    <cfRule type="cellIs" dxfId="6295" priority="181" operator="equal">
      <formula>0</formula>
    </cfRule>
  </conditionalFormatting>
  <conditionalFormatting sqref="S115">
    <cfRule type="cellIs" dxfId="6294" priority="180" operator="equal">
      <formula>0</formula>
    </cfRule>
  </conditionalFormatting>
  <conditionalFormatting sqref="N115:O115">
    <cfRule type="cellIs" dxfId="6293" priority="179" operator="equal">
      <formula>0</formula>
    </cfRule>
  </conditionalFormatting>
  <conditionalFormatting sqref="T113:U113 C113:R113">
    <cfRule type="cellIs" dxfId="6292" priority="190" operator="equal">
      <formula>0</formula>
    </cfRule>
  </conditionalFormatting>
  <conditionalFormatting sqref="S113">
    <cfRule type="cellIs" dxfId="6291" priority="189" operator="equal">
      <formula>0</formula>
    </cfRule>
  </conditionalFormatting>
  <conditionalFormatting sqref="N113:O113">
    <cfRule type="cellIs" dxfId="6290" priority="188" operator="equal">
      <formula>0</formula>
    </cfRule>
  </conditionalFormatting>
  <conditionalFormatting sqref="E138:F138 T138:U138 R138">
    <cfRule type="cellIs" dxfId="6289" priority="169" operator="equal">
      <formula>0</formula>
    </cfRule>
  </conditionalFormatting>
  <conditionalFormatting sqref="S138">
    <cfRule type="cellIs" dxfId="6288" priority="168" operator="equal">
      <formula>0</formula>
    </cfRule>
  </conditionalFormatting>
  <conditionalFormatting sqref="C138 C141 C143:C154">
    <cfRule type="cellIs" dxfId="6287" priority="161" operator="equal">
      <formula>0</formula>
    </cfRule>
  </conditionalFormatting>
  <conditionalFormatting sqref="T116:U118 C116:R116 T120:U121 R117:R118 C117:F118 C120:R121">
    <cfRule type="cellIs" dxfId="6286" priority="187" operator="equal">
      <formula>0</formula>
    </cfRule>
  </conditionalFormatting>
  <conditionalFormatting sqref="S116:S118 S120:S121">
    <cfRule type="cellIs" dxfId="6285" priority="186" operator="equal">
      <formula>0</formula>
    </cfRule>
  </conditionalFormatting>
  <conditionalFormatting sqref="N116:O116 N120:O121">
    <cfRule type="cellIs" dxfId="6284" priority="185" operator="equal">
      <formula>0</formula>
    </cfRule>
  </conditionalFormatting>
  <conditionalFormatting sqref="T146:U146 C146:R146">
    <cfRule type="cellIs" dxfId="6283" priority="178" operator="equal">
      <formula>0</formula>
    </cfRule>
  </conditionalFormatting>
  <conditionalFormatting sqref="N122:O122">
    <cfRule type="cellIs" dxfId="6282" priority="173" operator="equal">
      <formula>0</formula>
    </cfRule>
  </conditionalFormatting>
  <conditionalFormatting sqref="N146:O146">
    <cfRule type="cellIs" dxfId="6281" priority="176" operator="equal">
      <formula>0</formula>
    </cfRule>
  </conditionalFormatting>
  <conditionalFormatting sqref="N143:O149 N152:O154">
    <cfRule type="cellIs" dxfId="6280" priority="165" operator="equal">
      <formula>0</formula>
    </cfRule>
  </conditionalFormatting>
  <conditionalFormatting sqref="T107:U107 C107:R107">
    <cfRule type="cellIs" dxfId="6279" priority="164" operator="equal">
      <formula>0</formula>
    </cfRule>
  </conditionalFormatting>
  <conditionalFormatting sqref="E141:F141 T141:U141 T143:U154 R141 E150:F151 R150:R151 D146:R149 E143:R145 E153:R154 D152:R152">
    <cfRule type="cellIs" dxfId="6278" priority="167" operator="equal">
      <formula>0</formula>
    </cfRule>
  </conditionalFormatting>
  <conditionalFormatting sqref="T122:U122 C122:R122">
    <cfRule type="cellIs" dxfId="6277" priority="175" operator="equal">
      <formula>0</formula>
    </cfRule>
  </conditionalFormatting>
  <conditionalFormatting sqref="S122">
    <cfRule type="cellIs" dxfId="6276" priority="174" operator="equal">
      <formula>0</formula>
    </cfRule>
  </conditionalFormatting>
  <conditionalFormatting sqref="T123:U123 T155:U155 C155:R155 C137:R137 T137:U137 C123:R123">
    <cfRule type="cellIs" dxfId="6275" priority="172" operator="equal">
      <formula>0</formula>
    </cfRule>
  </conditionalFormatting>
  <conditionalFormatting sqref="S123 S155 S137">
    <cfRule type="cellIs" dxfId="6274" priority="171" operator="equal">
      <formula>0</formula>
    </cfRule>
  </conditionalFormatting>
  <conditionalFormatting sqref="N123:O123 N155:O155 N137:O137">
    <cfRule type="cellIs" dxfId="6273" priority="170" operator="equal">
      <formula>0</formula>
    </cfRule>
  </conditionalFormatting>
  <conditionalFormatting sqref="S107">
    <cfRule type="cellIs" dxfId="6272" priority="163" operator="equal">
      <formula>0</formula>
    </cfRule>
  </conditionalFormatting>
  <conditionalFormatting sqref="S141 S143:S154">
    <cfRule type="cellIs" dxfId="6271" priority="166" operator="equal">
      <formula>0</formula>
    </cfRule>
  </conditionalFormatting>
  <conditionalFormatting sqref="S152">
    <cfRule type="cellIs" dxfId="6270" priority="139" operator="equal">
      <formula>0</formula>
    </cfRule>
  </conditionalFormatting>
  <conditionalFormatting sqref="N107:O107">
    <cfRule type="cellIs" dxfId="6269" priority="162" operator="equal">
      <formula>0</formula>
    </cfRule>
  </conditionalFormatting>
  <conditionalFormatting sqref="C124">
    <cfRule type="cellIs" dxfId="6268" priority="158" operator="equal">
      <formula>0</formula>
    </cfRule>
  </conditionalFormatting>
  <conditionalFormatting sqref="E124:F124 T124:U124 R124">
    <cfRule type="cellIs" dxfId="6267" priority="160" operator="equal">
      <formula>0</formula>
    </cfRule>
  </conditionalFormatting>
  <conditionalFormatting sqref="E125:F125 T125:U125 T136:U136 E136:F136 T127:U134 E127:F134 R125 R127:R134 R136">
    <cfRule type="cellIs" dxfId="6266" priority="157" operator="equal">
      <formula>0</formula>
    </cfRule>
  </conditionalFormatting>
  <conditionalFormatting sqref="S124">
    <cfRule type="cellIs" dxfId="6265" priority="159" operator="equal">
      <formula>0</formula>
    </cfRule>
  </conditionalFormatting>
  <conditionalFormatting sqref="E139:F140 T139:U140 R139:R140">
    <cfRule type="cellIs" dxfId="6264" priority="146" operator="equal">
      <formula>0</formula>
    </cfRule>
  </conditionalFormatting>
  <conditionalFormatting sqref="S125 S136 S127:S134">
    <cfRule type="cellIs" dxfId="6263" priority="156" operator="equal">
      <formula>0</formula>
    </cfRule>
  </conditionalFormatting>
  <conditionalFormatting sqref="S139:S140">
    <cfRule type="cellIs" dxfId="6262" priority="145" operator="equal">
      <formula>0</formula>
    </cfRule>
  </conditionalFormatting>
  <conditionalFormatting sqref="S135">
    <cfRule type="cellIs" dxfId="6261" priority="153" operator="equal">
      <formula>0</formula>
    </cfRule>
  </conditionalFormatting>
  <conditionalFormatting sqref="C125 C136 C127:C134">
    <cfRule type="cellIs" dxfId="6260" priority="155" operator="equal">
      <formula>0</formula>
    </cfRule>
  </conditionalFormatting>
  <conditionalFormatting sqref="S164">
    <cfRule type="cellIs" dxfId="6259" priority="142" operator="equal">
      <formula>0</formula>
    </cfRule>
  </conditionalFormatting>
  <conditionalFormatting sqref="C135">
    <cfRule type="cellIs" dxfId="6258" priority="152" operator="equal">
      <formula>0</formula>
    </cfRule>
  </conditionalFormatting>
  <conditionalFormatting sqref="D126:R126">
    <cfRule type="cellIs" dxfId="6257" priority="151" operator="equal">
      <formula>0</formula>
    </cfRule>
  </conditionalFormatting>
  <conditionalFormatting sqref="S126">
    <cfRule type="cellIs" dxfId="6256" priority="147" operator="equal">
      <formula>0</formula>
    </cfRule>
  </conditionalFormatting>
  <conditionalFormatting sqref="T135:U135 E135:F135 R135">
    <cfRule type="cellIs" dxfId="6255" priority="154" operator="equal">
      <formula>0</formula>
    </cfRule>
  </conditionalFormatting>
  <conditionalFormatting sqref="N126:O126">
    <cfRule type="cellIs" dxfId="6254" priority="150" operator="equal">
      <formula>0</formula>
    </cfRule>
  </conditionalFormatting>
  <conditionalFormatting sqref="C126">
    <cfRule type="cellIs" dxfId="6253" priority="149" operator="equal">
      <formula>0</formula>
    </cfRule>
  </conditionalFormatting>
  <conditionalFormatting sqref="T126:U126">
    <cfRule type="cellIs" dxfId="6252" priority="148" operator="equal">
      <formula>0</formula>
    </cfRule>
  </conditionalFormatting>
  <conditionalFormatting sqref="N192:O192">
    <cfRule type="cellIs" dxfId="6251" priority="135" operator="equal">
      <formula>0</formula>
    </cfRule>
  </conditionalFormatting>
  <conditionalFormatting sqref="T152:U152 C152:R152">
    <cfRule type="cellIs" dxfId="6250" priority="140" operator="equal">
      <formula>0</formula>
    </cfRule>
  </conditionalFormatting>
  <conditionalFormatting sqref="C139:C140">
    <cfRule type="cellIs" dxfId="6249" priority="144" operator="equal">
      <formula>0</formula>
    </cfRule>
  </conditionalFormatting>
  <conditionalFormatting sqref="T164:U164 C164:R164">
    <cfRule type="cellIs" dxfId="6248" priority="143" operator="equal">
      <formula>0</formula>
    </cfRule>
  </conditionalFormatting>
  <conditionalFormatting sqref="N181:O181">
    <cfRule type="cellIs" dxfId="6247" priority="115" operator="equal">
      <formula>0</formula>
    </cfRule>
  </conditionalFormatting>
  <conditionalFormatting sqref="N164:O164">
    <cfRule type="cellIs" dxfId="6246" priority="141" operator="equal">
      <formula>0</formula>
    </cfRule>
  </conditionalFormatting>
  <conditionalFormatting sqref="S186">
    <cfRule type="cellIs" dxfId="6245" priority="120" operator="equal">
      <formula>0</formula>
    </cfRule>
  </conditionalFormatting>
  <conditionalFormatting sqref="N186:O186">
    <cfRule type="cellIs" dxfId="6244" priority="119" operator="equal">
      <formula>0</formula>
    </cfRule>
  </conditionalFormatting>
  <conditionalFormatting sqref="N152:O152">
    <cfRule type="cellIs" dxfId="6243" priority="138" operator="equal">
      <formula>0</formula>
    </cfRule>
  </conditionalFormatting>
  <conditionalFormatting sqref="C192">
    <cfRule type="cellIs" dxfId="6242" priority="134" operator="equal">
      <formula>0</formula>
    </cfRule>
  </conditionalFormatting>
  <conditionalFormatting sqref="E192:R192 T192:U192">
    <cfRule type="cellIs" dxfId="6241" priority="137" operator="equal">
      <formula>0</formula>
    </cfRule>
  </conditionalFormatting>
  <conditionalFormatting sqref="E189:R189 T189:U189 T192:U193 E192:R193">
    <cfRule type="cellIs" dxfId="6240" priority="133" operator="equal">
      <formula>0</formula>
    </cfRule>
  </conditionalFormatting>
  <conditionalFormatting sqref="S192">
    <cfRule type="cellIs" dxfId="6239" priority="136" operator="equal">
      <formula>0</formula>
    </cfRule>
  </conditionalFormatting>
  <conditionalFormatting sqref="S188">
    <cfRule type="cellIs" dxfId="6238" priority="128" operator="equal">
      <formula>0</formula>
    </cfRule>
  </conditionalFormatting>
  <conditionalFormatting sqref="S189 S192:S193">
    <cfRule type="cellIs" dxfId="6237" priority="132" operator="equal">
      <formula>0</formula>
    </cfRule>
  </conditionalFormatting>
  <conditionalFormatting sqref="N189:O189 N192:O193">
    <cfRule type="cellIs" dxfId="6236" priority="131" operator="equal">
      <formula>0</formula>
    </cfRule>
  </conditionalFormatting>
  <conditionalFormatting sqref="C189 C192:C193">
    <cfRule type="cellIs" dxfId="6235" priority="130" operator="equal">
      <formula>0</formula>
    </cfRule>
  </conditionalFormatting>
  <conditionalFormatting sqref="T188:U188 E188:R188">
    <cfRule type="cellIs" dxfId="6234" priority="129" operator="equal">
      <formula>0</formula>
    </cfRule>
  </conditionalFormatting>
  <conditionalFormatting sqref="T156:U156 C156:R156">
    <cfRule type="cellIs" dxfId="6233" priority="111" operator="equal">
      <formula>0</formula>
    </cfRule>
  </conditionalFormatting>
  <conditionalFormatting sqref="N188:O188">
    <cfRule type="cellIs" dxfId="6232" priority="127" operator="equal">
      <formula>0</formula>
    </cfRule>
  </conditionalFormatting>
  <conditionalFormatting sqref="C188">
    <cfRule type="cellIs" dxfId="6231" priority="126" operator="equal">
      <formula>0</formula>
    </cfRule>
  </conditionalFormatting>
  <conditionalFormatting sqref="E187:R187 T187:U187">
    <cfRule type="cellIs" dxfId="6230" priority="125" operator="equal">
      <formula>0</formula>
    </cfRule>
  </conditionalFormatting>
  <conditionalFormatting sqref="S187">
    <cfRule type="cellIs" dxfId="6229" priority="124" operator="equal">
      <formula>0</formula>
    </cfRule>
  </conditionalFormatting>
  <conditionalFormatting sqref="N187:O187">
    <cfRule type="cellIs" dxfId="6228" priority="123" operator="equal">
      <formula>0</formula>
    </cfRule>
  </conditionalFormatting>
  <conditionalFormatting sqref="C187">
    <cfRule type="cellIs" dxfId="6227" priority="122" operator="equal">
      <formula>0</formula>
    </cfRule>
  </conditionalFormatting>
  <conditionalFormatting sqref="T186:U186 E186:R186">
    <cfRule type="cellIs" dxfId="6226" priority="121" operator="equal">
      <formula>0</formula>
    </cfRule>
  </conditionalFormatting>
  <conditionalFormatting sqref="S181">
    <cfRule type="cellIs" dxfId="6225" priority="116" operator="equal">
      <formula>0</formula>
    </cfRule>
  </conditionalFormatting>
  <conditionalFormatting sqref="C186">
    <cfRule type="cellIs" dxfId="6224" priority="118" operator="equal">
      <formula>0</formula>
    </cfRule>
  </conditionalFormatting>
  <conditionalFormatting sqref="T181:U181 C181:R181">
    <cfRule type="cellIs" dxfId="6223" priority="117" operator="equal">
      <formula>0</formula>
    </cfRule>
  </conditionalFormatting>
  <conditionalFormatting sqref="T163:U163 C163:R163">
    <cfRule type="cellIs" dxfId="6222" priority="114" operator="equal">
      <formula>0</formula>
    </cfRule>
  </conditionalFormatting>
  <conditionalFormatting sqref="S163">
    <cfRule type="cellIs" dxfId="6221" priority="113" operator="equal">
      <formula>0</formula>
    </cfRule>
  </conditionalFormatting>
  <conditionalFormatting sqref="N163:O163">
    <cfRule type="cellIs" dxfId="6220" priority="112" operator="equal">
      <formula>0</formula>
    </cfRule>
  </conditionalFormatting>
  <conditionalFormatting sqref="S156">
    <cfRule type="cellIs" dxfId="6219" priority="110" operator="equal">
      <formula>0</formula>
    </cfRule>
  </conditionalFormatting>
  <conditionalFormatting sqref="N156:O156">
    <cfRule type="cellIs" dxfId="6218" priority="109" operator="equal">
      <formula>0</formula>
    </cfRule>
  </conditionalFormatting>
  <conditionalFormatting sqref="C157">
    <cfRule type="cellIs" dxfId="6217" priority="105" operator="equal">
      <formula>0</formula>
    </cfRule>
  </conditionalFormatting>
  <conditionalFormatting sqref="E157:R157 T157:U157">
    <cfRule type="cellIs" dxfId="6216" priority="108" operator="equal">
      <formula>0</formula>
    </cfRule>
  </conditionalFormatting>
  <conditionalFormatting sqref="S157">
    <cfRule type="cellIs" dxfId="6215" priority="107" operator="equal">
      <formula>0</formula>
    </cfRule>
  </conditionalFormatting>
  <conditionalFormatting sqref="N157:O157">
    <cfRule type="cellIs" dxfId="6214" priority="106" operator="equal">
      <formula>0</formula>
    </cfRule>
  </conditionalFormatting>
  <conditionalFormatting sqref="E158:R162 T158:U162">
    <cfRule type="cellIs" dxfId="6213" priority="104" operator="equal">
      <formula>0</formula>
    </cfRule>
  </conditionalFormatting>
  <conditionalFormatting sqref="S158:S162">
    <cfRule type="cellIs" dxfId="6212" priority="103" operator="equal">
      <formula>0</formula>
    </cfRule>
  </conditionalFormatting>
  <conditionalFormatting sqref="N158:O162">
    <cfRule type="cellIs" dxfId="6211" priority="102" operator="equal">
      <formula>0</formula>
    </cfRule>
  </conditionalFormatting>
  <conditionalFormatting sqref="C158:C162">
    <cfRule type="cellIs" dxfId="6210" priority="101" operator="equal">
      <formula>0</formula>
    </cfRule>
  </conditionalFormatting>
  <conditionalFormatting sqref="T110:U110 C110:R110">
    <cfRule type="cellIs" dxfId="6209" priority="100" operator="equal">
      <formula>0</formula>
    </cfRule>
  </conditionalFormatting>
  <conditionalFormatting sqref="S110">
    <cfRule type="cellIs" dxfId="6208" priority="99" operator="equal">
      <formula>0</formula>
    </cfRule>
  </conditionalFormatting>
  <conditionalFormatting sqref="N110:O110">
    <cfRule type="cellIs" dxfId="6207" priority="98" operator="equal">
      <formula>0</formula>
    </cfRule>
  </conditionalFormatting>
  <conditionalFormatting sqref="T119:U119 C119:R119">
    <cfRule type="cellIs" dxfId="6206" priority="97" operator="equal">
      <formula>0</formula>
    </cfRule>
  </conditionalFormatting>
  <conditionalFormatting sqref="S119">
    <cfRule type="cellIs" dxfId="6205" priority="96" operator="equal">
      <formula>0</formula>
    </cfRule>
  </conditionalFormatting>
  <conditionalFormatting sqref="N119:O119">
    <cfRule type="cellIs" dxfId="6204" priority="95" operator="equal">
      <formula>0</formula>
    </cfRule>
  </conditionalFormatting>
  <conditionalFormatting sqref="C142 T142:U142 E142:R142">
    <cfRule type="cellIs" dxfId="6203" priority="94" operator="equal">
      <formula>0</formula>
    </cfRule>
  </conditionalFormatting>
  <conditionalFormatting sqref="S142">
    <cfRule type="cellIs" dxfId="6202" priority="93" operator="equal">
      <formula>0</formula>
    </cfRule>
  </conditionalFormatting>
  <conditionalFormatting sqref="N142:O142">
    <cfRule type="cellIs" dxfId="6201" priority="92" operator="equal">
      <formula>0</formula>
    </cfRule>
  </conditionalFormatting>
  <conditionalFormatting sqref="G108:Q109">
    <cfRule type="cellIs" dxfId="6200" priority="91" operator="equal">
      <formula>0</formula>
    </cfRule>
  </conditionalFormatting>
  <conditionalFormatting sqref="G117:Q118">
    <cfRule type="cellIs" dxfId="6199" priority="90" operator="equal">
      <formula>0</formula>
    </cfRule>
  </conditionalFormatting>
  <conditionalFormatting sqref="G117:Q118">
    <cfRule type="cellIs" dxfId="6198" priority="89" operator="equal">
      <formula>0</formula>
    </cfRule>
  </conditionalFormatting>
  <conditionalFormatting sqref="N117:O118">
    <cfRule type="cellIs" dxfId="6197" priority="88" operator="equal">
      <formula>0</formula>
    </cfRule>
  </conditionalFormatting>
  <conditionalFormatting sqref="G120:Q120">
    <cfRule type="cellIs" dxfId="6196" priority="87" operator="equal">
      <formula>0</formula>
    </cfRule>
  </conditionalFormatting>
  <conditionalFormatting sqref="N120:O120">
    <cfRule type="cellIs" dxfId="6195" priority="86" operator="equal">
      <formula>0</formula>
    </cfRule>
  </conditionalFormatting>
  <conditionalFormatting sqref="G124:Q125">
    <cfRule type="cellIs" dxfId="6194" priority="85" operator="equal">
      <formula>0</formula>
    </cfRule>
  </conditionalFormatting>
  <conditionalFormatting sqref="G124:Q125">
    <cfRule type="cellIs" dxfId="6193" priority="84" operator="equal">
      <formula>0</formula>
    </cfRule>
  </conditionalFormatting>
  <conditionalFormatting sqref="N124:O125">
    <cfRule type="cellIs" dxfId="6192" priority="83" operator="equal">
      <formula>0</formula>
    </cfRule>
  </conditionalFormatting>
  <conditionalFormatting sqref="G127:Q136">
    <cfRule type="cellIs" dxfId="6191" priority="82" operator="equal">
      <formula>0</formula>
    </cfRule>
  </conditionalFormatting>
  <conditionalFormatting sqref="G127:Q136">
    <cfRule type="cellIs" dxfId="6190" priority="81" operator="equal">
      <formula>0</formula>
    </cfRule>
  </conditionalFormatting>
  <conditionalFormatting sqref="N127:O136">
    <cfRule type="cellIs" dxfId="6189" priority="80" operator="equal">
      <formula>0</formula>
    </cfRule>
  </conditionalFormatting>
  <conditionalFormatting sqref="G138:Q141">
    <cfRule type="cellIs" dxfId="6188" priority="79" operator="equal">
      <formula>0</formula>
    </cfRule>
  </conditionalFormatting>
  <conditionalFormatting sqref="G138:Q141">
    <cfRule type="cellIs" dxfId="6187" priority="78" operator="equal">
      <formula>0</formula>
    </cfRule>
  </conditionalFormatting>
  <conditionalFormatting sqref="N138:O141">
    <cfRule type="cellIs" dxfId="6186" priority="77" operator="equal">
      <formula>0</formula>
    </cfRule>
  </conditionalFormatting>
  <conditionalFormatting sqref="G143:Q145">
    <cfRule type="cellIs" dxfId="6185" priority="76" operator="equal">
      <formula>0</formula>
    </cfRule>
  </conditionalFormatting>
  <conditionalFormatting sqref="N143:O145">
    <cfRule type="cellIs" dxfId="6184" priority="75" operator="equal">
      <formula>0</formula>
    </cfRule>
  </conditionalFormatting>
  <conditionalFormatting sqref="G150:Q151">
    <cfRule type="cellIs" dxfId="6183" priority="74" operator="equal">
      <formula>0</formula>
    </cfRule>
  </conditionalFormatting>
  <conditionalFormatting sqref="G150:Q151">
    <cfRule type="cellIs" dxfId="6182" priority="73" operator="equal">
      <formula>0</formula>
    </cfRule>
  </conditionalFormatting>
  <conditionalFormatting sqref="N150:O151">
    <cfRule type="cellIs" dxfId="6181" priority="72" operator="equal">
      <formula>0</formula>
    </cfRule>
  </conditionalFormatting>
  <conditionalFormatting sqref="G153:Q154">
    <cfRule type="cellIs" dxfId="6180" priority="71" operator="equal">
      <formula>0</formula>
    </cfRule>
  </conditionalFormatting>
  <conditionalFormatting sqref="N153:O154">
    <cfRule type="cellIs" dxfId="6179" priority="70" operator="equal">
      <formula>0</formula>
    </cfRule>
  </conditionalFormatting>
  <conditionalFormatting sqref="C190:U190">
    <cfRule type="cellIs" dxfId="6178" priority="69" operator="equal">
      <formula>0</formula>
    </cfRule>
  </conditionalFormatting>
  <conditionalFormatting sqref="S191">
    <cfRule type="cellIs" dxfId="6177" priority="67" operator="equal">
      <formula>0</formula>
    </cfRule>
  </conditionalFormatting>
  <conditionalFormatting sqref="T191:U191 C191:R191">
    <cfRule type="cellIs" dxfId="6176" priority="68" operator="equal">
      <formula>0</formula>
    </cfRule>
  </conditionalFormatting>
  <conditionalFormatting sqref="N191:O191">
    <cfRule type="cellIs" dxfId="6175" priority="66" operator="equal">
      <formula>0</formula>
    </cfRule>
  </conditionalFormatting>
  <conditionalFormatting sqref="T190:U190 C190:R190">
    <cfRule type="cellIs" dxfId="6174" priority="65" operator="equal">
      <formula>0</formula>
    </cfRule>
  </conditionalFormatting>
  <conditionalFormatting sqref="S190">
    <cfRule type="cellIs" dxfId="6173" priority="64" operator="equal">
      <formula>0</formula>
    </cfRule>
  </conditionalFormatting>
  <conditionalFormatting sqref="N190:O190">
    <cfRule type="cellIs" dxfId="6172" priority="63" operator="equal">
      <formula>0</formula>
    </cfRule>
  </conditionalFormatting>
  <conditionalFormatting sqref="C166:C168 C178 E178:U178 E166:U168">
    <cfRule type="cellIs" dxfId="6171" priority="62" operator="equal">
      <formula>0</formula>
    </cfRule>
  </conditionalFormatting>
  <conditionalFormatting sqref="E180:R180 T180:U180">
    <cfRule type="cellIs" dxfId="6170" priority="61" operator="equal">
      <formula>0</formula>
    </cfRule>
  </conditionalFormatting>
  <conditionalFormatting sqref="S179">
    <cfRule type="cellIs" dxfId="6169" priority="56" operator="equal">
      <formula>0</formula>
    </cfRule>
  </conditionalFormatting>
  <conditionalFormatting sqref="S180">
    <cfRule type="cellIs" dxfId="6168" priority="60" operator="equal">
      <formula>0</formula>
    </cfRule>
  </conditionalFormatting>
  <conditionalFormatting sqref="N180:O180">
    <cfRule type="cellIs" dxfId="6167" priority="59" operator="equal">
      <formula>0</formula>
    </cfRule>
  </conditionalFormatting>
  <conditionalFormatting sqref="C180">
    <cfRule type="cellIs" dxfId="6166" priority="58" operator="equal">
      <formula>0</formula>
    </cfRule>
  </conditionalFormatting>
  <conditionalFormatting sqref="T179:U179 E179:R179">
    <cfRule type="cellIs" dxfId="6165" priority="57" operator="equal">
      <formula>0</formula>
    </cfRule>
  </conditionalFormatting>
  <conditionalFormatting sqref="N179:O179">
    <cfRule type="cellIs" dxfId="6164" priority="55" operator="equal">
      <formula>0</formula>
    </cfRule>
  </conditionalFormatting>
  <conditionalFormatting sqref="C179">
    <cfRule type="cellIs" dxfId="6163" priority="54" operator="equal">
      <formula>0</formula>
    </cfRule>
  </conditionalFormatting>
  <conditionalFormatting sqref="T165:U165 C165:R165">
    <cfRule type="cellIs" dxfId="6162" priority="53" operator="equal">
      <formula>0</formula>
    </cfRule>
  </conditionalFormatting>
  <conditionalFormatting sqref="S165">
    <cfRule type="cellIs" dxfId="6161" priority="52" operator="equal">
      <formula>0</formula>
    </cfRule>
  </conditionalFormatting>
  <conditionalFormatting sqref="N165:O165">
    <cfRule type="cellIs" dxfId="6160" priority="51" operator="equal">
      <formula>0</formula>
    </cfRule>
  </conditionalFormatting>
  <conditionalFormatting sqref="C198:U198 C197 E197:U197">
    <cfRule type="cellIs" dxfId="6159" priority="50" operator="equal">
      <formula>0</formula>
    </cfRule>
  </conditionalFormatting>
  <conditionalFormatting sqref="N196:O196">
    <cfRule type="cellIs" dxfId="6158" priority="47" operator="equal">
      <formula>0</formula>
    </cfRule>
  </conditionalFormatting>
  <conditionalFormatting sqref="C196">
    <cfRule type="cellIs" dxfId="6157" priority="46" operator="equal">
      <formula>0</formula>
    </cfRule>
  </conditionalFormatting>
  <conditionalFormatting sqref="E196:R196 T196:U196">
    <cfRule type="cellIs" dxfId="6156" priority="49" operator="equal">
      <formula>0</formula>
    </cfRule>
  </conditionalFormatting>
  <conditionalFormatting sqref="T196:U198 D198:R198 E196:R197">
    <cfRule type="cellIs" dxfId="6155" priority="45" operator="equal">
      <formula>0</formula>
    </cfRule>
  </conditionalFormatting>
  <conditionalFormatting sqref="S196">
    <cfRule type="cellIs" dxfId="6154" priority="48" operator="equal">
      <formula>0</formula>
    </cfRule>
  </conditionalFormatting>
  <conditionalFormatting sqref="S196:S198">
    <cfRule type="cellIs" dxfId="6153" priority="44" operator="equal">
      <formula>0</formula>
    </cfRule>
  </conditionalFormatting>
  <conditionalFormatting sqref="N196:O198">
    <cfRule type="cellIs" dxfId="6152" priority="43" operator="equal">
      <formula>0</formula>
    </cfRule>
  </conditionalFormatting>
  <conditionalFormatting sqref="C196:C198">
    <cfRule type="cellIs" dxfId="6151" priority="42" operator="equal">
      <formula>0</formula>
    </cfRule>
  </conditionalFormatting>
  <conditionalFormatting sqref="G195:Q195">
    <cfRule type="cellIs" dxfId="6150" priority="41" operator="equal">
      <formula>0</formula>
    </cfRule>
  </conditionalFormatting>
  <conditionalFormatting sqref="N195:O195">
    <cfRule type="cellIs" dxfId="6149" priority="40" operator="equal">
      <formula>0</formula>
    </cfRule>
  </conditionalFormatting>
  <conditionalFormatting sqref="C203 E203:U203">
    <cfRule type="cellIs" dxfId="6148" priority="39" operator="equal">
      <formula>0</formula>
    </cfRule>
  </conditionalFormatting>
  <conditionalFormatting sqref="N202:O202">
    <cfRule type="cellIs" dxfId="6147" priority="36" operator="equal">
      <formula>0</formula>
    </cfRule>
  </conditionalFormatting>
  <conditionalFormatting sqref="C202">
    <cfRule type="cellIs" dxfId="6146" priority="35" operator="equal">
      <formula>0</formula>
    </cfRule>
  </conditionalFormatting>
  <conditionalFormatting sqref="E202:R202 T202:U202">
    <cfRule type="cellIs" dxfId="6145" priority="38" operator="equal">
      <formula>0</formula>
    </cfRule>
  </conditionalFormatting>
  <conditionalFormatting sqref="T202:U203 E202:R203">
    <cfRule type="cellIs" dxfId="6144" priority="34" operator="equal">
      <formula>0</formula>
    </cfRule>
  </conditionalFormatting>
  <conditionalFormatting sqref="S202">
    <cfRule type="cellIs" dxfId="6143" priority="37" operator="equal">
      <formula>0</formula>
    </cfRule>
  </conditionalFormatting>
  <conditionalFormatting sqref="S202:S203">
    <cfRule type="cellIs" dxfId="6142" priority="33" operator="equal">
      <formula>0</formula>
    </cfRule>
  </conditionalFormatting>
  <conditionalFormatting sqref="N202:O203">
    <cfRule type="cellIs" dxfId="6141" priority="32" operator="equal">
      <formula>0</formula>
    </cfRule>
  </conditionalFormatting>
  <conditionalFormatting sqref="C202:C203">
    <cfRule type="cellIs" dxfId="6140" priority="31" operator="equal">
      <formula>0</formula>
    </cfRule>
  </conditionalFormatting>
  <conditionalFormatting sqref="S201">
    <cfRule type="cellIs" dxfId="6139" priority="29" operator="equal">
      <formula>0</formula>
    </cfRule>
  </conditionalFormatting>
  <conditionalFormatting sqref="T201:U201 C201:R201">
    <cfRule type="cellIs" dxfId="6138" priority="30" operator="equal">
      <formula>0</formula>
    </cfRule>
  </conditionalFormatting>
  <conditionalFormatting sqref="N201:O201">
    <cfRule type="cellIs" dxfId="6137" priority="28" operator="equal">
      <formula>0</formula>
    </cfRule>
  </conditionalFormatting>
  <conditionalFormatting sqref="S53:U53">
    <cfRule type="cellIs" dxfId="6136" priority="27" operator="equal">
      <formula>0</formula>
    </cfRule>
  </conditionalFormatting>
  <conditionalFormatting sqref="E53:F53 C53 R53">
    <cfRule type="cellIs" dxfId="6135" priority="26" operator="equal">
      <formula>0</formula>
    </cfRule>
  </conditionalFormatting>
  <conditionalFormatting sqref="G53:Q53">
    <cfRule type="cellIs" dxfId="6134" priority="25" operator="equal">
      <formula>0</formula>
    </cfRule>
  </conditionalFormatting>
  <conditionalFormatting sqref="N53:O53">
    <cfRule type="cellIs" dxfId="6133" priority="24" operator="equal">
      <formula>0</formula>
    </cfRule>
  </conditionalFormatting>
  <conditionalFormatting sqref="D53">
    <cfRule type="cellIs" dxfId="6132" priority="23" operator="equal">
      <formula>0</formula>
    </cfRule>
  </conditionalFormatting>
  <conditionalFormatting sqref="S51:U51">
    <cfRule type="cellIs" dxfId="6131" priority="22" operator="equal">
      <formula>0</formula>
    </cfRule>
  </conditionalFormatting>
  <conditionalFormatting sqref="R51 C51 F51">
    <cfRule type="cellIs" dxfId="6130" priority="21" operator="equal">
      <formula>0</formula>
    </cfRule>
  </conditionalFormatting>
  <conditionalFormatting sqref="D127:D136">
    <cfRule type="cellIs" dxfId="6129" priority="20" operator="equal">
      <formula>0</formula>
    </cfRule>
  </conditionalFormatting>
  <conditionalFormatting sqref="D143:D145">
    <cfRule type="cellIs" dxfId="6128" priority="18" operator="equal">
      <formula>0</formula>
    </cfRule>
  </conditionalFormatting>
  <conditionalFormatting sqref="D138:D141">
    <cfRule type="cellIs" dxfId="6127" priority="19" operator="equal">
      <formula>0</formula>
    </cfRule>
  </conditionalFormatting>
  <conditionalFormatting sqref="D150:D151">
    <cfRule type="cellIs" dxfId="6126" priority="17" operator="equal">
      <formula>0</formula>
    </cfRule>
  </conditionalFormatting>
  <conditionalFormatting sqref="D153:D154">
    <cfRule type="cellIs" dxfId="6125" priority="16" operator="equal">
      <formula>0</formula>
    </cfRule>
  </conditionalFormatting>
  <conditionalFormatting sqref="D157:D162">
    <cfRule type="cellIs" dxfId="6124" priority="15" operator="equal">
      <formula>0</formula>
    </cfRule>
  </conditionalFormatting>
  <conditionalFormatting sqref="D166:D180">
    <cfRule type="cellIs" dxfId="6123" priority="14" operator="equal">
      <formula>0</formula>
    </cfRule>
  </conditionalFormatting>
  <conditionalFormatting sqref="D182:D189">
    <cfRule type="cellIs" dxfId="6122" priority="13" operator="equal">
      <formula>0</formula>
    </cfRule>
  </conditionalFormatting>
  <conditionalFormatting sqref="D192:D193">
    <cfRule type="cellIs" dxfId="6121" priority="12" operator="equal">
      <formula>0</formula>
    </cfRule>
  </conditionalFormatting>
  <conditionalFormatting sqref="D196:D197">
    <cfRule type="cellIs" dxfId="6120" priority="11" operator="equal">
      <formula>0</formula>
    </cfRule>
  </conditionalFormatting>
  <conditionalFormatting sqref="D202:D203">
    <cfRule type="cellIs" dxfId="6119" priority="10" operator="equal">
      <formula>0</formula>
    </cfRule>
  </conditionalFormatting>
  <conditionalFormatting sqref="D108:D109">
    <cfRule type="cellIs" dxfId="6118" priority="9" operator="equal">
      <formula>0</formula>
    </cfRule>
  </conditionalFormatting>
  <conditionalFormatting sqref="D111:D112">
    <cfRule type="cellIs" dxfId="6117" priority="8" operator="equal">
      <formula>0</formula>
    </cfRule>
  </conditionalFormatting>
  <conditionalFormatting sqref="D142">
    <cfRule type="cellIs" dxfId="6116" priority="7" operator="equal">
      <formula>0</formula>
    </cfRule>
  </conditionalFormatting>
  <conditionalFormatting sqref="D124:D125">
    <cfRule type="cellIs" dxfId="6115" priority="6" operator="equal">
      <formula>0</formula>
    </cfRule>
  </conditionalFormatting>
  <conditionalFormatting sqref="D152">
    <cfRule type="cellIs" dxfId="6114" priority="5" operator="equal">
      <formula>0</formula>
    </cfRule>
  </conditionalFormatting>
  <conditionalFormatting sqref="D199">
    <cfRule type="cellIs" dxfId="6113" priority="4" operator="equal">
      <formula>0</formula>
    </cfRule>
  </conditionalFormatting>
  <conditionalFormatting sqref="C98:U98">
    <cfRule type="cellIs" dxfId="6112" priority="3" operator="equal">
      <formula>0</formula>
    </cfRule>
  </conditionalFormatting>
  <conditionalFormatting sqref="E50:E51">
    <cfRule type="cellIs" dxfId="6111" priority="2" operator="equal">
      <formula>0</formula>
    </cfRule>
  </conditionalFormatting>
  <conditionalFormatting sqref="D50:D51">
    <cfRule type="cellIs" dxfId="611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sqref="A1:XFD2"/>
      <selection pane="bottomLeft" sqref="A1:XFD2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9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66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3</v>
      </c>
      <c r="E7" s="27">
        <v>4.5454545454545456E-2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63</v>
      </c>
      <c r="E8" s="27">
        <v>0.95454545454545459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4</v>
      </c>
      <c r="E9" s="27">
        <v>6.0606060606060608E-2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-1</v>
      </c>
      <c r="E10" s="27">
        <v>-1.5151515151515152E-2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17</v>
      </c>
      <c r="E16" s="27">
        <v>0.25757575757575757</v>
      </c>
      <c r="F16" s="28"/>
      <c r="G16" s="38">
        <v>2.342079</v>
      </c>
      <c r="H16" s="38">
        <v>2.3964150000000002</v>
      </c>
      <c r="I16" s="38">
        <v>3.0189949999999999</v>
      </c>
      <c r="J16" s="38">
        <v>2.807747</v>
      </c>
      <c r="K16" s="38">
        <v>2.790133</v>
      </c>
      <c r="L16" s="38">
        <v>3.0430389999999998</v>
      </c>
      <c r="M16" s="38">
        <v>2.4651860000000001</v>
      </c>
      <c r="N16" s="38">
        <v>2.492591</v>
      </c>
      <c r="O16" s="38">
        <v>2.6224720000000001</v>
      </c>
      <c r="P16" s="38">
        <v>2.8980260000000002</v>
      </c>
      <c r="Q16" s="38">
        <v>2.991752</v>
      </c>
      <c r="R16" s="28"/>
      <c r="S16" s="39">
        <v>29.868434999999998</v>
      </c>
      <c r="T16" s="40">
        <v>0.27739158243594675</v>
      </c>
      <c r="U16" s="40">
        <v>3.1075592113214201E-2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20</v>
      </c>
      <c r="E17" s="27">
        <v>0.30303030303030304</v>
      </c>
      <c r="F17" s="28"/>
      <c r="G17" s="38">
        <v>0.39686399999999999</v>
      </c>
      <c r="H17" s="38">
        <v>0.66169800000000001</v>
      </c>
      <c r="I17" s="38">
        <v>0.84461299999999995</v>
      </c>
      <c r="J17" s="38">
        <v>1.193303</v>
      </c>
      <c r="K17" s="38">
        <v>1.6183240000000001</v>
      </c>
      <c r="L17" s="38">
        <v>1.0321959999999999</v>
      </c>
      <c r="M17" s="38">
        <v>0.64125600000000005</v>
      </c>
      <c r="N17" s="38">
        <v>0.27607199999999998</v>
      </c>
      <c r="O17" s="38">
        <v>0.24463499999999999</v>
      </c>
      <c r="P17" s="38">
        <v>0.20594199999999999</v>
      </c>
      <c r="Q17" s="38">
        <v>0.18160000000000001</v>
      </c>
      <c r="R17" s="28"/>
      <c r="S17" s="39">
        <v>7.2965030000000013</v>
      </c>
      <c r="T17" s="40">
        <v>-0.5424125141106273</v>
      </c>
      <c r="U17" s="40">
        <v>-9.3100280949788505E-2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2</v>
      </c>
      <c r="E18" s="27">
        <v>3.0303030303030304E-2</v>
      </c>
      <c r="F18" s="28"/>
      <c r="G18" s="38">
        <v>0</v>
      </c>
      <c r="H18" s="38">
        <v>0</v>
      </c>
      <c r="I18" s="38">
        <v>5.9760000000000004E-3</v>
      </c>
      <c r="J18" s="38">
        <v>5.0439999999999999E-3</v>
      </c>
      <c r="K18" s="38">
        <v>2.016E-3</v>
      </c>
      <c r="L18" s="38">
        <v>3.9160000000000002E-3</v>
      </c>
      <c r="M18" s="38">
        <v>1.346E-3</v>
      </c>
      <c r="N18" s="38">
        <v>1.0907E-2</v>
      </c>
      <c r="O18" s="38">
        <v>0</v>
      </c>
      <c r="P18" s="38">
        <v>7.3660000000000002E-3</v>
      </c>
      <c r="Q18" s="38">
        <v>1.0500000000000001E-2</v>
      </c>
      <c r="R18" s="28"/>
      <c r="S18" s="39">
        <v>4.7071000000000002E-2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8</v>
      </c>
      <c r="E19" s="27">
        <v>0.12121212121212122</v>
      </c>
      <c r="F19" s="28"/>
      <c r="G19" s="38">
        <v>0.53537100000000004</v>
      </c>
      <c r="H19" s="38">
        <v>0.71817200000000003</v>
      </c>
      <c r="I19" s="38">
        <v>1.020567</v>
      </c>
      <c r="J19" s="38">
        <v>1.3608659999999999</v>
      </c>
      <c r="K19" s="38">
        <v>1.8118369999999999</v>
      </c>
      <c r="L19" s="38">
        <v>2.0094020000000001</v>
      </c>
      <c r="M19" s="38">
        <v>1.5176000000000001</v>
      </c>
      <c r="N19" s="38">
        <v>1.6525289999999999</v>
      </c>
      <c r="O19" s="38">
        <v>1.596058</v>
      </c>
      <c r="P19" s="38">
        <v>1.6238939999999999</v>
      </c>
      <c r="Q19" s="38">
        <v>1.6819919999999999</v>
      </c>
      <c r="R19" s="28"/>
      <c r="S19" s="39">
        <v>15.528287999999998</v>
      </c>
      <c r="T19" s="40">
        <v>2.1417316216231357</v>
      </c>
      <c r="U19" s="40">
        <v>0.15384144769871599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19</v>
      </c>
      <c r="E20" s="27">
        <v>0.2878787878787879</v>
      </c>
      <c r="F20" s="28"/>
      <c r="G20" s="38">
        <v>0</v>
      </c>
      <c r="H20" s="38">
        <v>0</v>
      </c>
      <c r="I20" s="38">
        <v>6.3493999999999995E-2</v>
      </c>
      <c r="J20" s="38">
        <v>0.186754</v>
      </c>
      <c r="K20" s="38">
        <v>0.265019</v>
      </c>
      <c r="L20" s="38">
        <v>0.23716000000000001</v>
      </c>
      <c r="M20" s="38">
        <v>0.200409</v>
      </c>
      <c r="N20" s="38">
        <v>0.18532999999999999</v>
      </c>
      <c r="O20" s="38">
        <v>0.19619800000000001</v>
      </c>
      <c r="P20" s="38">
        <v>0.18951499999999999</v>
      </c>
      <c r="Q20" s="38">
        <v>0</v>
      </c>
      <c r="R20" s="28"/>
      <c r="S20" s="39">
        <v>1.523879</v>
      </c>
      <c r="T20" s="40" t="s">
        <v>191</v>
      </c>
      <c r="U20" s="40" t="s">
        <v>191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66</v>
      </c>
      <c r="E22" s="41">
        <v>1</v>
      </c>
      <c r="F22" s="42"/>
      <c r="G22" s="43">
        <v>3.2743139999999999</v>
      </c>
      <c r="H22" s="43">
        <v>3.7762850000000001</v>
      </c>
      <c r="I22" s="43">
        <v>4.9536449999999999</v>
      </c>
      <c r="J22" s="43">
        <v>5.5537139999999994</v>
      </c>
      <c r="K22" s="43">
        <v>6.4873289999999999</v>
      </c>
      <c r="L22" s="43">
        <v>6.3257129999999995</v>
      </c>
      <c r="M22" s="43">
        <v>4.8257969999999997</v>
      </c>
      <c r="N22" s="43">
        <v>4.6174289999999996</v>
      </c>
      <c r="O22" s="43">
        <v>4.6593629999999999</v>
      </c>
      <c r="P22" s="43">
        <v>4.9247430000000003</v>
      </c>
      <c r="Q22" s="43">
        <v>4.8658440000000001</v>
      </c>
      <c r="R22" s="42"/>
      <c r="S22" s="44">
        <v>54.264175999999999</v>
      </c>
      <c r="T22" s="45">
        <v>0.48606517273541883</v>
      </c>
      <c r="U22" s="45">
        <v>5.0762903806615745E-2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11</v>
      </c>
      <c r="E50" s="27">
        <v>0.16666666666666666</v>
      </c>
      <c r="F50" s="28"/>
      <c r="G50" s="38">
        <v>2.4537279999999999</v>
      </c>
      <c r="H50" s="38">
        <v>2.615653</v>
      </c>
      <c r="I50" s="38">
        <v>3.3679610000000002</v>
      </c>
      <c r="J50" s="38">
        <v>3.4959859999999998</v>
      </c>
      <c r="K50" s="38">
        <v>3.8767499999999999</v>
      </c>
      <c r="L50" s="38">
        <v>3.5077509999999998</v>
      </c>
      <c r="M50" s="38">
        <v>2.6028660000000001</v>
      </c>
      <c r="N50" s="38">
        <v>2.3683860000000001</v>
      </c>
      <c r="O50" s="38">
        <v>2.4412430000000001</v>
      </c>
      <c r="P50" s="38">
        <v>2.6706059999999998</v>
      </c>
      <c r="Q50" s="38">
        <v>2.7728869999999999</v>
      </c>
      <c r="R50" s="28"/>
      <c r="S50" s="39">
        <v>32.173817</v>
      </c>
      <c r="T50" s="40">
        <v>0.130071059220908</v>
      </c>
      <c r="U50" s="40">
        <v>1.5402478437564593E-2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28</v>
      </c>
      <c r="E52" s="27">
        <v>0.42424242424242425</v>
      </c>
      <c r="F52" s="28"/>
      <c r="G52" s="38">
        <v>0.23630999999999999</v>
      </c>
      <c r="H52" s="38">
        <v>0.45062200000000002</v>
      </c>
      <c r="I52" s="38">
        <v>0.45649000000000001</v>
      </c>
      <c r="J52" s="38">
        <v>0.53600300000000001</v>
      </c>
      <c r="K52" s="38">
        <v>0.56024099999999999</v>
      </c>
      <c r="L52" s="38">
        <v>0.51139400000000002</v>
      </c>
      <c r="M52" s="38">
        <v>0.50266599999999995</v>
      </c>
      <c r="N52" s="38">
        <v>0.40257700000000002</v>
      </c>
      <c r="O52" s="38">
        <v>0.396013</v>
      </c>
      <c r="P52" s="38">
        <v>0.38441199999999998</v>
      </c>
      <c r="Q52" s="38">
        <v>0.35869099999999998</v>
      </c>
      <c r="R52" s="28"/>
      <c r="S52" s="39">
        <v>4.7954190000000008</v>
      </c>
      <c r="T52" s="40">
        <v>0.51788328890017343</v>
      </c>
      <c r="U52" s="40">
        <v>5.3549141276730161E-2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8</v>
      </c>
      <c r="E53" s="27">
        <v>0.12121212121212122</v>
      </c>
      <c r="F53" s="28"/>
      <c r="G53" s="38">
        <v>0.58427600000000002</v>
      </c>
      <c r="H53" s="38">
        <v>0.71001000000000003</v>
      </c>
      <c r="I53" s="38">
        <v>1.0657000000000001</v>
      </c>
      <c r="J53" s="38">
        <v>1.3349709999999999</v>
      </c>
      <c r="K53" s="38">
        <v>1.7853190000000001</v>
      </c>
      <c r="L53" s="38">
        <v>2.0694080000000001</v>
      </c>
      <c r="M53" s="38">
        <v>1.5198560000000001</v>
      </c>
      <c r="N53" s="38">
        <v>1.6611359999999999</v>
      </c>
      <c r="O53" s="38">
        <v>1.625909</v>
      </c>
      <c r="P53" s="38">
        <v>1.68021</v>
      </c>
      <c r="Q53" s="38">
        <v>1.7342660000000001</v>
      </c>
      <c r="R53" s="28"/>
      <c r="S53" s="39">
        <v>15.771061</v>
      </c>
      <c r="T53" s="40">
        <v>1.9682307676509048</v>
      </c>
      <c r="U53" s="40">
        <v>0.14567703508139007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19</v>
      </c>
      <c r="E54" s="27">
        <v>0.2878787878787879</v>
      </c>
      <c r="F54" s="28"/>
      <c r="G54" s="38">
        <v>0</v>
      </c>
      <c r="H54" s="38">
        <v>0</v>
      </c>
      <c r="I54" s="38">
        <v>6.3493999999999995E-2</v>
      </c>
      <c r="J54" s="38">
        <v>0.186754</v>
      </c>
      <c r="K54" s="38">
        <v>0.265019</v>
      </c>
      <c r="L54" s="38">
        <v>0.23716000000000001</v>
      </c>
      <c r="M54" s="38">
        <v>0.200409</v>
      </c>
      <c r="N54" s="38">
        <v>0.18532999999999999</v>
      </c>
      <c r="O54" s="38">
        <v>0.19619800000000001</v>
      </c>
      <c r="P54" s="38">
        <v>0.18951499999999999</v>
      </c>
      <c r="Q54" s="38">
        <v>0</v>
      </c>
      <c r="R54" s="28"/>
      <c r="S54" s="39">
        <v>1.523879</v>
      </c>
      <c r="T54" s="40" t="s">
        <v>191</v>
      </c>
      <c r="U54" s="40" t="s">
        <v>191</v>
      </c>
    </row>
    <row r="55" spans="1:21" s="18" customFormat="1" x14ac:dyDescent="0.3">
      <c r="A55" s="106"/>
      <c r="B55" s="16"/>
      <c r="C55" s="26" t="s">
        <v>373</v>
      </c>
      <c r="D55" s="142">
        <v>66</v>
      </c>
      <c r="E55" s="41">
        <v>1</v>
      </c>
      <c r="F55" s="42"/>
      <c r="G55" s="43">
        <v>3.2743139999999999</v>
      </c>
      <c r="H55" s="43">
        <v>3.7762850000000001</v>
      </c>
      <c r="I55" s="43">
        <v>4.9536450000000007</v>
      </c>
      <c r="J55" s="43">
        <v>5.5537139999999985</v>
      </c>
      <c r="K55" s="43">
        <v>6.4873289999999999</v>
      </c>
      <c r="L55" s="43">
        <v>6.3257130000000004</v>
      </c>
      <c r="M55" s="43">
        <v>4.8257969999999997</v>
      </c>
      <c r="N55" s="43">
        <v>4.6174289999999996</v>
      </c>
      <c r="O55" s="43">
        <v>4.6593629999999999</v>
      </c>
      <c r="P55" s="43">
        <v>4.9247429999999994</v>
      </c>
      <c r="Q55" s="43">
        <v>4.8658440000000001</v>
      </c>
      <c r="R55" s="42"/>
      <c r="S55" s="44">
        <v>54.264175999999999</v>
      </c>
      <c r="T55" s="45">
        <v>0.48606517273541883</v>
      </c>
      <c r="U55" s="45">
        <v>5.0762903806615745E-2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21</v>
      </c>
      <c r="E83" s="27">
        <v>0.31818181818181818</v>
      </c>
      <c r="F83" s="28"/>
      <c r="G83" s="67">
        <v>0.39679799999999998</v>
      </c>
      <c r="H83" s="67">
        <v>0.66104399999999996</v>
      </c>
      <c r="I83" s="67">
        <v>0.84339299999999995</v>
      </c>
      <c r="J83" s="67">
        <v>1.2625820000000001</v>
      </c>
      <c r="K83" s="67">
        <v>1.737106</v>
      </c>
      <c r="L83" s="67">
        <v>1.1093390000000001</v>
      </c>
      <c r="M83" s="67">
        <v>0.71389800000000003</v>
      </c>
      <c r="N83" s="67">
        <v>0.34440100000000001</v>
      </c>
      <c r="O83" s="67">
        <v>0.31118699999999999</v>
      </c>
      <c r="P83" s="67">
        <v>0.27723300000000001</v>
      </c>
      <c r="Q83" s="67">
        <v>9.8905999999999994E-2</v>
      </c>
      <c r="R83" s="28"/>
      <c r="S83" s="39">
        <v>7.7558870000000013</v>
      </c>
      <c r="T83" s="40">
        <v>-0.75073967106689043</v>
      </c>
      <c r="U83" s="40">
        <v>-0.15941498142398147</v>
      </c>
    </row>
    <row r="84" spans="1:21" s="18" customFormat="1" x14ac:dyDescent="0.3">
      <c r="A84" s="106"/>
      <c r="B84" s="16"/>
      <c r="C84" s="29" t="s">
        <v>257</v>
      </c>
      <c r="D84" s="30">
        <v>19</v>
      </c>
      <c r="E84" s="27">
        <v>0.2878787878787879</v>
      </c>
      <c r="F84" s="28"/>
      <c r="G84" s="38">
        <v>2.3287209999999998</v>
      </c>
      <c r="H84" s="38">
        <v>2.3286630000000001</v>
      </c>
      <c r="I84" s="38">
        <v>2.7739560000000005</v>
      </c>
      <c r="J84" s="38">
        <v>2.609121</v>
      </c>
      <c r="K84" s="38">
        <v>2.6347130000000001</v>
      </c>
      <c r="L84" s="38">
        <v>2.8076690000000002</v>
      </c>
      <c r="M84" s="38">
        <v>2.3966150000000006</v>
      </c>
      <c r="N84" s="38">
        <v>2.5899299999999998</v>
      </c>
      <c r="O84" s="38">
        <v>2.6535589999999996</v>
      </c>
      <c r="P84" s="38">
        <v>2.891832</v>
      </c>
      <c r="Q84" s="38">
        <v>3.0078429999999998</v>
      </c>
      <c r="R84" s="28"/>
      <c r="S84" s="39">
        <v>29.022621999999998</v>
      </c>
      <c r="T84" s="40">
        <v>0.2916287524353498</v>
      </c>
      <c r="U84" s="40">
        <v>3.2505117847858145E-2</v>
      </c>
    </row>
    <row r="85" spans="1:21" s="55" customFormat="1" x14ac:dyDescent="0.3">
      <c r="A85" s="108"/>
      <c r="B85" s="16"/>
      <c r="C85" s="51" t="s">
        <v>173</v>
      </c>
      <c r="D85" s="52">
        <v>1</v>
      </c>
      <c r="E85" s="27">
        <v>1.5151515151515152E-2</v>
      </c>
      <c r="F85" s="28"/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28"/>
      <c r="S85" s="53">
        <v>0</v>
      </c>
      <c r="T85" s="54" t="s">
        <v>191</v>
      </c>
      <c r="U85" s="54" t="s">
        <v>191</v>
      </c>
    </row>
    <row r="86" spans="1:21" s="55" customFormat="1" x14ac:dyDescent="0.3">
      <c r="A86" s="108"/>
      <c r="B86" s="16"/>
      <c r="C86" s="51" t="s">
        <v>388</v>
      </c>
      <c r="D86" s="52">
        <v>5</v>
      </c>
      <c r="E86" s="27">
        <v>7.575757575757576E-2</v>
      </c>
      <c r="F86" s="28"/>
      <c r="G86" s="67">
        <v>0.19400899999999999</v>
      </c>
      <c r="H86" s="67">
        <v>0.24441499999999999</v>
      </c>
      <c r="I86" s="67">
        <v>0.32291900000000001</v>
      </c>
      <c r="J86" s="67">
        <v>0.29005999999999998</v>
      </c>
      <c r="K86" s="67">
        <v>0.31361899999999998</v>
      </c>
      <c r="L86" s="67">
        <v>0.309867</v>
      </c>
      <c r="M86" s="67">
        <v>0.21837000000000001</v>
      </c>
      <c r="N86" s="67">
        <v>0.22472399999999998</v>
      </c>
      <c r="O86" s="67">
        <v>0.189664</v>
      </c>
      <c r="P86" s="67">
        <v>0.20033000000000001</v>
      </c>
      <c r="Q86" s="67">
        <v>0.21093899999999999</v>
      </c>
      <c r="R86" s="28"/>
      <c r="S86" s="53">
        <v>2.7189160000000001</v>
      </c>
      <c r="T86" s="54">
        <v>8.7263992907545607E-2</v>
      </c>
      <c r="U86" s="54">
        <v>1.051293189593383E-2</v>
      </c>
    </row>
    <row r="87" spans="1:21" s="55" customFormat="1" x14ac:dyDescent="0.3">
      <c r="A87" s="108"/>
      <c r="B87" s="16"/>
      <c r="C87" s="51" t="s">
        <v>150</v>
      </c>
      <c r="D87" s="52">
        <v>8</v>
      </c>
      <c r="E87" s="27">
        <v>0.12121212121212122</v>
      </c>
      <c r="F87" s="28"/>
      <c r="G87" s="67">
        <v>2.1347119999999999</v>
      </c>
      <c r="H87" s="67">
        <v>2.0659510000000001</v>
      </c>
      <c r="I87" s="67">
        <v>2.4267760000000003</v>
      </c>
      <c r="J87" s="67">
        <v>2.2944100000000001</v>
      </c>
      <c r="K87" s="67">
        <v>2.293183</v>
      </c>
      <c r="L87" s="67">
        <v>2.473516</v>
      </c>
      <c r="M87" s="67">
        <v>2.0927000000000002</v>
      </c>
      <c r="N87" s="67">
        <v>2.2650139999999999</v>
      </c>
      <c r="O87" s="67">
        <v>2.3574279999999996</v>
      </c>
      <c r="P87" s="67">
        <v>2.6105169999999998</v>
      </c>
      <c r="Q87" s="67">
        <v>2.7123189999999999</v>
      </c>
      <c r="R87" s="28"/>
      <c r="S87" s="53">
        <v>25.726526</v>
      </c>
      <c r="T87" s="54">
        <v>0.27057841994610987</v>
      </c>
      <c r="U87" s="54">
        <v>3.038655782648414E-2</v>
      </c>
    </row>
    <row r="88" spans="1:21" s="18" customFormat="1" x14ac:dyDescent="0.3">
      <c r="A88" s="106"/>
      <c r="B88" s="16"/>
      <c r="C88" s="29" t="s">
        <v>389</v>
      </c>
      <c r="D88" s="30">
        <v>0</v>
      </c>
      <c r="E88" s="27">
        <v>0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28"/>
      <c r="S88" s="39">
        <v>0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1</v>
      </c>
      <c r="E89" s="27">
        <v>1.5151515151515152E-2</v>
      </c>
      <c r="F89" s="28"/>
      <c r="G89" s="38">
        <v>0</v>
      </c>
      <c r="H89" s="38">
        <v>0</v>
      </c>
      <c r="I89" s="38">
        <v>6.3493999999999995E-2</v>
      </c>
      <c r="J89" s="38">
        <v>7.7380000000000004E-2</v>
      </c>
      <c r="K89" s="38">
        <v>8.8651999999999995E-2</v>
      </c>
      <c r="L89" s="38">
        <v>0.111538</v>
      </c>
      <c r="M89" s="38">
        <v>7.1679000000000007E-2</v>
      </c>
      <c r="N89" s="38">
        <v>8.0890000000000004E-2</v>
      </c>
      <c r="O89" s="38">
        <v>9.2299000000000006E-2</v>
      </c>
      <c r="P89" s="38">
        <v>7.4598999999999999E-2</v>
      </c>
      <c r="Q89" s="38">
        <v>8.2694000000000004E-2</v>
      </c>
      <c r="R89" s="28"/>
      <c r="S89" s="39">
        <v>0.74322500000000002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5</v>
      </c>
      <c r="E90" s="27">
        <v>7.575757575757576E-2</v>
      </c>
      <c r="F90" s="28"/>
      <c r="G90" s="38">
        <v>0.11586</v>
      </c>
      <c r="H90" s="38">
        <v>0.1066</v>
      </c>
      <c r="I90" s="38">
        <v>0.17025399999999999</v>
      </c>
      <c r="J90" s="38">
        <v>0.15520499999999998</v>
      </c>
      <c r="K90" s="38">
        <v>0.126552</v>
      </c>
      <c r="L90" s="38">
        <v>0.159107</v>
      </c>
      <c r="M90" s="38">
        <v>0.114463</v>
      </c>
      <c r="N90" s="38">
        <v>8.9254999999999987E-2</v>
      </c>
      <c r="O90" s="38">
        <v>0.14507199999999998</v>
      </c>
      <c r="P90" s="38">
        <v>0.15348000000000001</v>
      </c>
      <c r="Q90" s="38">
        <v>0.13242699999999999</v>
      </c>
      <c r="R90" s="28"/>
      <c r="S90" s="39">
        <v>1.468275</v>
      </c>
      <c r="T90" s="40">
        <v>0.14299154151562221</v>
      </c>
      <c r="U90" s="40">
        <v>1.6846450695453097E-2</v>
      </c>
    </row>
    <row r="91" spans="1:21" s="18" customFormat="1" x14ac:dyDescent="0.3">
      <c r="A91" s="106"/>
      <c r="B91" s="16"/>
      <c r="C91" s="29" t="s">
        <v>164</v>
      </c>
      <c r="D91" s="30">
        <v>5</v>
      </c>
      <c r="E91" s="27">
        <v>7.575757575757576E-2</v>
      </c>
      <c r="F91" s="28"/>
      <c r="G91" s="38">
        <v>0</v>
      </c>
      <c r="H91" s="38">
        <v>0.115721</v>
      </c>
      <c r="I91" s="38">
        <v>0.27105600000000002</v>
      </c>
      <c r="J91" s="38">
        <v>0.26413799999999998</v>
      </c>
      <c r="K91" s="38">
        <v>0.263432</v>
      </c>
      <c r="L91" s="38">
        <v>0.27905799999999997</v>
      </c>
      <c r="M91" s="38">
        <v>0.13540199999999999</v>
      </c>
      <c r="N91" s="38">
        <v>1.175E-2</v>
      </c>
      <c r="O91" s="38">
        <v>1.3951E-2</v>
      </c>
      <c r="P91" s="38">
        <v>1.0059999999999999E-2</v>
      </c>
      <c r="Q91" s="38">
        <v>0</v>
      </c>
      <c r="R91" s="28"/>
      <c r="S91" s="39">
        <v>1.364568</v>
      </c>
      <c r="T91" s="40" t="s">
        <v>191</v>
      </c>
      <c r="U91" s="40" t="s">
        <v>191</v>
      </c>
    </row>
    <row r="92" spans="1:21" s="18" customFormat="1" x14ac:dyDescent="0.3">
      <c r="A92" s="106"/>
      <c r="B92" s="16"/>
      <c r="C92" s="29" t="s">
        <v>0</v>
      </c>
      <c r="D92" s="30">
        <v>13</v>
      </c>
      <c r="E92" s="27">
        <v>0.19696969696969696</v>
      </c>
      <c r="F92" s="28"/>
      <c r="G92" s="38">
        <v>0.43293499999999996</v>
      </c>
      <c r="H92" s="38">
        <v>0.56425700000000001</v>
      </c>
      <c r="I92" s="38">
        <v>0.83149200000000001</v>
      </c>
      <c r="J92" s="38">
        <v>1.184844</v>
      </c>
      <c r="K92" s="38">
        <v>1.636768</v>
      </c>
      <c r="L92" s="38">
        <v>1.859002</v>
      </c>
      <c r="M92" s="38">
        <v>1.3932680000000002</v>
      </c>
      <c r="N92" s="38">
        <v>1.500953</v>
      </c>
      <c r="O92" s="38">
        <v>1.442261</v>
      </c>
      <c r="P92" s="38">
        <v>1.5168709999999999</v>
      </c>
      <c r="Q92" s="38">
        <v>1.5439740000000002</v>
      </c>
      <c r="R92" s="28"/>
      <c r="S92" s="39">
        <v>13.906625</v>
      </c>
      <c r="T92" s="40">
        <v>2.5662951713305699</v>
      </c>
      <c r="U92" s="40">
        <v>0.17226867671472279</v>
      </c>
    </row>
    <row r="93" spans="1:21" s="55" customFormat="1" x14ac:dyDescent="0.3">
      <c r="A93" s="108"/>
      <c r="B93" s="16"/>
      <c r="C93" s="51" t="s">
        <v>231</v>
      </c>
      <c r="D93" s="52">
        <v>1</v>
      </c>
      <c r="E93" s="27">
        <v>1.5151515151515152E-2</v>
      </c>
      <c r="F93" s="28"/>
      <c r="G93" s="67">
        <v>0.32722499999999999</v>
      </c>
      <c r="H93" s="67">
        <v>0.35183500000000001</v>
      </c>
      <c r="I93" s="67">
        <v>0.41272199999999998</v>
      </c>
      <c r="J93" s="67">
        <v>0.40371000000000001</v>
      </c>
      <c r="K93" s="67">
        <v>0.45363300000000001</v>
      </c>
      <c r="L93" s="67">
        <v>0.43591400000000002</v>
      </c>
      <c r="M93" s="67">
        <v>0.36351699999999998</v>
      </c>
      <c r="N93" s="67">
        <v>0.405308</v>
      </c>
      <c r="O93" s="67">
        <v>0.42668</v>
      </c>
      <c r="P93" s="67">
        <v>0.42052699999999998</v>
      </c>
      <c r="Q93" s="67">
        <v>0.37093300000000001</v>
      </c>
      <c r="R93" s="28"/>
      <c r="S93" s="53">
        <v>4.3720039999999996</v>
      </c>
      <c r="T93" s="54">
        <v>0.13357170142868058</v>
      </c>
      <c r="U93" s="54">
        <v>1.5795125511129493E-2</v>
      </c>
    </row>
    <row r="94" spans="1:21" s="55" customFormat="1" x14ac:dyDescent="0.3">
      <c r="A94" s="108"/>
      <c r="B94" s="16"/>
      <c r="C94" s="51" t="s">
        <v>390</v>
      </c>
      <c r="D94" s="52">
        <v>2</v>
      </c>
      <c r="E94" s="27">
        <v>3.0303030303030304E-2</v>
      </c>
      <c r="F94" s="28"/>
      <c r="G94" s="67">
        <v>2.0493000000000001E-2</v>
      </c>
      <c r="H94" s="67">
        <v>1.8027999999999999E-2</v>
      </c>
      <c r="I94" s="67">
        <v>1.6093E-2</v>
      </c>
      <c r="J94" s="67">
        <v>9.6500000000000006E-3</v>
      </c>
      <c r="K94" s="67">
        <v>1.5259999999999999E-2</v>
      </c>
      <c r="L94" s="67">
        <v>9.8910000000000005E-3</v>
      </c>
      <c r="M94" s="67">
        <v>7.3670000000000003E-3</v>
      </c>
      <c r="N94" s="67">
        <v>7.2870000000000001E-3</v>
      </c>
      <c r="O94" s="67">
        <v>1.2201E-2</v>
      </c>
      <c r="P94" s="67">
        <v>8.0940000000000005E-3</v>
      </c>
      <c r="Q94" s="67">
        <v>5.1510000000000002E-3</v>
      </c>
      <c r="R94" s="28"/>
      <c r="S94" s="53">
        <v>0.12951499999999999</v>
      </c>
      <c r="T94" s="54">
        <v>-0.74864587908066171</v>
      </c>
      <c r="U94" s="54">
        <v>-0.1585355916493999</v>
      </c>
    </row>
    <row r="95" spans="1:21" s="55" customFormat="1" x14ac:dyDescent="0.3">
      <c r="A95" s="108"/>
      <c r="B95" s="50"/>
      <c r="C95" s="51" t="s">
        <v>371</v>
      </c>
      <c r="D95" s="52">
        <v>3</v>
      </c>
      <c r="E95" s="27">
        <v>4.5454545454545456E-2</v>
      </c>
      <c r="F95" s="28"/>
      <c r="G95" s="67">
        <v>1.5129999999999999E-2</v>
      </c>
      <c r="H95" s="67">
        <v>8.7877999999999998E-2</v>
      </c>
      <c r="I95" s="67">
        <v>0.26464699999999997</v>
      </c>
      <c r="J95" s="67">
        <v>0.52262300000000006</v>
      </c>
      <c r="K95" s="67">
        <v>0.88413600000000003</v>
      </c>
      <c r="L95" s="67">
        <v>1.046009</v>
      </c>
      <c r="M95" s="67">
        <v>0.56212800000000007</v>
      </c>
      <c r="N95" s="67">
        <v>0.56003099999999995</v>
      </c>
      <c r="O95" s="67">
        <v>0.49915900000000002</v>
      </c>
      <c r="P95" s="67">
        <v>0.50450499999999998</v>
      </c>
      <c r="Q95" s="67">
        <v>0.51930699999999996</v>
      </c>
      <c r="R95" s="28"/>
      <c r="S95" s="53">
        <v>5.4655529999999999</v>
      </c>
      <c r="T95" s="54">
        <v>33.323000660938533</v>
      </c>
      <c r="U95" s="54">
        <v>0.5557798992558991</v>
      </c>
    </row>
    <row r="96" spans="1:21" s="55" customFormat="1" x14ac:dyDescent="0.3">
      <c r="A96" s="108"/>
      <c r="B96" s="50"/>
      <c r="C96" s="51" t="s">
        <v>391</v>
      </c>
      <c r="D96" s="52">
        <v>3</v>
      </c>
      <c r="E96" s="27">
        <v>4.5454545454545456E-2</v>
      </c>
      <c r="F96" s="28"/>
      <c r="G96" s="67">
        <v>7.0086999999999997E-2</v>
      </c>
      <c r="H96" s="67">
        <v>0.106516</v>
      </c>
      <c r="I96" s="67">
        <v>0.13802999999999999</v>
      </c>
      <c r="J96" s="67">
        <v>0.24801200000000001</v>
      </c>
      <c r="K96" s="67">
        <v>0.28284199999999998</v>
      </c>
      <c r="L96" s="67">
        <v>0.36336099999999999</v>
      </c>
      <c r="M96" s="67">
        <v>0.45399</v>
      </c>
      <c r="N96" s="67">
        <v>0.51631099999999996</v>
      </c>
      <c r="O96" s="67">
        <v>0.503444</v>
      </c>
      <c r="P96" s="67">
        <v>0.57315899999999997</v>
      </c>
      <c r="Q96" s="67">
        <v>0.63808299999999996</v>
      </c>
      <c r="R96" s="28"/>
      <c r="S96" s="53">
        <v>3.8938350000000002</v>
      </c>
      <c r="T96" s="54">
        <v>8.1041562629303581</v>
      </c>
      <c r="U96" s="54">
        <v>0.31796829470515631</v>
      </c>
    </row>
    <row r="97" spans="1:22" s="55" customFormat="1" x14ac:dyDescent="0.3">
      <c r="A97" s="108"/>
      <c r="B97" s="50"/>
      <c r="C97" s="51" t="s">
        <v>392</v>
      </c>
      <c r="D97" s="52">
        <v>4</v>
      </c>
      <c r="E97" s="27">
        <v>6.0606060606060608E-2</v>
      </c>
      <c r="F97" s="28"/>
      <c r="G97" s="67">
        <v>0</v>
      </c>
      <c r="H97" s="67">
        <v>0</v>
      </c>
      <c r="I97" s="67">
        <v>0</v>
      </c>
      <c r="J97" s="67">
        <v>8.4900000000009967E-4</v>
      </c>
      <c r="K97" s="67">
        <v>8.9699999999992563E-4</v>
      </c>
      <c r="L97" s="67">
        <v>3.8270000000000248E-3</v>
      </c>
      <c r="M97" s="67">
        <v>6.2660000000001048E-3</v>
      </c>
      <c r="N97" s="67">
        <v>1.2016000000000027E-2</v>
      </c>
      <c r="O97" s="67">
        <v>7.7700000000002767E-4</v>
      </c>
      <c r="P97" s="67">
        <v>1.0585999999999984E-2</v>
      </c>
      <c r="Q97" s="67">
        <v>1.0500000000000176E-2</v>
      </c>
      <c r="R97" s="28"/>
      <c r="S97" s="53">
        <v>4.5718000000000369E-2</v>
      </c>
      <c r="T97" s="54" t="s">
        <v>191</v>
      </c>
      <c r="U97" s="54" t="s">
        <v>191</v>
      </c>
    </row>
    <row r="98" spans="1:22" s="18" customFormat="1" x14ac:dyDescent="0.3">
      <c r="A98" s="106"/>
      <c r="B98" s="16"/>
      <c r="C98" s="29" t="s">
        <v>209</v>
      </c>
      <c r="D98" s="30">
        <v>2</v>
      </c>
      <c r="E98" s="27">
        <v>3.0303030303030304E-2</v>
      </c>
      <c r="F98" s="28"/>
      <c r="G98" s="38">
        <v>0</v>
      </c>
      <c r="H98" s="38">
        <v>0</v>
      </c>
      <c r="I98" s="38">
        <v>0</v>
      </c>
      <c r="J98" s="38">
        <v>4.44E-4</v>
      </c>
      <c r="K98" s="38">
        <v>1.06E-4</v>
      </c>
      <c r="L98" s="38">
        <v>0</v>
      </c>
      <c r="M98" s="38">
        <v>4.7199999999999998E-4</v>
      </c>
      <c r="N98" s="38">
        <v>2.5000000000000001E-4</v>
      </c>
      <c r="O98" s="38">
        <v>1.034E-3</v>
      </c>
      <c r="P98" s="38">
        <v>6.6799999999999997E-4</v>
      </c>
      <c r="Q98" s="38">
        <v>0</v>
      </c>
      <c r="R98" s="28"/>
      <c r="S98" s="39">
        <v>2.9740000000000001E-3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66</v>
      </c>
      <c r="E99" s="41">
        <v>1</v>
      </c>
      <c r="F99" s="42"/>
      <c r="G99" s="43">
        <v>3.2743139999999995</v>
      </c>
      <c r="H99" s="43">
        <v>3.7762850000000001</v>
      </c>
      <c r="I99" s="43">
        <v>4.9536449999999999</v>
      </c>
      <c r="J99" s="43">
        <v>5.5537140000000003</v>
      </c>
      <c r="K99" s="43">
        <v>6.4873289999999999</v>
      </c>
      <c r="L99" s="43">
        <v>6.3257130000000004</v>
      </c>
      <c r="M99" s="43">
        <v>4.8257970000000014</v>
      </c>
      <c r="N99" s="43">
        <v>4.6174290000000004</v>
      </c>
      <c r="O99" s="43">
        <v>4.6593629999999999</v>
      </c>
      <c r="P99" s="43">
        <v>4.9247430000000003</v>
      </c>
      <c r="Q99" s="43">
        <v>4.8658440000000001</v>
      </c>
      <c r="R99" s="42"/>
      <c r="S99" s="44">
        <v>54.264176000000006</v>
      </c>
      <c r="T99" s="45">
        <v>0.48606517273541905</v>
      </c>
      <c r="U99" s="45">
        <v>5.0762903806615745E-2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21</v>
      </c>
      <c r="E103" s="90">
        <v>0.31818181818181818</v>
      </c>
      <c r="F103" s="95"/>
      <c r="G103" s="97">
        <v>0.39679799999999998</v>
      </c>
      <c r="H103" s="97">
        <v>0.66104399999999996</v>
      </c>
      <c r="I103" s="97">
        <v>0.84339299999999995</v>
      </c>
      <c r="J103" s="97">
        <v>1.2625820000000001</v>
      </c>
      <c r="K103" s="97">
        <v>1.737106</v>
      </c>
      <c r="L103" s="97">
        <v>1.1093390000000001</v>
      </c>
      <c r="M103" s="97">
        <v>0.71389800000000003</v>
      </c>
      <c r="N103" s="97">
        <v>0.34440100000000001</v>
      </c>
      <c r="O103" s="97">
        <v>0.31118699999999999</v>
      </c>
      <c r="P103" s="97">
        <v>0.27723300000000001</v>
      </c>
      <c r="Q103" s="138">
        <v>9.8905999999999994E-2</v>
      </c>
      <c r="R103" s="95"/>
      <c r="S103" s="93">
        <v>7.7558870000000013</v>
      </c>
      <c r="T103" s="94">
        <v>-0.75073967106689043</v>
      </c>
      <c r="U103" s="94">
        <v>-0.15941498142398147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1</v>
      </c>
      <c r="E105" s="90">
        <v>1.5151515151515152E-2</v>
      </c>
      <c r="F105" s="95"/>
      <c r="G105" s="92">
        <v>0</v>
      </c>
      <c r="H105" s="92">
        <v>0</v>
      </c>
      <c r="I105" s="92">
        <v>0</v>
      </c>
      <c r="J105" s="92">
        <v>0</v>
      </c>
      <c r="K105" s="92">
        <v>0</v>
      </c>
      <c r="L105" s="92">
        <v>0</v>
      </c>
      <c r="M105" s="92">
        <v>0</v>
      </c>
      <c r="N105" s="92">
        <v>0</v>
      </c>
      <c r="O105" s="92">
        <v>0</v>
      </c>
      <c r="P105" s="92">
        <v>0</v>
      </c>
      <c r="Q105" s="92">
        <v>0</v>
      </c>
      <c r="R105" s="95"/>
      <c r="S105" s="93">
        <v>0</v>
      </c>
      <c r="T105" s="94" t="s">
        <v>191</v>
      </c>
      <c r="U105" s="94" t="s">
        <v>191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1</v>
      </c>
      <c r="E106" s="90">
        <v>1.5151515151515152E-2</v>
      </c>
      <c r="F106" s="77"/>
      <c r="G106" s="82">
        <v>0</v>
      </c>
      <c r="H106" s="82">
        <v>0</v>
      </c>
      <c r="I106" s="82">
        <v>0</v>
      </c>
      <c r="J106" s="82">
        <v>0</v>
      </c>
      <c r="K106" s="82">
        <v>0</v>
      </c>
      <c r="L106" s="82">
        <v>0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77"/>
      <c r="S106" s="79">
        <v>0</v>
      </c>
      <c r="T106" s="80" t="s">
        <v>191</v>
      </c>
      <c r="U106" s="80" t="s">
        <v>191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5</v>
      </c>
      <c r="E114" s="90">
        <v>7.575757575757576E-2</v>
      </c>
      <c r="F114" s="95"/>
      <c r="G114" s="92">
        <v>0.19400899999999999</v>
      </c>
      <c r="H114" s="92">
        <v>0.24441499999999999</v>
      </c>
      <c r="I114" s="92">
        <v>0.32291900000000001</v>
      </c>
      <c r="J114" s="92">
        <v>0.29005999999999998</v>
      </c>
      <c r="K114" s="92">
        <v>0.31361899999999998</v>
      </c>
      <c r="L114" s="92">
        <v>0.309867</v>
      </c>
      <c r="M114" s="92">
        <v>0.21837000000000001</v>
      </c>
      <c r="N114" s="92">
        <v>0.22472399999999998</v>
      </c>
      <c r="O114" s="92">
        <v>0.189664</v>
      </c>
      <c r="P114" s="92">
        <v>0.20033000000000001</v>
      </c>
      <c r="Q114" s="92">
        <v>0.21093899999999999</v>
      </c>
      <c r="R114" s="95"/>
      <c r="S114" s="93">
        <v>2.7189160000000001</v>
      </c>
      <c r="T114" s="94">
        <v>8.7263992907545607E-2</v>
      </c>
      <c r="U114" s="94">
        <v>1.051293189593383E-2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3</v>
      </c>
      <c r="E115" s="76">
        <v>4.5454545454545456E-2</v>
      </c>
      <c r="F115" s="77"/>
      <c r="G115" s="82">
        <v>9.1573000000000002E-2</v>
      </c>
      <c r="H115" s="82">
        <v>9.0499999999999997E-2</v>
      </c>
      <c r="I115" s="82">
        <v>0.12786800000000001</v>
      </c>
      <c r="J115" s="82">
        <v>9.3447000000000002E-2</v>
      </c>
      <c r="K115" s="82">
        <v>0.122949</v>
      </c>
      <c r="L115" s="82">
        <v>0.143263</v>
      </c>
      <c r="M115" s="82">
        <v>8.5102999999999998E-2</v>
      </c>
      <c r="N115" s="82">
        <v>9.8088999999999996E-2</v>
      </c>
      <c r="O115" s="82">
        <v>7.4793999999999999E-2</v>
      </c>
      <c r="P115" s="82">
        <v>8.9329000000000006E-2</v>
      </c>
      <c r="Q115" s="140">
        <v>9.1913999999999996E-2</v>
      </c>
      <c r="R115" s="77"/>
      <c r="S115" s="79">
        <v>1.1088290000000003</v>
      </c>
      <c r="T115" s="80">
        <v>3.7238050517072185E-3</v>
      </c>
      <c r="U115" s="80">
        <v>4.6471905521672241E-4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2</v>
      </c>
      <c r="E116" s="90">
        <v>3.0303030303030304E-2</v>
      </c>
      <c r="F116" s="77"/>
      <c r="G116" s="78">
        <v>0.102436</v>
      </c>
      <c r="H116" s="78">
        <v>0.153915</v>
      </c>
      <c r="I116" s="78">
        <v>0.195051</v>
      </c>
      <c r="J116" s="78">
        <v>0.19661300000000001</v>
      </c>
      <c r="K116" s="78">
        <v>0.19067000000000001</v>
      </c>
      <c r="L116" s="78">
        <v>0.166604</v>
      </c>
      <c r="M116" s="78">
        <v>0.133267</v>
      </c>
      <c r="N116" s="78">
        <v>0.126635</v>
      </c>
      <c r="O116" s="78">
        <v>0.11487</v>
      </c>
      <c r="P116" s="78">
        <v>0.111001</v>
      </c>
      <c r="Q116" s="78">
        <v>0.11902500000000001</v>
      </c>
      <c r="R116" s="77"/>
      <c r="S116" s="85">
        <v>1.610087</v>
      </c>
      <c r="T116" s="86">
        <v>0.16194501932914207</v>
      </c>
      <c r="U116" s="86">
        <v>1.8939028409549197E-2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2</v>
      </c>
      <c r="E117" s="99">
        <v>3.0303030303030304E-2</v>
      </c>
      <c r="F117" s="100"/>
      <c r="G117" s="78">
        <v>0.102436</v>
      </c>
      <c r="H117" s="78">
        <v>0.153915</v>
      </c>
      <c r="I117" s="78">
        <v>0.195051</v>
      </c>
      <c r="J117" s="78">
        <v>0.19661300000000001</v>
      </c>
      <c r="K117" s="78">
        <v>0.19067000000000001</v>
      </c>
      <c r="L117" s="78">
        <v>0.166604</v>
      </c>
      <c r="M117" s="78">
        <v>0.133267</v>
      </c>
      <c r="N117" s="78">
        <v>0.126635</v>
      </c>
      <c r="O117" s="78">
        <v>0.11487</v>
      </c>
      <c r="P117" s="78">
        <v>0.111001</v>
      </c>
      <c r="Q117" s="139">
        <v>0.11902500000000001</v>
      </c>
      <c r="R117" s="100"/>
      <c r="S117" s="101">
        <v>1.610087</v>
      </c>
      <c r="T117" s="102">
        <v>0.16194501932914207</v>
      </c>
      <c r="U117" s="102">
        <v>1.8939028409549197E-2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8</v>
      </c>
      <c r="E122" s="90">
        <v>0.12121212121212122</v>
      </c>
      <c r="F122" s="95"/>
      <c r="G122" s="92">
        <v>2.1347119999999999</v>
      </c>
      <c r="H122" s="92">
        <v>2.0659510000000001</v>
      </c>
      <c r="I122" s="92">
        <v>2.4267760000000003</v>
      </c>
      <c r="J122" s="92">
        <v>2.2944100000000001</v>
      </c>
      <c r="K122" s="92">
        <v>2.293183</v>
      </c>
      <c r="L122" s="92">
        <v>2.473516</v>
      </c>
      <c r="M122" s="92">
        <v>2.0927000000000002</v>
      </c>
      <c r="N122" s="92">
        <v>2.2650139999999999</v>
      </c>
      <c r="O122" s="92">
        <v>2.3574279999999996</v>
      </c>
      <c r="P122" s="92">
        <v>2.6105169999999998</v>
      </c>
      <c r="Q122" s="92">
        <v>2.7123189999999999</v>
      </c>
      <c r="R122" s="95"/>
      <c r="S122" s="93">
        <v>25.726526</v>
      </c>
      <c r="T122" s="94">
        <v>0.27057841994610987</v>
      </c>
      <c r="U122" s="94">
        <v>3.038655782648414E-2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8</v>
      </c>
      <c r="E123" s="90">
        <v>0.12121212121212122</v>
      </c>
      <c r="F123" s="77"/>
      <c r="G123" s="78">
        <v>2.1347119999999999</v>
      </c>
      <c r="H123" s="78">
        <v>2.0659510000000001</v>
      </c>
      <c r="I123" s="78">
        <v>2.4267760000000003</v>
      </c>
      <c r="J123" s="78">
        <v>2.2944100000000001</v>
      </c>
      <c r="K123" s="78">
        <v>2.293183</v>
      </c>
      <c r="L123" s="78">
        <v>2.473516</v>
      </c>
      <c r="M123" s="78">
        <v>2.0927000000000002</v>
      </c>
      <c r="N123" s="78">
        <v>2.2650139999999999</v>
      </c>
      <c r="O123" s="78">
        <v>2.3574279999999996</v>
      </c>
      <c r="P123" s="78">
        <v>2.6105169999999998</v>
      </c>
      <c r="Q123" s="78">
        <v>2.7123189999999999</v>
      </c>
      <c r="R123" s="77"/>
      <c r="S123" s="85">
        <v>25.726526</v>
      </c>
      <c r="T123" s="86">
        <v>0.27057841994610987</v>
      </c>
      <c r="U123" s="86">
        <v>3.038655782648414E-2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1</v>
      </c>
      <c r="E125" s="76">
        <v>1.5151515151515152E-2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1.08E-4</v>
      </c>
      <c r="M125" s="78">
        <v>6.4800000000000003E-4</v>
      </c>
      <c r="N125" s="78">
        <v>0</v>
      </c>
      <c r="O125" s="78">
        <v>7.2300000000000001E-4</v>
      </c>
      <c r="P125" s="78">
        <v>0</v>
      </c>
      <c r="Q125" s="136">
        <v>0</v>
      </c>
      <c r="R125" s="77"/>
      <c r="S125" s="85">
        <v>1.4790000000000001E-3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7</v>
      </c>
      <c r="E126" s="90">
        <v>0.10606060606060606</v>
      </c>
      <c r="F126" s="77"/>
      <c r="G126" s="78">
        <v>2.1347119999999999</v>
      </c>
      <c r="H126" s="78">
        <v>2.0659510000000001</v>
      </c>
      <c r="I126" s="78">
        <v>2.4267760000000003</v>
      </c>
      <c r="J126" s="78">
        <v>2.2944100000000001</v>
      </c>
      <c r="K126" s="78">
        <v>2.293183</v>
      </c>
      <c r="L126" s="78">
        <v>2.4734080000000001</v>
      </c>
      <c r="M126" s="78">
        <v>2.0920520000000002</v>
      </c>
      <c r="N126" s="78">
        <v>2.2650139999999999</v>
      </c>
      <c r="O126" s="78">
        <v>2.3567049999999998</v>
      </c>
      <c r="P126" s="78">
        <v>2.6105169999999998</v>
      </c>
      <c r="Q126" s="78">
        <v>2.7123189999999999</v>
      </c>
      <c r="R126" s="77"/>
      <c r="S126" s="85">
        <v>25.725047000000004</v>
      </c>
      <c r="T126" s="86">
        <v>0.27057841994610987</v>
      </c>
      <c r="U126" s="86">
        <v>3.038655782648414E-2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1</v>
      </c>
      <c r="E127" s="76">
        <v>1.5151515151515152E-2</v>
      </c>
      <c r="F127" s="77"/>
      <c r="G127" s="78">
        <v>6.6255999999999995E-2</v>
      </c>
      <c r="H127" s="78">
        <v>5.4210000000000001E-2</v>
      </c>
      <c r="I127" s="78">
        <v>7.1321999999999997E-2</v>
      </c>
      <c r="J127" s="78">
        <v>7.4360999999999997E-2</v>
      </c>
      <c r="K127" s="78">
        <v>7.7274999999999996E-2</v>
      </c>
      <c r="L127" s="78">
        <v>7.8629000000000004E-2</v>
      </c>
      <c r="M127" s="78">
        <v>7.4866000000000002E-2</v>
      </c>
      <c r="N127" s="78">
        <v>7.4126999999999998E-2</v>
      </c>
      <c r="O127" s="78">
        <v>8.0092999999999998E-2</v>
      </c>
      <c r="P127" s="78">
        <v>8.9011000000000007E-2</v>
      </c>
      <c r="Q127" s="136">
        <v>8.8999999999999996E-2</v>
      </c>
      <c r="R127" s="77"/>
      <c r="S127" s="85">
        <v>0.82914999999999983</v>
      </c>
      <c r="T127" s="86">
        <v>0.34327457135957506</v>
      </c>
      <c r="U127" s="86">
        <v>3.7577628387809092E-2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2</v>
      </c>
      <c r="E131" s="76">
        <v>3.0303030303030304E-2</v>
      </c>
      <c r="F131" s="77"/>
      <c r="G131" s="78">
        <v>0.160719</v>
      </c>
      <c r="H131" s="78">
        <v>0.175646</v>
      </c>
      <c r="I131" s="78">
        <v>0.36327300000000001</v>
      </c>
      <c r="J131" s="78">
        <v>0.45095299999999999</v>
      </c>
      <c r="K131" s="78">
        <v>0.55289699999999997</v>
      </c>
      <c r="L131" s="78">
        <v>0.68821500000000002</v>
      </c>
      <c r="M131" s="78">
        <v>0.70253600000000005</v>
      </c>
      <c r="N131" s="78">
        <v>0.79171199999999997</v>
      </c>
      <c r="O131" s="78">
        <v>1.246864</v>
      </c>
      <c r="P131" s="78">
        <v>1.627934</v>
      </c>
      <c r="Q131" s="136">
        <v>1.785984</v>
      </c>
      <c r="R131" s="77"/>
      <c r="S131" s="85">
        <v>8.5467329999999997</v>
      </c>
      <c r="T131" s="86">
        <v>10.112463367741213</v>
      </c>
      <c r="U131" s="86">
        <v>0.35122070936801886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2</v>
      </c>
      <c r="E133" s="76">
        <v>3.0303030303030304E-2</v>
      </c>
      <c r="F133" s="77"/>
      <c r="G133" s="78">
        <v>5.6169999999999998E-2</v>
      </c>
      <c r="H133" s="78">
        <v>5.9783000000000003E-2</v>
      </c>
      <c r="I133" s="78">
        <v>7.0040000000000005E-2</v>
      </c>
      <c r="J133" s="78">
        <v>5.1401000000000002E-2</v>
      </c>
      <c r="K133" s="78">
        <v>5.2054000000000003E-2</v>
      </c>
      <c r="L133" s="78">
        <v>5.1497000000000001E-2</v>
      </c>
      <c r="M133" s="78">
        <v>3.8384000000000001E-2</v>
      </c>
      <c r="N133" s="78">
        <v>4.3617000000000003E-2</v>
      </c>
      <c r="O133" s="78">
        <v>4.2151000000000001E-2</v>
      </c>
      <c r="P133" s="78">
        <v>4.3156E-2</v>
      </c>
      <c r="Q133" s="78">
        <v>3.8269999999999998E-2</v>
      </c>
      <c r="R133" s="77"/>
      <c r="S133" s="85">
        <v>0.54652300000000009</v>
      </c>
      <c r="T133" s="86">
        <v>-0.31867544952821791</v>
      </c>
      <c r="U133" s="86">
        <v>-4.6832436492166174E-2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1</v>
      </c>
      <c r="E134" s="76">
        <v>1.5151515151515152E-2</v>
      </c>
      <c r="F134" s="77"/>
      <c r="G134" s="78">
        <v>4.15E-3</v>
      </c>
      <c r="H134" s="78">
        <v>6.1469999999999997E-3</v>
      </c>
      <c r="I134" s="78">
        <v>4.1510000000000002E-3</v>
      </c>
      <c r="J134" s="78">
        <v>3.5760000000000002E-3</v>
      </c>
      <c r="K134" s="78">
        <v>3.5539999999999999E-3</v>
      </c>
      <c r="L134" s="78">
        <v>3.437E-3</v>
      </c>
      <c r="M134" s="78">
        <v>3.0200000000000001E-3</v>
      </c>
      <c r="N134" s="78">
        <v>3.3779999999999999E-3</v>
      </c>
      <c r="O134" s="78">
        <v>3.4910000000000002E-3</v>
      </c>
      <c r="P134" s="78">
        <v>3.555E-3</v>
      </c>
      <c r="Q134" s="136">
        <v>3.4610000000000001E-3</v>
      </c>
      <c r="R134" s="77"/>
      <c r="S134" s="85">
        <v>4.1919999999999999E-2</v>
      </c>
      <c r="T134" s="86">
        <v>-0.16602409638554216</v>
      </c>
      <c r="U134" s="86">
        <v>-2.2438277798269457E-2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1</v>
      </c>
      <c r="E135" s="76">
        <v>1.5151515151515152E-2</v>
      </c>
      <c r="F135" s="77"/>
      <c r="G135" s="78">
        <v>1.8474170000000001</v>
      </c>
      <c r="H135" s="78">
        <v>1.770165</v>
      </c>
      <c r="I135" s="78">
        <v>1.9179900000000001</v>
      </c>
      <c r="J135" s="78">
        <v>1.7141189999999999</v>
      </c>
      <c r="K135" s="78">
        <v>1.6074029999999999</v>
      </c>
      <c r="L135" s="78">
        <v>1.6516299999999999</v>
      </c>
      <c r="M135" s="78">
        <v>1.2732460000000001</v>
      </c>
      <c r="N135" s="78">
        <v>1.3521799999999999</v>
      </c>
      <c r="O135" s="78">
        <v>0.98410600000000004</v>
      </c>
      <c r="P135" s="78">
        <v>0.84686099999999997</v>
      </c>
      <c r="Q135" s="78">
        <v>0.79560399999999998</v>
      </c>
      <c r="R135" s="77"/>
      <c r="S135" s="85">
        <v>15.760721000000004</v>
      </c>
      <c r="T135" s="86">
        <v>-0.56934249278857996</v>
      </c>
      <c r="U135" s="86">
        <v>-9.9950276591557419E-2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5</v>
      </c>
      <c r="E147" s="90">
        <v>7.575757575757576E-2</v>
      </c>
      <c r="F147" s="95"/>
      <c r="G147" s="92">
        <v>0</v>
      </c>
      <c r="H147" s="92">
        <v>1.8297000000000001E-2</v>
      </c>
      <c r="I147" s="92">
        <v>2.4261000000000001E-2</v>
      </c>
      <c r="J147" s="92">
        <v>2.4650999999999999E-2</v>
      </c>
      <c r="K147" s="92">
        <v>2.7911000000000002E-2</v>
      </c>
      <c r="L147" s="92">
        <v>2.4285999999999999E-2</v>
      </c>
      <c r="M147" s="92">
        <v>8.5544999999999996E-2</v>
      </c>
      <c r="N147" s="92">
        <v>0.10019200000000002</v>
      </c>
      <c r="O147" s="92">
        <v>0.10646699999999999</v>
      </c>
      <c r="P147" s="92">
        <v>8.0985000000000001E-2</v>
      </c>
      <c r="Q147" s="92">
        <v>8.4585000000000007E-2</v>
      </c>
      <c r="R147" s="95"/>
      <c r="S147" s="93">
        <v>0.57718000000000003</v>
      </c>
      <c r="T147" s="94" t="s">
        <v>191</v>
      </c>
      <c r="U147" s="94" t="s">
        <v>191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1</v>
      </c>
      <c r="E148" s="76">
        <v>1.5151515151515152E-2</v>
      </c>
      <c r="F148" s="77"/>
      <c r="G148" s="78">
        <v>0</v>
      </c>
      <c r="H148" s="78">
        <v>0</v>
      </c>
      <c r="I148" s="78">
        <v>0</v>
      </c>
      <c r="J148" s="78">
        <v>0</v>
      </c>
      <c r="K148" s="78">
        <v>2.6749999999999999E-3</v>
      </c>
      <c r="L148" s="78">
        <v>0</v>
      </c>
      <c r="M148" s="78">
        <v>1.024E-3</v>
      </c>
      <c r="N148" s="78">
        <v>1.879E-3</v>
      </c>
      <c r="O148" s="78">
        <v>0</v>
      </c>
      <c r="P148" s="78">
        <v>0</v>
      </c>
      <c r="Q148" s="136">
        <v>0</v>
      </c>
      <c r="R148" s="77"/>
      <c r="S148" s="85">
        <v>5.5779999999999996E-3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3</v>
      </c>
      <c r="E149" s="90">
        <v>4.5454545454545456E-2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6.2856999999999996E-2</v>
      </c>
      <c r="N149" s="78">
        <v>7.9311000000000006E-2</v>
      </c>
      <c r="O149" s="78">
        <v>8.9720999999999995E-2</v>
      </c>
      <c r="P149" s="78">
        <v>6.2894000000000005E-2</v>
      </c>
      <c r="Q149" s="136">
        <v>6.7693000000000003E-2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3</v>
      </c>
      <c r="E151" s="99">
        <v>4.5454545454545456E-2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6.2856999999999996E-2</v>
      </c>
      <c r="N151" s="78">
        <v>7.9311000000000006E-2</v>
      </c>
      <c r="O151" s="78">
        <v>8.9720999999999995E-2</v>
      </c>
      <c r="P151" s="78">
        <v>6.2894000000000005E-2</v>
      </c>
      <c r="Q151" s="136">
        <v>6.7693000000000003E-2</v>
      </c>
      <c r="R151" s="100"/>
      <c r="S151" s="101">
        <v>0.36247600000000002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1</v>
      </c>
      <c r="E152" s="90">
        <v>1.5151515151515152E-2</v>
      </c>
      <c r="F152" s="77"/>
      <c r="G152" s="78">
        <v>0</v>
      </c>
      <c r="H152" s="78">
        <v>1.8297000000000001E-2</v>
      </c>
      <c r="I152" s="78">
        <v>2.4261000000000001E-2</v>
      </c>
      <c r="J152" s="78">
        <v>2.4650999999999999E-2</v>
      </c>
      <c r="K152" s="78">
        <v>2.5236000000000001E-2</v>
      </c>
      <c r="L152" s="78">
        <v>2.4285999999999999E-2</v>
      </c>
      <c r="M152" s="78">
        <v>2.1663999999999999E-2</v>
      </c>
      <c r="N152" s="78">
        <v>1.9002000000000002E-2</v>
      </c>
      <c r="O152" s="78">
        <v>1.6746E-2</v>
      </c>
      <c r="P152" s="78">
        <v>1.8090999999999999E-2</v>
      </c>
      <c r="Q152" s="78">
        <v>1.6892000000000001E-2</v>
      </c>
      <c r="R152" s="77"/>
      <c r="S152" s="85">
        <v>0.20912599999999998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1</v>
      </c>
      <c r="E154" s="76">
        <v>1.5151515151515152E-2</v>
      </c>
      <c r="F154" s="77"/>
      <c r="G154" s="78">
        <v>0</v>
      </c>
      <c r="H154" s="78">
        <v>1.8297000000000001E-2</v>
      </c>
      <c r="I154" s="78">
        <v>2.4261000000000001E-2</v>
      </c>
      <c r="J154" s="78">
        <v>2.4650999999999999E-2</v>
      </c>
      <c r="K154" s="78">
        <v>2.5236000000000001E-2</v>
      </c>
      <c r="L154" s="78">
        <v>2.4285999999999999E-2</v>
      </c>
      <c r="M154" s="78">
        <v>2.1663999999999999E-2</v>
      </c>
      <c r="N154" s="78">
        <v>1.9002000000000002E-2</v>
      </c>
      <c r="O154" s="78">
        <v>1.6746E-2</v>
      </c>
      <c r="P154" s="78">
        <v>1.8090999999999999E-2</v>
      </c>
      <c r="Q154" s="78">
        <v>1.6892000000000001E-2</v>
      </c>
      <c r="R154" s="77"/>
      <c r="S154" s="85">
        <v>0.20912599999999998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5</v>
      </c>
      <c r="E156" s="90">
        <v>7.575757575757576E-2</v>
      </c>
      <c r="F156" s="95"/>
      <c r="G156" s="92">
        <v>0</v>
      </c>
      <c r="H156" s="92">
        <v>0.115721</v>
      </c>
      <c r="I156" s="92">
        <v>0.27105600000000002</v>
      </c>
      <c r="J156" s="92">
        <v>0.26413799999999998</v>
      </c>
      <c r="K156" s="92">
        <v>0.263432</v>
      </c>
      <c r="L156" s="92">
        <v>0.27905799999999997</v>
      </c>
      <c r="M156" s="92">
        <v>0.13540199999999999</v>
      </c>
      <c r="N156" s="92">
        <v>1.175E-2</v>
      </c>
      <c r="O156" s="92">
        <v>1.3951E-2</v>
      </c>
      <c r="P156" s="92">
        <v>1.0059999999999999E-2</v>
      </c>
      <c r="Q156" s="92">
        <v>0</v>
      </c>
      <c r="R156" s="95"/>
      <c r="S156" s="93">
        <v>1.364568</v>
      </c>
      <c r="T156" s="94" t="s">
        <v>191</v>
      </c>
      <c r="U156" s="94" t="s">
        <v>191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1</v>
      </c>
      <c r="E157" s="76">
        <v>1.5151515151515152E-2</v>
      </c>
      <c r="F157" s="77"/>
      <c r="G157" s="78">
        <v>0</v>
      </c>
      <c r="H157" s="78">
        <v>0</v>
      </c>
      <c r="I157" s="78">
        <v>0</v>
      </c>
      <c r="J157" s="78">
        <v>1.5300000000000001E-4</v>
      </c>
      <c r="K157" s="78">
        <v>2.2529999999999998E-3</v>
      </c>
      <c r="L157" s="78">
        <v>2.7109999999999999E-3</v>
      </c>
      <c r="M157" s="78">
        <v>0</v>
      </c>
      <c r="N157" s="78">
        <v>1.3600000000000001E-3</v>
      </c>
      <c r="O157" s="78">
        <v>1.7000000000000001E-4</v>
      </c>
      <c r="P157" s="78">
        <v>8.8900000000000003E-4</v>
      </c>
      <c r="Q157" s="78">
        <v>0</v>
      </c>
      <c r="R157" s="77"/>
      <c r="S157" s="85">
        <v>7.5360000000000002E-3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1</v>
      </c>
      <c r="E158" s="76">
        <v>1.5151515151515152E-2</v>
      </c>
      <c r="F158" s="77"/>
      <c r="G158" s="78">
        <v>0</v>
      </c>
      <c r="H158" s="78">
        <v>0</v>
      </c>
      <c r="I158" s="78">
        <v>0</v>
      </c>
      <c r="J158" s="78">
        <v>3.4069999999999999E-3</v>
      </c>
      <c r="K158" s="78">
        <v>5.4640000000000001E-3</v>
      </c>
      <c r="L158" s="78">
        <v>8.2819999999999994E-3</v>
      </c>
      <c r="M158" s="78">
        <v>1.1047E-2</v>
      </c>
      <c r="N158" s="78">
        <v>5.875E-3</v>
      </c>
      <c r="O158" s="78">
        <v>6.9750000000000003E-3</v>
      </c>
      <c r="P158" s="78">
        <v>5.0299999999999997E-3</v>
      </c>
      <c r="Q158" s="136">
        <v>0</v>
      </c>
      <c r="R158" s="77"/>
      <c r="S158" s="85">
        <v>4.6080000000000003E-2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1</v>
      </c>
      <c r="E159" s="76">
        <v>1.5151515151515152E-2</v>
      </c>
      <c r="F159" s="77"/>
      <c r="G159" s="78">
        <v>0</v>
      </c>
      <c r="H159" s="78">
        <v>0</v>
      </c>
      <c r="I159" s="78">
        <v>0</v>
      </c>
      <c r="J159" s="78">
        <v>2.9819999999999998E-3</v>
      </c>
      <c r="K159" s="78">
        <v>2.99E-3</v>
      </c>
      <c r="L159" s="78">
        <v>8.3199999999999995E-4</v>
      </c>
      <c r="M159" s="78">
        <v>3.6229999999999999E-3</v>
      </c>
      <c r="N159" s="78">
        <v>3.0739999999999999E-3</v>
      </c>
      <c r="O159" s="78">
        <v>5.0000000000000001E-3</v>
      </c>
      <c r="P159" s="78">
        <v>1.5430000000000001E-3</v>
      </c>
      <c r="Q159" s="136">
        <v>0</v>
      </c>
      <c r="R159" s="77"/>
      <c r="S159" s="85">
        <v>2.0043999999999999E-2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2</v>
      </c>
      <c r="E160" s="76">
        <v>3.0303030303030304E-2</v>
      </c>
      <c r="F160" s="77"/>
      <c r="G160" s="78">
        <v>0</v>
      </c>
      <c r="H160" s="78">
        <v>0.115721</v>
      </c>
      <c r="I160" s="78">
        <v>0.27105600000000002</v>
      </c>
      <c r="J160" s="78">
        <v>0.25759599999999999</v>
      </c>
      <c r="K160" s="78">
        <v>0.25272499999999998</v>
      </c>
      <c r="L160" s="78">
        <v>0.267233</v>
      </c>
      <c r="M160" s="78">
        <v>0.12073200000000001</v>
      </c>
      <c r="N160" s="78">
        <v>1.441E-3</v>
      </c>
      <c r="O160" s="78">
        <v>1.8060000000000001E-3</v>
      </c>
      <c r="P160" s="78">
        <v>2.598E-3</v>
      </c>
      <c r="Q160" s="78">
        <v>0</v>
      </c>
      <c r="R160" s="77"/>
      <c r="S160" s="85">
        <v>1.2909080000000002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13</v>
      </c>
      <c r="E164" s="90">
        <v>0.19696969696969696</v>
      </c>
      <c r="F164" s="95"/>
      <c r="G164" s="92">
        <v>0.43293499999999996</v>
      </c>
      <c r="H164" s="92">
        <v>0.56425700000000001</v>
      </c>
      <c r="I164" s="92">
        <v>0.83149200000000001</v>
      </c>
      <c r="J164" s="92">
        <v>1.184844</v>
      </c>
      <c r="K164" s="92">
        <v>1.636768</v>
      </c>
      <c r="L164" s="92">
        <v>1.859002</v>
      </c>
      <c r="M164" s="92">
        <v>1.3932680000000002</v>
      </c>
      <c r="N164" s="92">
        <v>1.500953</v>
      </c>
      <c r="O164" s="92">
        <v>1.442261</v>
      </c>
      <c r="P164" s="92">
        <v>1.5168709999999999</v>
      </c>
      <c r="Q164" s="92">
        <v>1.5439740000000002</v>
      </c>
      <c r="R164" s="95"/>
      <c r="S164" s="93">
        <v>13.906625</v>
      </c>
      <c r="T164" s="94">
        <v>2.5662951713305699</v>
      </c>
      <c r="U164" s="94">
        <v>0.17226867671472279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11</v>
      </c>
      <c r="E165" s="90">
        <v>0.16666666666666666</v>
      </c>
      <c r="F165" s="77"/>
      <c r="G165" s="78">
        <v>0.43293499999999996</v>
      </c>
      <c r="H165" s="78">
        <v>0.56425700000000001</v>
      </c>
      <c r="I165" s="78">
        <v>0.82551600000000003</v>
      </c>
      <c r="J165" s="78">
        <v>1.1798</v>
      </c>
      <c r="K165" s="78">
        <v>1.634752</v>
      </c>
      <c r="L165" s="78">
        <v>1.855086</v>
      </c>
      <c r="M165" s="78">
        <v>1.3919220000000001</v>
      </c>
      <c r="N165" s="78">
        <v>1.490046</v>
      </c>
      <c r="O165" s="78">
        <v>1.442261</v>
      </c>
      <c r="P165" s="78">
        <v>1.5095049999999999</v>
      </c>
      <c r="Q165" s="78">
        <v>1.5334740000000002</v>
      </c>
      <c r="R165" s="77"/>
      <c r="S165" s="85">
        <v>13.859554000000001</v>
      </c>
      <c r="T165" s="86">
        <v>2.5420421079376818</v>
      </c>
      <c r="U165" s="86">
        <v>0.17126917804451369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1</v>
      </c>
      <c r="E166" s="76">
        <v>1.5151515151515152E-2</v>
      </c>
      <c r="F166" s="77"/>
      <c r="G166" s="78">
        <v>0</v>
      </c>
      <c r="H166" s="78">
        <v>0</v>
      </c>
      <c r="I166" s="78">
        <v>0</v>
      </c>
      <c r="J166" s="78">
        <v>1.73E-4</v>
      </c>
      <c r="K166" s="78">
        <v>9.8999999999999994E-5</v>
      </c>
      <c r="L166" s="78">
        <v>2.1499999999999999E-4</v>
      </c>
      <c r="M166" s="78">
        <v>1.07E-4</v>
      </c>
      <c r="N166" s="78">
        <v>-9.9999999999999995E-7</v>
      </c>
      <c r="O166" s="78">
        <v>3.3599999999999998E-4</v>
      </c>
      <c r="P166" s="78">
        <v>3.7500000000000001E-4</v>
      </c>
      <c r="Q166" s="136">
        <v>0</v>
      </c>
      <c r="R166" s="77"/>
      <c r="S166" s="85">
        <v>1.304E-3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0</v>
      </c>
      <c r="E167" s="76">
        <v>0</v>
      </c>
      <c r="F167" s="77"/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7"/>
      <c r="S167" s="85">
        <v>0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1</v>
      </c>
      <c r="E169" s="76">
        <v>1.5151515151515152E-2</v>
      </c>
      <c r="F169" s="77"/>
      <c r="G169" s="78">
        <v>0.32722499999999999</v>
      </c>
      <c r="H169" s="78">
        <v>0.35183500000000001</v>
      </c>
      <c r="I169" s="78">
        <v>0.41272199999999998</v>
      </c>
      <c r="J169" s="78">
        <v>0.40371000000000001</v>
      </c>
      <c r="K169" s="78">
        <v>0.45363300000000001</v>
      </c>
      <c r="L169" s="78">
        <v>0.43591400000000002</v>
      </c>
      <c r="M169" s="78">
        <v>0.36351699999999998</v>
      </c>
      <c r="N169" s="78">
        <v>0.405308</v>
      </c>
      <c r="O169" s="78">
        <v>0.42668</v>
      </c>
      <c r="P169" s="78">
        <v>0.42052699999999998</v>
      </c>
      <c r="Q169" s="78">
        <v>0.37093300000000001</v>
      </c>
      <c r="R169" s="77"/>
      <c r="S169" s="85">
        <v>4.3720039999999996</v>
      </c>
      <c r="T169" s="86">
        <v>0.13357170142868058</v>
      </c>
      <c r="U169" s="86">
        <v>1.5795125511129493E-2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1</v>
      </c>
      <c r="E171" s="76">
        <v>1.5151515151515152E-2</v>
      </c>
      <c r="F171" s="77"/>
      <c r="G171" s="78">
        <v>0</v>
      </c>
      <c r="H171" s="78">
        <v>0</v>
      </c>
      <c r="I171" s="78">
        <v>0</v>
      </c>
      <c r="J171" s="78">
        <v>6.3699999999999998E-4</v>
      </c>
      <c r="K171" s="78">
        <v>7.6000000000000004E-4</v>
      </c>
      <c r="L171" s="78">
        <v>1.243E-3</v>
      </c>
      <c r="M171" s="78">
        <v>1.8810000000000001E-3</v>
      </c>
      <c r="N171" s="78">
        <v>5.1800000000000001E-4</v>
      </c>
      <c r="O171" s="78">
        <v>1.4899999999999999E-4</v>
      </c>
      <c r="P171" s="78">
        <v>2.8449999999999999E-3</v>
      </c>
      <c r="Q171" s="136">
        <v>0</v>
      </c>
      <c r="R171" s="77"/>
      <c r="S171" s="85">
        <v>8.0330000000000002E-3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2</v>
      </c>
      <c r="E173" s="76">
        <v>3.0303030303030304E-2</v>
      </c>
      <c r="F173" s="77"/>
      <c r="G173" s="78">
        <v>2.0493000000000001E-2</v>
      </c>
      <c r="H173" s="78">
        <v>1.8027999999999999E-2</v>
      </c>
      <c r="I173" s="78">
        <v>1.6093E-2</v>
      </c>
      <c r="J173" s="78">
        <v>9.6500000000000006E-3</v>
      </c>
      <c r="K173" s="78">
        <v>1.5259999999999999E-2</v>
      </c>
      <c r="L173" s="78">
        <v>9.8910000000000005E-3</v>
      </c>
      <c r="M173" s="78">
        <v>7.3670000000000003E-3</v>
      </c>
      <c r="N173" s="78">
        <v>7.2870000000000001E-3</v>
      </c>
      <c r="O173" s="78">
        <v>1.2201E-2</v>
      </c>
      <c r="P173" s="78">
        <v>8.0940000000000005E-3</v>
      </c>
      <c r="Q173" s="136">
        <v>5.1510000000000002E-3</v>
      </c>
      <c r="R173" s="77"/>
      <c r="S173" s="85">
        <v>0.12951499999999999</v>
      </c>
      <c r="T173" s="86">
        <v>-0.74864587908066171</v>
      </c>
      <c r="U173" s="86">
        <v>-0.1585355916493999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1</v>
      </c>
      <c r="E175" s="76">
        <v>1.5151515151515152E-2</v>
      </c>
      <c r="F175" s="77"/>
      <c r="G175" s="78">
        <v>0</v>
      </c>
      <c r="H175" s="78">
        <v>0</v>
      </c>
      <c r="I175" s="78">
        <v>0</v>
      </c>
      <c r="J175" s="78">
        <v>3.8999999999999999E-5</v>
      </c>
      <c r="K175" s="78">
        <v>3.8000000000000002E-5</v>
      </c>
      <c r="L175" s="78">
        <v>2.1499999999999999E-4</v>
      </c>
      <c r="M175" s="78">
        <v>3.3149999999999998E-3</v>
      </c>
      <c r="N175" s="78">
        <v>5.9199999999999997E-4</v>
      </c>
      <c r="O175" s="78">
        <v>2.92E-4</v>
      </c>
      <c r="P175" s="78">
        <v>0</v>
      </c>
      <c r="Q175" s="136">
        <v>0</v>
      </c>
      <c r="R175" s="77"/>
      <c r="S175" s="85">
        <v>4.4909999999999993E-3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2</v>
      </c>
      <c r="E177" s="76">
        <v>3.0303030303030304E-2</v>
      </c>
      <c r="F177" s="77"/>
      <c r="G177" s="78">
        <v>1.5129999999999999E-2</v>
      </c>
      <c r="H177" s="78">
        <v>8.7877999999999998E-2</v>
      </c>
      <c r="I177" s="78">
        <v>0.25867099999999998</v>
      </c>
      <c r="J177" s="78">
        <v>0.51757900000000001</v>
      </c>
      <c r="K177" s="78">
        <v>0.88212000000000002</v>
      </c>
      <c r="L177" s="78">
        <v>1.0442469999999999</v>
      </c>
      <c r="M177" s="78">
        <v>0.56174500000000005</v>
      </c>
      <c r="N177" s="78">
        <v>0.56003099999999995</v>
      </c>
      <c r="O177" s="78">
        <v>0.49915900000000002</v>
      </c>
      <c r="P177" s="78">
        <v>0.50450499999999998</v>
      </c>
      <c r="Q177" s="136">
        <v>0.51930699999999996</v>
      </c>
      <c r="R177" s="77"/>
      <c r="S177" s="85">
        <v>5.4503719999999998</v>
      </c>
      <c r="T177" s="86">
        <v>33.323000660938533</v>
      </c>
      <c r="U177" s="86">
        <v>0.5557798992558991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1</v>
      </c>
      <c r="E179" s="76">
        <v>1.5151515151515152E-2</v>
      </c>
      <c r="F179" s="77"/>
      <c r="G179" s="78">
        <v>0</v>
      </c>
      <c r="H179" s="78">
        <v>9.4339999999999997E-3</v>
      </c>
      <c r="I179" s="78">
        <v>2.2925999999999998E-2</v>
      </c>
      <c r="J179" s="78">
        <v>8.3896999999999999E-2</v>
      </c>
      <c r="K179" s="78">
        <v>0.10173</v>
      </c>
      <c r="L179" s="78">
        <v>0.17408199999999999</v>
      </c>
      <c r="M179" s="78">
        <v>0.24765200000000001</v>
      </c>
      <c r="N179" s="78">
        <v>0.28888999999999998</v>
      </c>
      <c r="O179" s="78">
        <v>0.25971499999999997</v>
      </c>
      <c r="P179" s="78">
        <v>0.301533</v>
      </c>
      <c r="Q179" s="78">
        <v>0.350248</v>
      </c>
      <c r="R179" s="77"/>
      <c r="S179" s="85">
        <v>1.8401070000000002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2</v>
      </c>
      <c r="E180" s="76">
        <v>3.0303030303030304E-2</v>
      </c>
      <c r="F180" s="77"/>
      <c r="G180" s="78">
        <v>7.0086999999999997E-2</v>
      </c>
      <c r="H180" s="78">
        <v>9.7082000000000002E-2</v>
      </c>
      <c r="I180" s="78">
        <v>0.115104</v>
      </c>
      <c r="J180" s="78">
        <v>0.16411500000000001</v>
      </c>
      <c r="K180" s="78">
        <v>0.181112</v>
      </c>
      <c r="L180" s="78">
        <v>0.189279</v>
      </c>
      <c r="M180" s="78">
        <v>0.20633799999999999</v>
      </c>
      <c r="N180" s="78">
        <v>0.22742100000000001</v>
      </c>
      <c r="O180" s="78">
        <v>0.243729</v>
      </c>
      <c r="P180" s="78">
        <v>0.27162599999999998</v>
      </c>
      <c r="Q180" s="136">
        <v>0.28783500000000001</v>
      </c>
      <c r="R180" s="77"/>
      <c r="S180" s="85">
        <v>2.053728</v>
      </c>
      <c r="T180" s="86">
        <v>3.106824375419122</v>
      </c>
      <c r="U180" s="86">
        <v>0.19313137545395231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2</v>
      </c>
      <c r="E181" s="90">
        <v>3.0303030303030304E-2</v>
      </c>
      <c r="F181" s="77"/>
      <c r="G181" s="78">
        <v>0</v>
      </c>
      <c r="H181" s="78">
        <v>0</v>
      </c>
      <c r="I181" s="78">
        <v>5.9760000000000004E-3</v>
      </c>
      <c r="J181" s="78">
        <v>5.0439999999999999E-3</v>
      </c>
      <c r="K181" s="78">
        <v>2.016E-3</v>
      </c>
      <c r="L181" s="78">
        <v>3.9160000000000002E-3</v>
      </c>
      <c r="M181" s="78">
        <v>1.346E-3</v>
      </c>
      <c r="N181" s="78">
        <v>1.0907E-2</v>
      </c>
      <c r="O181" s="78">
        <v>0</v>
      </c>
      <c r="P181" s="78">
        <v>7.3660000000000002E-3</v>
      </c>
      <c r="Q181" s="78">
        <v>1.0500000000000001E-2</v>
      </c>
      <c r="R181" s="77"/>
      <c r="S181" s="85">
        <v>4.7071000000000002E-2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1</v>
      </c>
      <c r="E187" s="76">
        <v>1.5151515151515152E-2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2.1540000000000001E-3</v>
      </c>
      <c r="M187" s="78">
        <v>9.6299999999999999E-4</v>
      </c>
      <c r="N187" s="78">
        <v>1.0907E-2</v>
      </c>
      <c r="O187" s="78">
        <v>0</v>
      </c>
      <c r="P187" s="78">
        <v>7.3660000000000002E-3</v>
      </c>
      <c r="Q187" s="78">
        <v>1.0500000000000001E-2</v>
      </c>
      <c r="R187" s="77"/>
      <c r="S187" s="85">
        <v>3.1890000000000002E-2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1</v>
      </c>
      <c r="E189" s="76">
        <v>1.5151515151515152E-2</v>
      </c>
      <c r="F189" s="77"/>
      <c r="G189" s="78">
        <v>0</v>
      </c>
      <c r="H189" s="78">
        <v>0</v>
      </c>
      <c r="I189" s="78">
        <v>5.9760000000000004E-3</v>
      </c>
      <c r="J189" s="78">
        <v>5.0439999999999999E-3</v>
      </c>
      <c r="K189" s="78">
        <v>2.016E-3</v>
      </c>
      <c r="L189" s="78">
        <v>1.7619999999999999E-3</v>
      </c>
      <c r="M189" s="78">
        <v>3.8299999999999999E-4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1.5181E-2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0</v>
      </c>
      <c r="E191" s="90">
        <v>0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5"/>
      <c r="S191" s="93">
        <v>0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0</v>
      </c>
      <c r="E192" s="76">
        <v>0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7"/>
      <c r="S192" s="85">
        <v>0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5</v>
      </c>
      <c r="E195" s="90">
        <v>7.575757575757576E-2</v>
      </c>
      <c r="F195" s="77"/>
      <c r="G195" s="92">
        <v>0.11586</v>
      </c>
      <c r="H195" s="92">
        <v>0.1066</v>
      </c>
      <c r="I195" s="92">
        <v>0.17025399999999999</v>
      </c>
      <c r="J195" s="92">
        <v>0.15520499999999998</v>
      </c>
      <c r="K195" s="92">
        <v>0.126552</v>
      </c>
      <c r="L195" s="92">
        <v>0.159107</v>
      </c>
      <c r="M195" s="92">
        <v>0.114463</v>
      </c>
      <c r="N195" s="92">
        <v>8.9254999999999987E-2</v>
      </c>
      <c r="O195" s="92">
        <v>0.14507199999999998</v>
      </c>
      <c r="P195" s="92">
        <v>0.15348000000000001</v>
      </c>
      <c r="Q195" s="92">
        <v>0.13242699999999999</v>
      </c>
      <c r="R195" s="77"/>
      <c r="S195" s="79">
        <v>1.468275</v>
      </c>
      <c r="T195" s="80">
        <v>0.14299154151562221</v>
      </c>
      <c r="U195" s="80">
        <v>1.6846450695453097E-2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3</v>
      </c>
      <c r="E196" s="76">
        <v>4.5454545454545456E-2</v>
      </c>
      <c r="F196" s="77"/>
      <c r="G196" s="78">
        <v>3.5164000000000001E-2</v>
      </c>
      <c r="H196" s="78">
        <v>2.7466000000000001E-2</v>
      </c>
      <c r="I196" s="78">
        <v>3.4469E-2</v>
      </c>
      <c r="J196" s="78">
        <v>3.7643999999999997E-2</v>
      </c>
      <c r="K196" s="78">
        <v>3.3166000000000001E-2</v>
      </c>
      <c r="L196" s="78">
        <v>3.2763E-2</v>
      </c>
      <c r="M196" s="78">
        <v>3.1900999999999999E-2</v>
      </c>
      <c r="N196" s="78">
        <v>3.4770000000000001E-3</v>
      </c>
      <c r="O196" s="78">
        <v>3.2482999999999998E-2</v>
      </c>
      <c r="P196" s="78">
        <v>3.1512999999999999E-2</v>
      </c>
      <c r="Q196" s="136">
        <v>3.0800000000000001E-2</v>
      </c>
      <c r="R196" s="77"/>
      <c r="S196" s="85">
        <v>0.33084600000000003</v>
      </c>
      <c r="T196" s="86">
        <v>-0.12410419747469004</v>
      </c>
      <c r="U196" s="86">
        <v>-1.6427096932404295E-2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2</v>
      </c>
      <c r="E197" s="76">
        <v>3.0303030303030304E-2</v>
      </c>
      <c r="F197" s="77"/>
      <c r="G197" s="78">
        <v>8.0696000000000004E-2</v>
      </c>
      <c r="H197" s="78">
        <v>7.9133999999999996E-2</v>
      </c>
      <c r="I197" s="78">
        <v>0.13578499999999999</v>
      </c>
      <c r="J197" s="78">
        <v>0.117561</v>
      </c>
      <c r="K197" s="78">
        <v>9.3385999999999997E-2</v>
      </c>
      <c r="L197" s="78">
        <v>0.12634400000000001</v>
      </c>
      <c r="M197" s="78">
        <v>8.2561999999999997E-2</v>
      </c>
      <c r="N197" s="78">
        <v>8.5777999999999993E-2</v>
      </c>
      <c r="O197" s="78">
        <v>0.11258899999999999</v>
      </c>
      <c r="P197" s="78">
        <v>0.12196700000000001</v>
      </c>
      <c r="Q197" s="136">
        <v>0.101627</v>
      </c>
      <c r="R197" s="77"/>
      <c r="S197" s="85">
        <v>1.1374289999999998</v>
      </c>
      <c r="T197" s="86">
        <v>0.25938088628928302</v>
      </c>
      <c r="U197" s="86">
        <v>2.9247064940279843E-2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1</v>
      </c>
      <c r="E199" s="76">
        <v>1.5151515151515152E-2</v>
      </c>
      <c r="F199" s="77"/>
      <c r="G199" s="82">
        <v>0</v>
      </c>
      <c r="H199" s="82">
        <v>0</v>
      </c>
      <c r="I199" s="82">
        <v>6.3493999999999995E-2</v>
      </c>
      <c r="J199" s="82">
        <v>7.7380000000000004E-2</v>
      </c>
      <c r="K199" s="82">
        <v>8.8651999999999995E-2</v>
      </c>
      <c r="L199" s="82">
        <v>0.111538</v>
      </c>
      <c r="M199" s="82">
        <v>7.1679000000000007E-2</v>
      </c>
      <c r="N199" s="82">
        <v>8.0890000000000004E-2</v>
      </c>
      <c r="O199" s="82">
        <v>9.2299000000000006E-2</v>
      </c>
      <c r="P199" s="82">
        <v>7.4598999999999999E-2</v>
      </c>
      <c r="Q199" s="137">
        <v>8.2694000000000004E-2</v>
      </c>
      <c r="R199" s="77"/>
      <c r="S199" s="79">
        <v>0.74322500000000002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2</v>
      </c>
      <c r="E201" s="90">
        <v>3.0303030303030304E-2</v>
      </c>
      <c r="F201" s="95"/>
      <c r="G201" s="92">
        <v>0</v>
      </c>
      <c r="H201" s="92">
        <v>0</v>
      </c>
      <c r="I201" s="92">
        <v>0</v>
      </c>
      <c r="J201" s="92">
        <v>4.44E-4</v>
      </c>
      <c r="K201" s="92">
        <v>1.06E-4</v>
      </c>
      <c r="L201" s="92">
        <v>0</v>
      </c>
      <c r="M201" s="92">
        <v>4.7199999999999998E-4</v>
      </c>
      <c r="N201" s="92">
        <v>2.5000000000000001E-4</v>
      </c>
      <c r="O201" s="92">
        <v>1.034E-3</v>
      </c>
      <c r="P201" s="92">
        <v>6.6799999999999997E-4</v>
      </c>
      <c r="Q201" s="92">
        <v>0</v>
      </c>
      <c r="R201" s="95"/>
      <c r="S201" s="93">
        <v>2.9740000000000001E-3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1</v>
      </c>
      <c r="E202" s="76">
        <v>1.5151515151515152E-2</v>
      </c>
      <c r="F202" s="77"/>
      <c r="G202" s="78">
        <v>0</v>
      </c>
      <c r="H202" s="78">
        <v>0</v>
      </c>
      <c r="I202" s="78">
        <v>0</v>
      </c>
      <c r="J202" s="78">
        <v>2.22E-4</v>
      </c>
      <c r="K202" s="78">
        <v>5.3000000000000001E-5</v>
      </c>
      <c r="L202" s="78">
        <v>0</v>
      </c>
      <c r="M202" s="78">
        <v>2.3599999999999999E-4</v>
      </c>
      <c r="N202" s="78">
        <v>1.25E-4</v>
      </c>
      <c r="O202" s="78">
        <v>5.1699999999999999E-4</v>
      </c>
      <c r="P202" s="78">
        <v>3.3399999999999999E-4</v>
      </c>
      <c r="Q202" s="136">
        <v>0</v>
      </c>
      <c r="R202" s="77"/>
      <c r="S202" s="85">
        <v>1.487E-3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1</v>
      </c>
      <c r="E203" s="76">
        <v>1.5151515151515152E-2</v>
      </c>
      <c r="F203" s="77"/>
      <c r="G203" s="78">
        <v>0</v>
      </c>
      <c r="H203" s="78">
        <v>0</v>
      </c>
      <c r="I203" s="78">
        <v>0</v>
      </c>
      <c r="J203" s="78">
        <v>2.22E-4</v>
      </c>
      <c r="K203" s="78">
        <v>5.3000000000000001E-5</v>
      </c>
      <c r="L203" s="78">
        <v>0</v>
      </c>
      <c r="M203" s="78">
        <v>2.3599999999999999E-4</v>
      </c>
      <c r="N203" s="78">
        <v>1.25E-4</v>
      </c>
      <c r="O203" s="78">
        <v>5.1699999999999999E-4</v>
      </c>
      <c r="P203" s="78">
        <v>3.3399999999999999E-4</v>
      </c>
      <c r="Q203" s="136">
        <v>0</v>
      </c>
      <c r="R203" s="77"/>
      <c r="S203" s="85">
        <v>1.487E-3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66</v>
      </c>
      <c r="E204" s="90">
        <v>1</v>
      </c>
      <c r="F204" s="91"/>
      <c r="G204" s="92">
        <v>3.2743139999999999</v>
      </c>
      <c r="H204" s="92">
        <v>3.7762850000000001</v>
      </c>
      <c r="I204" s="92">
        <v>4.9536450000000007</v>
      </c>
      <c r="J204" s="92">
        <v>5.5537139999999994</v>
      </c>
      <c r="K204" s="92">
        <v>6.487328999999999</v>
      </c>
      <c r="L204" s="92">
        <v>6.3257130000000004</v>
      </c>
      <c r="M204" s="92">
        <v>4.8257970000000006</v>
      </c>
      <c r="N204" s="92">
        <v>4.6174290000000004</v>
      </c>
      <c r="O204" s="92">
        <v>4.659362999999999</v>
      </c>
      <c r="P204" s="92">
        <v>4.9247430000000003</v>
      </c>
      <c r="Q204" s="92">
        <v>4.8658440000000001</v>
      </c>
      <c r="R204" s="91"/>
      <c r="S204" s="93">
        <v>54.264175999999999</v>
      </c>
      <c r="T204" s="94">
        <v>0.48606517273541883</v>
      </c>
      <c r="U204" s="94">
        <v>5.0762903806615745E-2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27</v>
      </c>
      <c r="E247" s="27">
        <v>0.40909090909090912</v>
      </c>
      <c r="F247" s="28"/>
      <c r="G247" s="38">
        <v>0.53537100000000004</v>
      </c>
      <c r="H247" s="38">
        <v>0.71817200000000003</v>
      </c>
      <c r="I247" s="38">
        <v>1.0840610000000002</v>
      </c>
      <c r="J247" s="38">
        <v>1.54762</v>
      </c>
      <c r="K247" s="38">
        <v>2.0768560000000003</v>
      </c>
      <c r="L247" s="38">
        <v>2.2465619999999999</v>
      </c>
      <c r="M247" s="38">
        <v>1.7180089999999999</v>
      </c>
      <c r="N247" s="38">
        <v>1.8378590000000001</v>
      </c>
      <c r="O247" s="38">
        <v>1.7922560000000001</v>
      </c>
      <c r="P247" s="38">
        <v>1.813409</v>
      </c>
      <c r="Q247" s="38">
        <v>1.6819919999999999</v>
      </c>
      <c r="R247" s="28"/>
      <c r="S247" s="39">
        <v>17.052167000000001</v>
      </c>
      <c r="T247" s="40">
        <v>2.1417316216231357</v>
      </c>
      <c r="U247" s="40">
        <v>0.15384144769871599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19</v>
      </c>
      <c r="E248" s="27">
        <v>0.2878787878787879</v>
      </c>
      <c r="F248" s="28"/>
      <c r="G248" s="67">
        <v>0</v>
      </c>
      <c r="H248" s="67">
        <v>0</v>
      </c>
      <c r="I248" s="67">
        <v>6.3493999999999995E-2</v>
      </c>
      <c r="J248" s="67">
        <v>0.186754</v>
      </c>
      <c r="K248" s="67">
        <v>0.265019</v>
      </c>
      <c r="L248" s="67">
        <v>0.23716000000000001</v>
      </c>
      <c r="M248" s="67">
        <v>0.200409</v>
      </c>
      <c r="N248" s="67">
        <v>0.18532999999999999</v>
      </c>
      <c r="O248" s="67">
        <v>0.19619800000000001</v>
      </c>
      <c r="P248" s="67">
        <v>0.18951499999999999</v>
      </c>
      <c r="Q248" s="67">
        <v>0</v>
      </c>
      <c r="R248" s="28"/>
      <c r="S248" s="53">
        <v>1.523879</v>
      </c>
      <c r="T248" s="54" t="s">
        <v>191</v>
      </c>
      <c r="U248" s="54" t="s">
        <v>191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2</v>
      </c>
      <c r="E254" s="27">
        <v>3.0303030303030304E-2</v>
      </c>
      <c r="F254" s="28"/>
      <c r="G254" s="67">
        <v>0.102436</v>
      </c>
      <c r="H254" s="67">
        <v>0.153915</v>
      </c>
      <c r="I254" s="67">
        <v>0.195051</v>
      </c>
      <c r="J254" s="67">
        <v>0.19661300000000001</v>
      </c>
      <c r="K254" s="67">
        <v>0.19067000000000001</v>
      </c>
      <c r="L254" s="67">
        <v>0.166604</v>
      </c>
      <c r="M254" s="67">
        <v>0.133267</v>
      </c>
      <c r="N254" s="67">
        <v>0.126635</v>
      </c>
      <c r="O254" s="67">
        <v>0.11487</v>
      </c>
      <c r="P254" s="67">
        <v>0.111001</v>
      </c>
      <c r="Q254" s="67">
        <v>0.11902500000000001</v>
      </c>
      <c r="R254" s="28"/>
      <c r="S254" s="53">
        <v>1.610087</v>
      </c>
      <c r="T254" s="54">
        <v>0.16194501932914207</v>
      </c>
      <c r="U254" s="54">
        <v>1.8939028409549197E-2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6</v>
      </c>
      <c r="E255" s="27">
        <v>9.0909090909090912E-2</v>
      </c>
      <c r="F255" s="28"/>
      <c r="G255" s="67">
        <v>0.43293500000000001</v>
      </c>
      <c r="H255" s="67">
        <v>0.56425700000000001</v>
      </c>
      <c r="I255" s="67">
        <v>0.82551600000000003</v>
      </c>
      <c r="J255" s="67">
        <v>1.164253</v>
      </c>
      <c r="K255" s="67">
        <v>1.621167</v>
      </c>
      <c r="L255" s="67">
        <v>1.8427979999999999</v>
      </c>
      <c r="M255" s="67">
        <v>1.384333</v>
      </c>
      <c r="N255" s="67">
        <v>1.5258940000000001</v>
      </c>
      <c r="O255" s="67">
        <v>1.4811879999999999</v>
      </c>
      <c r="P255" s="67">
        <v>1.512893</v>
      </c>
      <c r="Q255" s="67">
        <v>1.562967</v>
      </c>
      <c r="R255" s="28"/>
      <c r="S255" s="53">
        <v>13.918201</v>
      </c>
      <c r="T255" s="54">
        <v>2.610165498284962</v>
      </c>
      <c r="U255" s="54">
        <v>0.17406161378934559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0</v>
      </c>
      <c r="E268" s="27">
        <v>0</v>
      </c>
      <c r="F268" s="28"/>
      <c r="G268" s="38">
        <v>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28"/>
      <c r="S268" s="39">
        <v>0</v>
      </c>
      <c r="T268" s="40" t="s">
        <v>191</v>
      </c>
      <c r="U268" s="40" t="s">
        <v>191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0</v>
      </c>
      <c r="E269" s="27">
        <v>0</v>
      </c>
      <c r="F269" s="28"/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28"/>
      <c r="S269" s="53">
        <v>0</v>
      </c>
      <c r="T269" s="54" t="s">
        <v>191</v>
      </c>
      <c r="U269" s="54" t="s">
        <v>191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6</v>
      </c>
      <c r="E275" s="27">
        <v>9.0909090909090912E-2</v>
      </c>
      <c r="F275" s="28"/>
      <c r="G275" s="38">
        <v>2.0433370000000002</v>
      </c>
      <c r="H275" s="38">
        <v>1.9730099999999999</v>
      </c>
      <c r="I275" s="38">
        <v>2.2984909999999998</v>
      </c>
      <c r="J275" s="38">
        <v>2.176507</v>
      </c>
      <c r="K275" s="38">
        <v>2.185333</v>
      </c>
      <c r="L275" s="38">
        <v>2.2045949999999999</v>
      </c>
      <c r="M275" s="38">
        <v>1.9120200000000001</v>
      </c>
      <c r="N275" s="38">
        <v>2.0295749999999999</v>
      </c>
      <c r="O275" s="38">
        <v>2.0533900000000003</v>
      </c>
      <c r="P275" s="38">
        <v>2.214677</v>
      </c>
      <c r="Q275" s="38">
        <v>2.2188749999999997</v>
      </c>
      <c r="R275" s="28"/>
      <c r="S275" s="39">
        <v>23.309810000000002</v>
      </c>
      <c r="T275" s="40">
        <v>8.5907513053402162E-2</v>
      </c>
      <c r="U275" s="40">
        <v>1.0355255239566485E-2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4</v>
      </c>
      <c r="E276" s="27">
        <v>6.0606060606060608E-2</v>
      </c>
      <c r="F276" s="28"/>
      <c r="G276" s="67">
        <v>2.0433370000000002</v>
      </c>
      <c r="H276" s="67">
        <v>1.9730099999999999</v>
      </c>
      <c r="I276" s="67">
        <v>2.2984909999999998</v>
      </c>
      <c r="J276" s="67">
        <v>2.176507</v>
      </c>
      <c r="K276" s="67">
        <v>2.185333</v>
      </c>
      <c r="L276" s="67">
        <v>2.2045949999999999</v>
      </c>
      <c r="M276" s="67">
        <v>1.8592930000000001</v>
      </c>
      <c r="N276" s="67">
        <v>1.9988760000000001</v>
      </c>
      <c r="O276" s="67">
        <v>2.0114190000000001</v>
      </c>
      <c r="P276" s="67">
        <v>2.1668470000000002</v>
      </c>
      <c r="Q276" s="67">
        <v>2.1806749999999999</v>
      </c>
      <c r="R276" s="28"/>
      <c r="S276" s="53">
        <v>23.098382999999998</v>
      </c>
      <c r="T276" s="54">
        <v>6.7212603696795936E-2</v>
      </c>
      <c r="U276" s="54">
        <v>8.1644243800218508E-3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2</v>
      </c>
      <c r="E277" s="27">
        <v>3.0303030303030304E-2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5.2727000000000003E-2</v>
      </c>
      <c r="N277" s="67">
        <v>3.0699000000000001E-2</v>
      </c>
      <c r="O277" s="67">
        <v>4.1971000000000001E-2</v>
      </c>
      <c r="P277" s="67">
        <v>4.7829999999999998E-2</v>
      </c>
      <c r="Q277" s="67">
        <v>3.8199999999999998E-2</v>
      </c>
      <c r="R277" s="28"/>
      <c r="S277" s="53">
        <v>0.21142700000000003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5</v>
      </c>
      <c r="E281" s="27">
        <v>7.575757575757576E-2</v>
      </c>
      <c r="F281" s="28"/>
      <c r="G281" s="38">
        <v>9.1374999999999998E-2</v>
      </c>
      <c r="H281" s="38">
        <v>0.20866199999999999</v>
      </c>
      <c r="I281" s="38">
        <v>0.399341</v>
      </c>
      <c r="J281" s="38">
        <v>0.42903900000000006</v>
      </c>
      <c r="K281" s="38">
        <v>0.46634399999999998</v>
      </c>
      <c r="L281" s="38">
        <v>0.55463799999999996</v>
      </c>
      <c r="M281" s="38">
        <v>0.38794699999999999</v>
      </c>
      <c r="N281" s="38">
        <v>0.27478400000000003</v>
      </c>
      <c r="O281" s="38">
        <v>0.35009299999999999</v>
      </c>
      <c r="P281" s="38">
        <v>0.45958100000000002</v>
      </c>
      <c r="Q281" s="38">
        <v>0.53955699999999995</v>
      </c>
      <c r="R281" s="28"/>
      <c r="S281" s="39">
        <v>4.1613610000000003</v>
      </c>
      <c r="T281" s="40">
        <v>4.9048645690834469</v>
      </c>
      <c r="U281" s="40">
        <v>0.24853649864072791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1.5151515151515152E-2</v>
      </c>
      <c r="F283" s="28"/>
      <c r="G283" s="67">
        <v>3.4870000000000001E-3</v>
      </c>
      <c r="H283" s="67">
        <v>3.46E-3</v>
      </c>
      <c r="I283" s="67">
        <v>3.3960000000000001E-3</v>
      </c>
      <c r="J283" s="67">
        <v>4.4390000000000002E-3</v>
      </c>
      <c r="K283" s="67">
        <v>3.2650000000000001E-3</v>
      </c>
      <c r="L283" s="67">
        <v>3.2309999999999999E-3</v>
      </c>
      <c r="M283" s="67">
        <v>3.209E-3</v>
      </c>
      <c r="N283" s="67">
        <v>2.1180000000000001E-3</v>
      </c>
      <c r="O283" s="67">
        <v>2.0799999999999998E-3</v>
      </c>
      <c r="P283" s="67">
        <v>2.0460000000000001E-3</v>
      </c>
      <c r="Q283" s="67">
        <v>2E-3</v>
      </c>
      <c r="R283" s="28"/>
      <c r="S283" s="53">
        <v>3.2731000000000003E-2</v>
      </c>
      <c r="T283" s="54">
        <v>-0.42644106681961569</v>
      </c>
      <c r="U283" s="54">
        <v>-6.712757460188068E-2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3</v>
      </c>
      <c r="E285" s="27">
        <v>4.5454545454545456E-2</v>
      </c>
      <c r="F285" s="28"/>
      <c r="G285" s="67">
        <v>2.1631999999999998E-2</v>
      </c>
      <c r="H285" s="67">
        <v>0.15099199999999999</v>
      </c>
      <c r="I285" s="67">
        <v>0.32462299999999999</v>
      </c>
      <c r="J285" s="67">
        <v>0.35023900000000002</v>
      </c>
      <c r="K285" s="67">
        <v>0.38580399999999998</v>
      </c>
      <c r="L285" s="67">
        <v>0.47277799999999998</v>
      </c>
      <c r="M285" s="67">
        <v>0.30987199999999998</v>
      </c>
      <c r="N285" s="67">
        <v>0.19853899999999999</v>
      </c>
      <c r="O285" s="67">
        <v>0.26791999999999999</v>
      </c>
      <c r="P285" s="67">
        <v>0.36852400000000002</v>
      </c>
      <c r="Q285" s="67">
        <v>0.44855699999999998</v>
      </c>
      <c r="R285" s="28"/>
      <c r="S285" s="53">
        <v>3.29948</v>
      </c>
      <c r="T285" s="54">
        <v>19.735808062130179</v>
      </c>
      <c r="U285" s="54">
        <v>0.46079784842495863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1.5151515151515152E-2</v>
      </c>
      <c r="F286" s="28"/>
      <c r="G286" s="67">
        <v>6.6255999999999995E-2</v>
      </c>
      <c r="H286" s="67">
        <v>5.4210000000000001E-2</v>
      </c>
      <c r="I286" s="67">
        <v>7.1321999999999997E-2</v>
      </c>
      <c r="J286" s="67">
        <v>7.4360999999999997E-2</v>
      </c>
      <c r="K286" s="67">
        <v>7.7274999999999996E-2</v>
      </c>
      <c r="L286" s="67">
        <v>7.8629000000000004E-2</v>
      </c>
      <c r="M286" s="67">
        <v>7.4866000000000002E-2</v>
      </c>
      <c r="N286" s="67">
        <v>7.4126999999999998E-2</v>
      </c>
      <c r="O286" s="67">
        <v>8.0092999999999998E-2</v>
      </c>
      <c r="P286" s="67">
        <v>8.9011000000000007E-2</v>
      </c>
      <c r="Q286" s="67">
        <v>8.8999999999999996E-2</v>
      </c>
      <c r="R286" s="28"/>
      <c r="S286" s="53">
        <v>0.82914999999999983</v>
      </c>
      <c r="T286" s="54">
        <v>0.34327457135957506</v>
      </c>
      <c r="U286" s="54">
        <v>3.7577628387809092E-2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6</v>
      </c>
      <c r="E289" s="27">
        <v>9.0909090909090912E-2</v>
      </c>
      <c r="F289" s="28"/>
      <c r="G289" s="38">
        <v>1.7193E-2</v>
      </c>
      <c r="H289" s="38">
        <v>2.7573E-2</v>
      </c>
      <c r="I289" s="38">
        <v>1.8151E-2</v>
      </c>
      <c r="J289" s="38">
        <v>0.12156</v>
      </c>
      <c r="K289" s="38">
        <v>9.5699000000000006E-2</v>
      </c>
      <c r="L289" s="38">
        <v>6.4697000000000005E-2</v>
      </c>
      <c r="M289" s="38">
        <v>5.1805999999999998E-2</v>
      </c>
      <c r="N289" s="38">
        <v>5.0206000000000001E-2</v>
      </c>
      <c r="O289" s="38">
        <v>5.3086000000000001E-2</v>
      </c>
      <c r="P289" s="38">
        <v>6.2272000000000001E-2</v>
      </c>
      <c r="Q289" s="38">
        <v>6.5373000000000001E-2</v>
      </c>
      <c r="R289" s="28"/>
      <c r="S289" s="39">
        <v>0.62761600000000006</v>
      </c>
      <c r="T289" s="40">
        <v>2.8023032629558542</v>
      </c>
      <c r="U289" s="40">
        <v>0.1816962137864615</v>
      </c>
    </row>
    <row r="290" spans="1:21" s="18" customFormat="1" x14ac:dyDescent="0.3">
      <c r="A290" s="106"/>
      <c r="B290" s="16"/>
      <c r="C290" s="29" t="s">
        <v>3</v>
      </c>
      <c r="D290" s="30">
        <v>17</v>
      </c>
      <c r="E290" s="27">
        <v>0.25757575757575757</v>
      </c>
      <c r="F290" s="28"/>
      <c r="G290" s="38">
        <v>0.57566200000000001</v>
      </c>
      <c r="H290" s="38">
        <v>0.72574300000000003</v>
      </c>
      <c r="I290" s="38">
        <v>1.0589580000000001</v>
      </c>
      <c r="J290" s="38">
        <v>1.1946509999999999</v>
      </c>
      <c r="K290" s="38">
        <v>1.6106029999999998</v>
      </c>
      <c r="L290" s="38">
        <v>1.201017</v>
      </c>
      <c r="M290" s="38">
        <v>0.68298999999999999</v>
      </c>
      <c r="N290" s="38">
        <v>0.41275699999999999</v>
      </c>
      <c r="O290" s="38">
        <v>0.39772799999999997</v>
      </c>
      <c r="P290" s="38">
        <v>0.36841099999999999</v>
      </c>
      <c r="Q290" s="38">
        <v>0.34989700000000001</v>
      </c>
      <c r="R290" s="28"/>
      <c r="S290" s="39">
        <v>8.578417</v>
      </c>
      <c r="T290" s="40">
        <v>-0.3921832603159493</v>
      </c>
      <c r="U290" s="40">
        <v>-6.0338177907993229E-2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8</v>
      </c>
      <c r="E291" s="27">
        <v>0.12121212121212122</v>
      </c>
      <c r="F291" s="28"/>
      <c r="G291" s="67">
        <v>0.366533</v>
      </c>
      <c r="H291" s="67">
        <v>0.50927</v>
      </c>
      <c r="I291" s="67">
        <v>0.73582599999999998</v>
      </c>
      <c r="J291" s="67">
        <v>0.93684000000000001</v>
      </c>
      <c r="K291" s="67">
        <v>1.3646959999999999</v>
      </c>
      <c r="L291" s="67">
        <v>0.89157799999999998</v>
      </c>
      <c r="M291" s="67">
        <v>0.47243499999999999</v>
      </c>
      <c r="N291" s="67">
        <v>0.21343799999999999</v>
      </c>
      <c r="O291" s="67">
        <v>0.171733</v>
      </c>
      <c r="P291" s="67">
        <v>0.12557499999999999</v>
      </c>
      <c r="Q291" s="67">
        <v>0.104159</v>
      </c>
      <c r="R291" s="28"/>
      <c r="S291" s="53">
        <v>5.8920830000000004</v>
      </c>
      <c r="T291" s="54">
        <v>-0.71582640580793544</v>
      </c>
      <c r="U291" s="54">
        <v>-0.14552774612469266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9</v>
      </c>
      <c r="E292" s="27">
        <v>0.13636363636363635</v>
      </c>
      <c r="F292" s="28"/>
      <c r="G292" s="67">
        <v>0.20912900000000001</v>
      </c>
      <c r="H292" s="67">
        <v>0.216473</v>
      </c>
      <c r="I292" s="67">
        <v>0.32313199999999997</v>
      </c>
      <c r="J292" s="67">
        <v>0.25781100000000001</v>
      </c>
      <c r="K292" s="67">
        <v>0.24590699999999999</v>
      </c>
      <c r="L292" s="67">
        <v>0.30943900000000002</v>
      </c>
      <c r="M292" s="67">
        <v>0.21055499999999999</v>
      </c>
      <c r="N292" s="67">
        <v>0.199319</v>
      </c>
      <c r="O292" s="67">
        <v>0.225995</v>
      </c>
      <c r="P292" s="67">
        <v>0.242836</v>
      </c>
      <c r="Q292" s="67">
        <v>0.24573800000000001</v>
      </c>
      <c r="R292" s="28"/>
      <c r="S292" s="53">
        <v>2.6863340000000004</v>
      </c>
      <c r="T292" s="54">
        <v>0.17505463135194077</v>
      </c>
      <c r="U292" s="54">
        <v>2.0369003652280337E-2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2</v>
      </c>
      <c r="E293" s="27">
        <v>3.0303030303030304E-2</v>
      </c>
      <c r="F293" s="28"/>
      <c r="G293" s="38">
        <v>2.7910000000000001E-3</v>
      </c>
      <c r="H293" s="38">
        <v>4.0049999999999999E-3</v>
      </c>
      <c r="I293" s="38">
        <v>5.6010000000000001E-3</v>
      </c>
      <c r="J293" s="38">
        <v>5.1390000000000003E-3</v>
      </c>
      <c r="K293" s="38">
        <v>5.8700000000000002E-3</v>
      </c>
      <c r="L293" s="38">
        <v>6.1019999999999998E-3</v>
      </c>
      <c r="M293" s="38">
        <v>1.0487E-2</v>
      </c>
      <c r="N293" s="38">
        <v>7.038E-3</v>
      </c>
      <c r="O293" s="38">
        <v>5.7260000000000002E-3</v>
      </c>
      <c r="P293" s="38">
        <v>3.7799999999999999E-3</v>
      </c>
      <c r="Q293" s="38">
        <v>5.019E-3</v>
      </c>
      <c r="R293" s="28"/>
      <c r="S293" s="39">
        <v>6.1558000000000009E-2</v>
      </c>
      <c r="T293" s="40">
        <v>0.79828018631314945</v>
      </c>
      <c r="U293" s="40">
        <v>7.611124561649274E-2</v>
      </c>
    </row>
    <row r="294" spans="1:21" s="18" customFormat="1" x14ac:dyDescent="0.3">
      <c r="A294" s="106"/>
      <c r="B294" s="16"/>
      <c r="C294" s="29" t="s">
        <v>126</v>
      </c>
      <c r="D294" s="30">
        <v>3</v>
      </c>
      <c r="E294" s="27">
        <v>4.5454545454545456E-2</v>
      </c>
      <c r="F294" s="28"/>
      <c r="G294" s="38">
        <v>8.5850000000000006E-3</v>
      </c>
      <c r="H294" s="38">
        <v>0.11912</v>
      </c>
      <c r="I294" s="38">
        <v>8.9041999999999996E-2</v>
      </c>
      <c r="J294" s="38">
        <v>7.9198000000000005E-2</v>
      </c>
      <c r="K294" s="38">
        <v>4.6623999999999999E-2</v>
      </c>
      <c r="L294" s="38">
        <v>4.8101999999999999E-2</v>
      </c>
      <c r="M294" s="38">
        <v>6.2537999999999996E-2</v>
      </c>
      <c r="N294" s="38">
        <v>5.2100000000000002E-3</v>
      </c>
      <c r="O294" s="38">
        <v>7.084E-3</v>
      </c>
      <c r="P294" s="38">
        <v>2.6129999999999999E-3</v>
      </c>
      <c r="Q294" s="38">
        <v>5.1310000000000001E-3</v>
      </c>
      <c r="R294" s="28"/>
      <c r="S294" s="39">
        <v>0.47324699999999992</v>
      </c>
      <c r="T294" s="40">
        <v>-0.40232964472917887</v>
      </c>
      <c r="U294" s="40">
        <v>-6.231339001860503E-2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3</v>
      </c>
      <c r="E296" s="27">
        <v>4.5454545454545456E-2</v>
      </c>
      <c r="F296" s="28"/>
      <c r="G296" s="59">
        <v>8.5850000000000006E-3</v>
      </c>
      <c r="H296" s="59">
        <v>0.11912</v>
      </c>
      <c r="I296" s="59">
        <v>8.9041999999999996E-2</v>
      </c>
      <c r="J296" s="59">
        <v>7.9198000000000005E-2</v>
      </c>
      <c r="K296" s="59">
        <v>4.6623999999999999E-2</v>
      </c>
      <c r="L296" s="59">
        <v>4.8101999999999999E-2</v>
      </c>
      <c r="M296" s="59">
        <v>6.2537999999999996E-2</v>
      </c>
      <c r="N296" s="59">
        <v>5.2100000000000002E-3</v>
      </c>
      <c r="O296" s="59">
        <v>7.084E-3</v>
      </c>
      <c r="P296" s="59">
        <v>2.6129999999999999E-3</v>
      </c>
      <c r="Q296" s="59">
        <v>5.1310000000000001E-3</v>
      </c>
      <c r="R296" s="28"/>
      <c r="S296" s="53">
        <v>0.47324699999999992</v>
      </c>
      <c r="T296" s="54">
        <v>-0.40232964472917887</v>
      </c>
      <c r="U296" s="54">
        <v>-6.231339001860503E-2</v>
      </c>
    </row>
    <row r="297" spans="1:21" s="18" customFormat="1" collapsed="1" x14ac:dyDescent="0.3">
      <c r="A297" s="106"/>
      <c r="B297" s="16"/>
      <c r="C297" s="26" t="s">
        <v>373</v>
      </c>
      <c r="D297" s="142">
        <v>124</v>
      </c>
      <c r="E297" s="41">
        <v>1.8787878787878785</v>
      </c>
      <c r="F297" s="42"/>
      <c r="G297" s="43">
        <v>3.2743140000000004</v>
      </c>
      <c r="H297" s="43">
        <v>3.7762849999999997</v>
      </c>
      <c r="I297" s="43">
        <v>4.9536450000000007</v>
      </c>
      <c r="J297" s="43">
        <v>5.5537139999999994</v>
      </c>
      <c r="K297" s="43">
        <v>6.4873289999999999</v>
      </c>
      <c r="L297" s="43">
        <v>6.3257130000000004</v>
      </c>
      <c r="M297" s="43">
        <v>4.8257970000000006</v>
      </c>
      <c r="N297" s="43">
        <v>4.6174289999999996</v>
      </c>
      <c r="O297" s="43">
        <v>4.6593629999999999</v>
      </c>
      <c r="P297" s="43">
        <v>4.9247430000000003</v>
      </c>
      <c r="Q297" s="43">
        <v>4.8658439999999992</v>
      </c>
      <c r="R297" s="42"/>
      <c r="S297" s="44">
        <v>54.264175999999992</v>
      </c>
      <c r="T297" s="45">
        <v>0.48606517273541838</v>
      </c>
      <c r="U297" s="45">
        <v>5.0762903806615745E-2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6109" priority="235" operator="equal">
      <formula>0</formula>
    </cfRule>
  </conditionalFormatting>
  <conditionalFormatting sqref="R50 C50 C83:F83 F50 E54:F54 C54 R54 E52:F52 C52 R52">
    <cfRule type="cellIs" dxfId="6108" priority="234" operator="equal">
      <formula>0</formula>
    </cfRule>
  </conditionalFormatting>
  <conditionalFormatting sqref="S16:S19 S21">
    <cfRule type="cellIs" dxfId="6107" priority="233" operator="equal">
      <formula>0</formula>
    </cfRule>
  </conditionalFormatting>
  <conditionalFormatting sqref="G54:Q54 G50:Q52">
    <cfRule type="cellIs" dxfId="6106" priority="232" operator="equal">
      <formula>0</formula>
    </cfRule>
  </conditionalFormatting>
  <conditionalFormatting sqref="T96:U96 C96:R96">
    <cfRule type="cellIs" dxfId="6105" priority="231" operator="equal">
      <formula>0</formula>
    </cfRule>
  </conditionalFormatting>
  <conditionalFormatting sqref="S96">
    <cfRule type="cellIs" dxfId="6104" priority="230" operator="equal">
      <formula>0</formula>
    </cfRule>
  </conditionalFormatting>
  <conditionalFormatting sqref="N54:O54 N50:O52">
    <cfRule type="cellIs" dxfId="6103" priority="228" operator="equal">
      <formula>0</formula>
    </cfRule>
  </conditionalFormatting>
  <conditionalFormatting sqref="N325:O337 N55:O55 N16:O19 N21:O21">
    <cfRule type="cellIs" dxfId="6102" priority="229" operator="equal">
      <formula>0</formula>
    </cfRule>
  </conditionalFormatting>
  <conditionalFormatting sqref="N20:O20">
    <cfRule type="cellIs" dxfId="6101" priority="225" operator="equal">
      <formula>0</formula>
    </cfRule>
  </conditionalFormatting>
  <conditionalFormatting sqref="P20:R20 T20:U20 C20:F20 H20:M20">
    <cfRule type="cellIs" dxfId="6100" priority="227" operator="equal">
      <formula>0</formula>
    </cfRule>
  </conditionalFormatting>
  <conditionalFormatting sqref="S20">
    <cfRule type="cellIs" dxfId="6099" priority="226" operator="equal">
      <formula>0</formula>
    </cfRule>
  </conditionalFormatting>
  <conditionalFormatting sqref="C269:U269">
    <cfRule type="cellIs" dxfId="6098" priority="224" operator="equal">
      <formula>0</formula>
    </cfRule>
  </conditionalFormatting>
  <conditionalFormatting sqref="C282:F282 H282:U282">
    <cfRule type="cellIs" dxfId="6097" priority="223" operator="equal">
      <formula>0</formula>
    </cfRule>
  </conditionalFormatting>
  <conditionalFormatting sqref="C276:F276 H276:U276">
    <cfRule type="cellIs" dxfId="6096" priority="222" operator="equal">
      <formula>0</formula>
    </cfRule>
  </conditionalFormatting>
  <conditionalFormatting sqref="C248 H248:U248 E248:F248">
    <cfRule type="cellIs" dxfId="6095" priority="221" operator="equal">
      <formula>0</formula>
    </cfRule>
  </conditionalFormatting>
  <conditionalFormatting sqref="G248:Q248">
    <cfRule type="cellIs" dxfId="6094" priority="220" operator="equal">
      <formula>0</formula>
    </cfRule>
  </conditionalFormatting>
  <conditionalFormatting sqref="G276:Q280">
    <cfRule type="cellIs" dxfId="6093" priority="219" operator="equal">
      <formula>0</formula>
    </cfRule>
  </conditionalFormatting>
  <conditionalFormatting sqref="G282:Q289">
    <cfRule type="cellIs" dxfId="6092" priority="218" operator="equal">
      <formula>0</formula>
    </cfRule>
  </conditionalFormatting>
  <conditionalFormatting sqref="G83:Q83">
    <cfRule type="cellIs" dxfId="6091" priority="215" operator="equal">
      <formula>0</formula>
    </cfRule>
  </conditionalFormatting>
  <conditionalFormatting sqref="D248">
    <cfRule type="cellIs" dxfId="6090" priority="212" operator="equal">
      <formula>0</formula>
    </cfRule>
  </conditionalFormatting>
  <conditionalFormatting sqref="T97:U97 C97:R97">
    <cfRule type="cellIs" dxfId="6089" priority="217" operator="equal">
      <formula>0</formula>
    </cfRule>
  </conditionalFormatting>
  <conditionalFormatting sqref="S97">
    <cfRule type="cellIs" dxfId="6088" priority="216" operator="equal">
      <formula>0</formula>
    </cfRule>
  </conditionalFormatting>
  <conditionalFormatting sqref="D7:D9">
    <cfRule type="cellIs" dxfId="6087" priority="214" operator="equal">
      <formula>0</formula>
    </cfRule>
  </conditionalFormatting>
  <conditionalFormatting sqref="D54 D52">
    <cfRule type="cellIs" dxfId="6086" priority="213" operator="equal">
      <formula>0</formula>
    </cfRule>
  </conditionalFormatting>
  <conditionalFormatting sqref="T103:U103 P103:R103 C103:F103 H103:M103 T147:U147 C147:R147">
    <cfRule type="cellIs" dxfId="6085" priority="211" operator="equal">
      <formula>0</formula>
    </cfRule>
  </conditionalFormatting>
  <conditionalFormatting sqref="S103 S147">
    <cfRule type="cellIs" dxfId="6084" priority="210" operator="equal">
      <formula>0</formula>
    </cfRule>
  </conditionalFormatting>
  <conditionalFormatting sqref="N103:O103 N147:O147">
    <cfRule type="cellIs" dxfId="6083" priority="209" operator="equal">
      <formula>0</formula>
    </cfRule>
  </conditionalFormatting>
  <conditionalFormatting sqref="S151:S154">
    <cfRule type="cellIs" dxfId="6082" priority="201" operator="equal">
      <formula>0</formula>
    </cfRule>
  </conditionalFormatting>
  <conditionalFormatting sqref="G103:Q103">
    <cfRule type="cellIs" dxfId="6081" priority="208" operator="equal">
      <formula>0</formula>
    </cfRule>
  </conditionalFormatting>
  <conditionalFormatting sqref="N148:O149 N104:O104">
    <cfRule type="cellIs" dxfId="6080" priority="205" operator="equal">
      <formula>0</formula>
    </cfRule>
  </conditionalFormatting>
  <conditionalFormatting sqref="C150 T150:U150 R150 E150:F150">
    <cfRule type="cellIs" dxfId="6079" priority="204" operator="equal">
      <formula>0</formula>
    </cfRule>
  </conditionalFormatting>
  <conditionalFormatting sqref="S150">
    <cfRule type="cellIs" dxfId="6078" priority="203" operator="equal">
      <formula>0</formula>
    </cfRule>
  </conditionalFormatting>
  <conditionalFormatting sqref="T151:U154 C151 R151 C152:R152 E151:F151 C153:C154 E153:R154">
    <cfRule type="cellIs" dxfId="6077" priority="202" operator="equal">
      <formula>0</formula>
    </cfRule>
  </conditionalFormatting>
  <conditionalFormatting sqref="N152:O154">
    <cfRule type="cellIs" dxfId="6076" priority="200" operator="equal">
      <formula>0</formula>
    </cfRule>
  </conditionalFormatting>
  <conditionalFormatting sqref="T148:U149 T104:U104 C104:R104 C148:R149">
    <cfRule type="cellIs" dxfId="6075" priority="207" operator="equal">
      <formula>0</formula>
    </cfRule>
  </conditionalFormatting>
  <conditionalFormatting sqref="S148:S149 S104">
    <cfRule type="cellIs" dxfId="6074" priority="206" operator="equal">
      <formula>0</formula>
    </cfRule>
  </conditionalFormatting>
  <conditionalFormatting sqref="S146">
    <cfRule type="cellIs" dxfId="6073" priority="177" operator="equal">
      <formula>0</formula>
    </cfRule>
  </conditionalFormatting>
  <conditionalFormatting sqref="T105:U105 C105:R105">
    <cfRule type="cellIs" dxfId="6072" priority="196" operator="equal">
      <formula>0</formula>
    </cfRule>
  </conditionalFormatting>
  <conditionalFormatting sqref="S105">
    <cfRule type="cellIs" dxfId="6071" priority="195" operator="equal">
      <formula>0</formula>
    </cfRule>
  </conditionalFormatting>
  <conditionalFormatting sqref="N105:O105">
    <cfRule type="cellIs" dxfId="6070" priority="194" operator="equal">
      <formula>0</formula>
    </cfRule>
  </conditionalFormatting>
  <conditionalFormatting sqref="T108:U109 T111:U112 C108:C109 C111:C112 E108:R109 E111:R112">
    <cfRule type="cellIs" dxfId="6069" priority="199" operator="equal">
      <formula>0</formula>
    </cfRule>
  </conditionalFormatting>
  <conditionalFormatting sqref="S108:S109 S111:S112">
    <cfRule type="cellIs" dxfId="6068" priority="198" operator="equal">
      <formula>0</formula>
    </cfRule>
  </conditionalFormatting>
  <conditionalFormatting sqref="N108:O109 N111:O112">
    <cfRule type="cellIs" dxfId="6067" priority="197" operator="equal">
      <formula>0</formula>
    </cfRule>
  </conditionalFormatting>
  <conditionalFormatting sqref="T106:U106 C106:R106">
    <cfRule type="cellIs" dxfId="6066" priority="193" operator="equal">
      <formula>0</formula>
    </cfRule>
  </conditionalFormatting>
  <conditionalFormatting sqref="S106">
    <cfRule type="cellIs" dxfId="6065" priority="192" operator="equal">
      <formula>0</formula>
    </cfRule>
  </conditionalFormatting>
  <conditionalFormatting sqref="N106:O106">
    <cfRule type="cellIs" dxfId="6064" priority="191" operator="equal">
      <formula>0</formula>
    </cfRule>
  </conditionalFormatting>
  <conditionalFormatting sqref="T114:U114 C114:R114">
    <cfRule type="cellIs" dxfId="6063" priority="184" operator="equal">
      <formula>0</formula>
    </cfRule>
  </conditionalFormatting>
  <conditionalFormatting sqref="S114">
    <cfRule type="cellIs" dxfId="6062" priority="183" operator="equal">
      <formula>0</formula>
    </cfRule>
  </conditionalFormatting>
  <conditionalFormatting sqref="N114:O114">
    <cfRule type="cellIs" dxfId="6061" priority="182" operator="equal">
      <formula>0</formula>
    </cfRule>
  </conditionalFormatting>
  <conditionalFormatting sqref="T115:U115 C115:R115">
    <cfRule type="cellIs" dxfId="6060" priority="181" operator="equal">
      <formula>0</formula>
    </cfRule>
  </conditionalFormatting>
  <conditionalFormatting sqref="S115">
    <cfRule type="cellIs" dxfId="6059" priority="180" operator="equal">
      <formula>0</formula>
    </cfRule>
  </conditionalFormatting>
  <conditionalFormatting sqref="N115:O115">
    <cfRule type="cellIs" dxfId="6058" priority="179" operator="equal">
      <formula>0</formula>
    </cfRule>
  </conditionalFormatting>
  <conditionalFormatting sqref="T113:U113 C113:R113">
    <cfRule type="cellIs" dxfId="6057" priority="190" operator="equal">
      <formula>0</formula>
    </cfRule>
  </conditionalFormatting>
  <conditionalFormatting sqref="S113">
    <cfRule type="cellIs" dxfId="6056" priority="189" operator="equal">
      <formula>0</formula>
    </cfRule>
  </conditionalFormatting>
  <conditionalFormatting sqref="N113:O113">
    <cfRule type="cellIs" dxfId="6055" priority="188" operator="equal">
      <formula>0</formula>
    </cfRule>
  </conditionalFormatting>
  <conditionalFormatting sqref="E138:F138 T138:U138 R138">
    <cfRule type="cellIs" dxfId="6054" priority="169" operator="equal">
      <formula>0</formula>
    </cfRule>
  </conditionalFormatting>
  <conditionalFormatting sqref="S138">
    <cfRule type="cellIs" dxfId="6053" priority="168" operator="equal">
      <formula>0</formula>
    </cfRule>
  </conditionalFormatting>
  <conditionalFormatting sqref="C138 C141 C143:C154">
    <cfRule type="cellIs" dxfId="6052" priority="161" operator="equal">
      <formula>0</formula>
    </cfRule>
  </conditionalFormatting>
  <conditionalFormatting sqref="T116:U118 C116:R116 T120:U121 R117:R118 C117:F118 C120:R121">
    <cfRule type="cellIs" dxfId="6051" priority="187" operator="equal">
      <formula>0</formula>
    </cfRule>
  </conditionalFormatting>
  <conditionalFormatting sqref="S116:S118 S120:S121">
    <cfRule type="cellIs" dxfId="6050" priority="186" operator="equal">
      <formula>0</formula>
    </cfRule>
  </conditionalFormatting>
  <conditionalFormatting sqref="N116:O116 N120:O121">
    <cfRule type="cellIs" dxfId="6049" priority="185" operator="equal">
      <formula>0</formula>
    </cfRule>
  </conditionalFormatting>
  <conditionalFormatting sqref="T146:U146 C146:R146">
    <cfRule type="cellIs" dxfId="6048" priority="178" operator="equal">
      <formula>0</formula>
    </cfRule>
  </conditionalFormatting>
  <conditionalFormatting sqref="N122:O122">
    <cfRule type="cellIs" dxfId="6047" priority="173" operator="equal">
      <formula>0</formula>
    </cfRule>
  </conditionalFormatting>
  <conditionalFormatting sqref="N146:O146">
    <cfRule type="cellIs" dxfId="6046" priority="176" operator="equal">
      <formula>0</formula>
    </cfRule>
  </conditionalFormatting>
  <conditionalFormatting sqref="N143:O149 N152:O154">
    <cfRule type="cellIs" dxfId="6045" priority="165" operator="equal">
      <formula>0</formula>
    </cfRule>
  </conditionalFormatting>
  <conditionalFormatting sqref="T107:U107 C107:R107">
    <cfRule type="cellIs" dxfId="6044" priority="164" operator="equal">
      <formula>0</formula>
    </cfRule>
  </conditionalFormatting>
  <conditionalFormatting sqref="E141:F141 T141:U141 T143:U154 R141 E150:F151 R150:R151 D146:R149 E143:R145 E153:R154 D152:R152">
    <cfRule type="cellIs" dxfId="6043" priority="167" operator="equal">
      <formula>0</formula>
    </cfRule>
  </conditionalFormatting>
  <conditionalFormatting sqref="T122:U122 C122:R122">
    <cfRule type="cellIs" dxfId="6042" priority="175" operator="equal">
      <formula>0</formula>
    </cfRule>
  </conditionalFormatting>
  <conditionalFormatting sqref="S122">
    <cfRule type="cellIs" dxfId="6041" priority="174" operator="equal">
      <formula>0</formula>
    </cfRule>
  </conditionalFormatting>
  <conditionalFormatting sqref="T123:U123 T155:U155 C155:R155 C137:R137 T137:U137 C123:R123">
    <cfRule type="cellIs" dxfId="6040" priority="172" operator="equal">
      <formula>0</formula>
    </cfRule>
  </conditionalFormatting>
  <conditionalFormatting sqref="S123 S155 S137">
    <cfRule type="cellIs" dxfId="6039" priority="171" operator="equal">
      <formula>0</formula>
    </cfRule>
  </conditionalFormatting>
  <conditionalFormatting sqref="N123:O123 N155:O155 N137:O137">
    <cfRule type="cellIs" dxfId="6038" priority="170" operator="equal">
      <formula>0</formula>
    </cfRule>
  </conditionalFormatting>
  <conditionalFormatting sqref="S107">
    <cfRule type="cellIs" dxfId="6037" priority="163" operator="equal">
      <formula>0</formula>
    </cfRule>
  </conditionalFormatting>
  <conditionalFormatting sqref="S141 S143:S154">
    <cfRule type="cellIs" dxfId="6036" priority="166" operator="equal">
      <formula>0</formula>
    </cfRule>
  </conditionalFormatting>
  <conditionalFormatting sqref="S152">
    <cfRule type="cellIs" dxfId="6035" priority="139" operator="equal">
      <formula>0</formula>
    </cfRule>
  </conditionalFormatting>
  <conditionalFormatting sqref="N107:O107">
    <cfRule type="cellIs" dxfId="6034" priority="162" operator="equal">
      <formula>0</formula>
    </cfRule>
  </conditionalFormatting>
  <conditionalFormatting sqref="C124">
    <cfRule type="cellIs" dxfId="6033" priority="158" operator="equal">
      <formula>0</formula>
    </cfRule>
  </conditionalFormatting>
  <conditionalFormatting sqref="E124:F124 T124:U124 R124">
    <cfRule type="cellIs" dxfId="6032" priority="160" operator="equal">
      <formula>0</formula>
    </cfRule>
  </conditionalFormatting>
  <conditionalFormatting sqref="E125:F125 T125:U125 T136:U136 E136:F136 T127:U134 E127:F134 R125 R127:R134 R136">
    <cfRule type="cellIs" dxfId="6031" priority="157" operator="equal">
      <formula>0</formula>
    </cfRule>
  </conditionalFormatting>
  <conditionalFormatting sqref="S124">
    <cfRule type="cellIs" dxfId="6030" priority="159" operator="equal">
      <formula>0</formula>
    </cfRule>
  </conditionalFormatting>
  <conditionalFormatting sqref="E139:F140 T139:U140 R139:R140">
    <cfRule type="cellIs" dxfId="6029" priority="146" operator="equal">
      <formula>0</formula>
    </cfRule>
  </conditionalFormatting>
  <conditionalFormatting sqref="S125 S136 S127:S134">
    <cfRule type="cellIs" dxfId="6028" priority="156" operator="equal">
      <formula>0</formula>
    </cfRule>
  </conditionalFormatting>
  <conditionalFormatting sqref="S139:S140">
    <cfRule type="cellIs" dxfId="6027" priority="145" operator="equal">
      <formula>0</formula>
    </cfRule>
  </conditionalFormatting>
  <conditionalFormatting sqref="S135">
    <cfRule type="cellIs" dxfId="6026" priority="153" operator="equal">
      <formula>0</formula>
    </cfRule>
  </conditionalFormatting>
  <conditionalFormatting sqref="C125 C136 C127:C134">
    <cfRule type="cellIs" dxfId="6025" priority="155" operator="equal">
      <formula>0</formula>
    </cfRule>
  </conditionalFormatting>
  <conditionalFormatting sqref="S164">
    <cfRule type="cellIs" dxfId="6024" priority="142" operator="equal">
      <formula>0</formula>
    </cfRule>
  </conditionalFormatting>
  <conditionalFormatting sqref="C135">
    <cfRule type="cellIs" dxfId="6023" priority="152" operator="equal">
      <formula>0</formula>
    </cfRule>
  </conditionalFormatting>
  <conditionalFormatting sqref="D126:R126">
    <cfRule type="cellIs" dxfId="6022" priority="151" operator="equal">
      <formula>0</formula>
    </cfRule>
  </conditionalFormatting>
  <conditionalFormatting sqref="S126">
    <cfRule type="cellIs" dxfId="6021" priority="147" operator="equal">
      <formula>0</formula>
    </cfRule>
  </conditionalFormatting>
  <conditionalFormatting sqref="T135:U135 E135:F135 R135">
    <cfRule type="cellIs" dxfId="6020" priority="154" operator="equal">
      <formula>0</formula>
    </cfRule>
  </conditionalFormatting>
  <conditionalFormatting sqref="N126:O126">
    <cfRule type="cellIs" dxfId="6019" priority="150" operator="equal">
      <formula>0</formula>
    </cfRule>
  </conditionalFormatting>
  <conditionalFormatting sqref="C126">
    <cfRule type="cellIs" dxfId="6018" priority="149" operator="equal">
      <formula>0</formula>
    </cfRule>
  </conditionalFormatting>
  <conditionalFormatting sqref="T126:U126">
    <cfRule type="cellIs" dxfId="6017" priority="148" operator="equal">
      <formula>0</formula>
    </cfRule>
  </conditionalFormatting>
  <conditionalFormatting sqref="N192:O192">
    <cfRule type="cellIs" dxfId="6016" priority="135" operator="equal">
      <formula>0</formula>
    </cfRule>
  </conditionalFormatting>
  <conditionalFormatting sqref="T152:U152 C152:R152">
    <cfRule type="cellIs" dxfId="6015" priority="140" operator="equal">
      <formula>0</formula>
    </cfRule>
  </conditionalFormatting>
  <conditionalFormatting sqref="C139:C140">
    <cfRule type="cellIs" dxfId="6014" priority="144" operator="equal">
      <formula>0</formula>
    </cfRule>
  </conditionalFormatting>
  <conditionalFormatting sqref="T164:U164 C164:R164">
    <cfRule type="cellIs" dxfId="6013" priority="143" operator="equal">
      <formula>0</formula>
    </cfRule>
  </conditionalFormatting>
  <conditionalFormatting sqref="N181:O181">
    <cfRule type="cellIs" dxfId="6012" priority="115" operator="equal">
      <formula>0</formula>
    </cfRule>
  </conditionalFormatting>
  <conditionalFormatting sqref="N164:O164">
    <cfRule type="cellIs" dxfId="6011" priority="141" operator="equal">
      <formula>0</formula>
    </cfRule>
  </conditionalFormatting>
  <conditionalFormatting sqref="S186">
    <cfRule type="cellIs" dxfId="6010" priority="120" operator="equal">
      <formula>0</formula>
    </cfRule>
  </conditionalFormatting>
  <conditionalFormatting sqref="N186:O186">
    <cfRule type="cellIs" dxfId="6009" priority="119" operator="equal">
      <formula>0</formula>
    </cfRule>
  </conditionalFormatting>
  <conditionalFormatting sqref="N152:O152">
    <cfRule type="cellIs" dxfId="6008" priority="138" operator="equal">
      <formula>0</formula>
    </cfRule>
  </conditionalFormatting>
  <conditionalFormatting sqref="C192">
    <cfRule type="cellIs" dxfId="6007" priority="134" operator="equal">
      <formula>0</formula>
    </cfRule>
  </conditionalFormatting>
  <conditionalFormatting sqref="E192:R192 T192:U192">
    <cfRule type="cellIs" dxfId="6006" priority="137" operator="equal">
      <formula>0</formula>
    </cfRule>
  </conditionalFormatting>
  <conditionalFormatting sqref="E189:R189 T189:U189 T192:U193 E192:R193">
    <cfRule type="cellIs" dxfId="6005" priority="133" operator="equal">
      <formula>0</formula>
    </cfRule>
  </conditionalFormatting>
  <conditionalFormatting sqref="S192">
    <cfRule type="cellIs" dxfId="6004" priority="136" operator="equal">
      <formula>0</formula>
    </cfRule>
  </conditionalFormatting>
  <conditionalFormatting sqref="S188">
    <cfRule type="cellIs" dxfId="6003" priority="128" operator="equal">
      <formula>0</formula>
    </cfRule>
  </conditionalFormatting>
  <conditionalFormatting sqref="S189 S192:S193">
    <cfRule type="cellIs" dxfId="6002" priority="132" operator="equal">
      <formula>0</formula>
    </cfRule>
  </conditionalFormatting>
  <conditionalFormatting sqref="N189:O189 N192:O193">
    <cfRule type="cellIs" dxfId="6001" priority="131" operator="equal">
      <formula>0</formula>
    </cfRule>
  </conditionalFormatting>
  <conditionalFormatting sqref="C189 C192:C193">
    <cfRule type="cellIs" dxfId="6000" priority="130" operator="equal">
      <formula>0</formula>
    </cfRule>
  </conditionalFormatting>
  <conditionalFormatting sqref="T188:U188 E188:R188">
    <cfRule type="cellIs" dxfId="5999" priority="129" operator="equal">
      <formula>0</formula>
    </cfRule>
  </conditionalFormatting>
  <conditionalFormatting sqref="T156:U156 C156:R156">
    <cfRule type="cellIs" dxfId="5998" priority="111" operator="equal">
      <formula>0</formula>
    </cfRule>
  </conditionalFormatting>
  <conditionalFormatting sqref="N188:O188">
    <cfRule type="cellIs" dxfId="5997" priority="127" operator="equal">
      <formula>0</formula>
    </cfRule>
  </conditionalFormatting>
  <conditionalFormatting sqref="C188">
    <cfRule type="cellIs" dxfId="5996" priority="126" operator="equal">
      <formula>0</formula>
    </cfRule>
  </conditionalFormatting>
  <conditionalFormatting sqref="E187:R187 T187:U187">
    <cfRule type="cellIs" dxfId="5995" priority="125" operator="equal">
      <formula>0</formula>
    </cfRule>
  </conditionalFormatting>
  <conditionalFormatting sqref="S187">
    <cfRule type="cellIs" dxfId="5994" priority="124" operator="equal">
      <formula>0</formula>
    </cfRule>
  </conditionalFormatting>
  <conditionalFormatting sqref="N187:O187">
    <cfRule type="cellIs" dxfId="5993" priority="123" operator="equal">
      <formula>0</formula>
    </cfRule>
  </conditionalFormatting>
  <conditionalFormatting sqref="C187">
    <cfRule type="cellIs" dxfId="5992" priority="122" operator="equal">
      <formula>0</formula>
    </cfRule>
  </conditionalFormatting>
  <conditionalFormatting sqref="T186:U186 E186:R186">
    <cfRule type="cellIs" dxfId="5991" priority="121" operator="equal">
      <formula>0</formula>
    </cfRule>
  </conditionalFormatting>
  <conditionalFormatting sqref="S181">
    <cfRule type="cellIs" dxfId="5990" priority="116" operator="equal">
      <formula>0</formula>
    </cfRule>
  </conditionalFormatting>
  <conditionalFormatting sqref="C186">
    <cfRule type="cellIs" dxfId="5989" priority="118" operator="equal">
      <formula>0</formula>
    </cfRule>
  </conditionalFormatting>
  <conditionalFormatting sqref="T181:U181 C181:R181">
    <cfRule type="cellIs" dxfId="5988" priority="117" operator="equal">
      <formula>0</formula>
    </cfRule>
  </conditionalFormatting>
  <conditionalFormatting sqref="T163:U163 C163:R163">
    <cfRule type="cellIs" dxfId="5987" priority="114" operator="equal">
      <formula>0</formula>
    </cfRule>
  </conditionalFormatting>
  <conditionalFormatting sqref="S163">
    <cfRule type="cellIs" dxfId="5986" priority="113" operator="equal">
      <formula>0</formula>
    </cfRule>
  </conditionalFormatting>
  <conditionalFormatting sqref="N163:O163">
    <cfRule type="cellIs" dxfId="5985" priority="112" operator="equal">
      <formula>0</formula>
    </cfRule>
  </conditionalFormatting>
  <conditionalFormatting sqref="S156">
    <cfRule type="cellIs" dxfId="5984" priority="110" operator="equal">
      <formula>0</formula>
    </cfRule>
  </conditionalFormatting>
  <conditionalFormatting sqref="N156:O156">
    <cfRule type="cellIs" dxfId="5983" priority="109" operator="equal">
      <formula>0</formula>
    </cfRule>
  </conditionalFormatting>
  <conditionalFormatting sqref="C157">
    <cfRule type="cellIs" dxfId="5982" priority="105" operator="equal">
      <formula>0</formula>
    </cfRule>
  </conditionalFormatting>
  <conditionalFormatting sqref="E157:R157 T157:U157">
    <cfRule type="cellIs" dxfId="5981" priority="108" operator="equal">
      <formula>0</formula>
    </cfRule>
  </conditionalFormatting>
  <conditionalFormatting sqref="S157">
    <cfRule type="cellIs" dxfId="5980" priority="107" operator="equal">
      <formula>0</formula>
    </cfRule>
  </conditionalFormatting>
  <conditionalFormatting sqref="N157:O157">
    <cfRule type="cellIs" dxfId="5979" priority="106" operator="equal">
      <formula>0</formula>
    </cfRule>
  </conditionalFormatting>
  <conditionalFormatting sqref="E158:R162 T158:U162">
    <cfRule type="cellIs" dxfId="5978" priority="104" operator="equal">
      <formula>0</formula>
    </cfRule>
  </conditionalFormatting>
  <conditionalFormatting sqref="S158:S162">
    <cfRule type="cellIs" dxfId="5977" priority="103" operator="equal">
      <formula>0</formula>
    </cfRule>
  </conditionalFormatting>
  <conditionalFormatting sqref="N158:O162">
    <cfRule type="cellIs" dxfId="5976" priority="102" operator="equal">
      <formula>0</formula>
    </cfRule>
  </conditionalFormatting>
  <conditionalFormatting sqref="C158:C162">
    <cfRule type="cellIs" dxfId="5975" priority="101" operator="equal">
      <formula>0</formula>
    </cfRule>
  </conditionalFormatting>
  <conditionalFormatting sqref="T110:U110 C110:R110">
    <cfRule type="cellIs" dxfId="5974" priority="100" operator="equal">
      <formula>0</formula>
    </cfRule>
  </conditionalFormatting>
  <conditionalFormatting sqref="S110">
    <cfRule type="cellIs" dxfId="5973" priority="99" operator="equal">
      <formula>0</formula>
    </cfRule>
  </conditionalFormatting>
  <conditionalFormatting sqref="N110:O110">
    <cfRule type="cellIs" dxfId="5972" priority="98" operator="equal">
      <formula>0</formula>
    </cfRule>
  </conditionalFormatting>
  <conditionalFormatting sqref="T119:U119 C119:R119">
    <cfRule type="cellIs" dxfId="5971" priority="97" operator="equal">
      <formula>0</formula>
    </cfRule>
  </conditionalFormatting>
  <conditionalFormatting sqref="S119">
    <cfRule type="cellIs" dxfId="5970" priority="96" operator="equal">
      <formula>0</formula>
    </cfRule>
  </conditionalFormatting>
  <conditionalFormatting sqref="N119:O119">
    <cfRule type="cellIs" dxfId="5969" priority="95" operator="equal">
      <formula>0</formula>
    </cfRule>
  </conditionalFormatting>
  <conditionalFormatting sqref="C142 T142:U142 E142:R142">
    <cfRule type="cellIs" dxfId="5968" priority="94" operator="equal">
      <formula>0</formula>
    </cfRule>
  </conditionalFormatting>
  <conditionalFormatting sqref="S142">
    <cfRule type="cellIs" dxfId="5967" priority="93" operator="equal">
      <formula>0</formula>
    </cfRule>
  </conditionalFormatting>
  <conditionalFormatting sqref="N142:O142">
    <cfRule type="cellIs" dxfId="5966" priority="92" operator="equal">
      <formula>0</formula>
    </cfRule>
  </conditionalFormatting>
  <conditionalFormatting sqref="G108:Q109">
    <cfRule type="cellIs" dxfId="5965" priority="91" operator="equal">
      <formula>0</formula>
    </cfRule>
  </conditionalFormatting>
  <conditionalFormatting sqref="G117:Q118">
    <cfRule type="cellIs" dxfId="5964" priority="90" operator="equal">
      <formula>0</formula>
    </cfRule>
  </conditionalFormatting>
  <conditionalFormatting sqref="G117:Q118">
    <cfRule type="cellIs" dxfId="5963" priority="89" operator="equal">
      <formula>0</formula>
    </cfRule>
  </conditionalFormatting>
  <conditionalFormatting sqref="N117:O118">
    <cfRule type="cellIs" dxfId="5962" priority="88" operator="equal">
      <formula>0</formula>
    </cfRule>
  </conditionalFormatting>
  <conditionalFormatting sqref="G120:Q120">
    <cfRule type="cellIs" dxfId="5961" priority="87" operator="equal">
      <formula>0</formula>
    </cfRule>
  </conditionalFormatting>
  <conditionalFormatting sqref="N120:O120">
    <cfRule type="cellIs" dxfId="5960" priority="86" operator="equal">
      <formula>0</formula>
    </cfRule>
  </conditionalFormatting>
  <conditionalFormatting sqref="G124:Q125">
    <cfRule type="cellIs" dxfId="5959" priority="85" operator="equal">
      <formula>0</formula>
    </cfRule>
  </conditionalFormatting>
  <conditionalFormatting sqref="G124:Q125">
    <cfRule type="cellIs" dxfId="5958" priority="84" operator="equal">
      <formula>0</formula>
    </cfRule>
  </conditionalFormatting>
  <conditionalFormatting sqref="N124:O125">
    <cfRule type="cellIs" dxfId="5957" priority="83" operator="equal">
      <formula>0</formula>
    </cfRule>
  </conditionalFormatting>
  <conditionalFormatting sqref="G127:Q136">
    <cfRule type="cellIs" dxfId="5956" priority="82" operator="equal">
      <formula>0</formula>
    </cfRule>
  </conditionalFormatting>
  <conditionalFormatting sqref="G127:Q136">
    <cfRule type="cellIs" dxfId="5955" priority="81" operator="equal">
      <formula>0</formula>
    </cfRule>
  </conditionalFormatting>
  <conditionalFormatting sqref="N127:O136">
    <cfRule type="cellIs" dxfId="5954" priority="80" operator="equal">
      <formula>0</formula>
    </cfRule>
  </conditionalFormatting>
  <conditionalFormatting sqref="G138:Q141">
    <cfRule type="cellIs" dxfId="5953" priority="79" operator="equal">
      <formula>0</formula>
    </cfRule>
  </conditionalFormatting>
  <conditionalFormatting sqref="G138:Q141">
    <cfRule type="cellIs" dxfId="5952" priority="78" operator="equal">
      <formula>0</formula>
    </cfRule>
  </conditionalFormatting>
  <conditionalFormatting sqref="N138:O141">
    <cfRule type="cellIs" dxfId="5951" priority="77" operator="equal">
      <formula>0</formula>
    </cfRule>
  </conditionalFormatting>
  <conditionalFormatting sqref="G143:Q145">
    <cfRule type="cellIs" dxfId="5950" priority="76" operator="equal">
      <formula>0</formula>
    </cfRule>
  </conditionalFormatting>
  <conditionalFormatting sqref="N143:O145">
    <cfRule type="cellIs" dxfId="5949" priority="75" operator="equal">
      <formula>0</formula>
    </cfRule>
  </conditionalFormatting>
  <conditionalFormatting sqref="G150:Q151">
    <cfRule type="cellIs" dxfId="5948" priority="74" operator="equal">
      <formula>0</formula>
    </cfRule>
  </conditionalFormatting>
  <conditionalFormatting sqref="G150:Q151">
    <cfRule type="cellIs" dxfId="5947" priority="73" operator="equal">
      <formula>0</formula>
    </cfRule>
  </conditionalFormatting>
  <conditionalFormatting sqref="N150:O151">
    <cfRule type="cellIs" dxfId="5946" priority="72" operator="equal">
      <formula>0</formula>
    </cfRule>
  </conditionalFormatting>
  <conditionalFormatting sqref="G153:Q154">
    <cfRule type="cellIs" dxfId="5945" priority="71" operator="equal">
      <formula>0</formula>
    </cfRule>
  </conditionalFormatting>
  <conditionalFormatting sqref="N153:O154">
    <cfRule type="cellIs" dxfId="5944" priority="70" operator="equal">
      <formula>0</formula>
    </cfRule>
  </conditionalFormatting>
  <conditionalFormatting sqref="C190:U190">
    <cfRule type="cellIs" dxfId="5943" priority="69" operator="equal">
      <formula>0</formula>
    </cfRule>
  </conditionalFormatting>
  <conditionalFormatting sqref="S191">
    <cfRule type="cellIs" dxfId="5942" priority="67" operator="equal">
      <formula>0</formula>
    </cfRule>
  </conditionalFormatting>
  <conditionalFormatting sqref="T191:U191 C191:R191">
    <cfRule type="cellIs" dxfId="5941" priority="68" operator="equal">
      <formula>0</formula>
    </cfRule>
  </conditionalFormatting>
  <conditionalFormatting sqref="N191:O191">
    <cfRule type="cellIs" dxfId="5940" priority="66" operator="equal">
      <formula>0</formula>
    </cfRule>
  </conditionalFormatting>
  <conditionalFormatting sqref="T190:U190 C190:R190">
    <cfRule type="cellIs" dxfId="5939" priority="65" operator="equal">
      <formula>0</formula>
    </cfRule>
  </conditionalFormatting>
  <conditionalFormatting sqref="S190">
    <cfRule type="cellIs" dxfId="5938" priority="64" operator="equal">
      <formula>0</formula>
    </cfRule>
  </conditionalFormatting>
  <conditionalFormatting sqref="N190:O190">
    <cfRule type="cellIs" dxfId="5937" priority="63" operator="equal">
      <formula>0</formula>
    </cfRule>
  </conditionalFormatting>
  <conditionalFormatting sqref="C166:C168 C178 E178:U178 E166:U168">
    <cfRule type="cellIs" dxfId="5936" priority="62" operator="equal">
      <formula>0</formula>
    </cfRule>
  </conditionalFormatting>
  <conditionalFormatting sqref="E180:R180 T180:U180">
    <cfRule type="cellIs" dxfId="5935" priority="61" operator="equal">
      <formula>0</formula>
    </cfRule>
  </conditionalFormatting>
  <conditionalFormatting sqref="S179">
    <cfRule type="cellIs" dxfId="5934" priority="56" operator="equal">
      <formula>0</formula>
    </cfRule>
  </conditionalFormatting>
  <conditionalFormatting sqref="S180">
    <cfRule type="cellIs" dxfId="5933" priority="60" operator="equal">
      <formula>0</formula>
    </cfRule>
  </conditionalFormatting>
  <conditionalFormatting sqref="N180:O180">
    <cfRule type="cellIs" dxfId="5932" priority="59" operator="equal">
      <formula>0</formula>
    </cfRule>
  </conditionalFormatting>
  <conditionalFormatting sqref="C180">
    <cfRule type="cellIs" dxfId="5931" priority="58" operator="equal">
      <formula>0</formula>
    </cfRule>
  </conditionalFormatting>
  <conditionalFormatting sqref="T179:U179 E179:R179">
    <cfRule type="cellIs" dxfId="5930" priority="57" operator="equal">
      <formula>0</formula>
    </cfRule>
  </conditionalFormatting>
  <conditionalFormatting sqref="N179:O179">
    <cfRule type="cellIs" dxfId="5929" priority="55" operator="equal">
      <formula>0</formula>
    </cfRule>
  </conditionalFormatting>
  <conditionalFormatting sqref="C179">
    <cfRule type="cellIs" dxfId="5928" priority="54" operator="equal">
      <formula>0</formula>
    </cfRule>
  </conditionalFormatting>
  <conditionalFormatting sqref="T165:U165 C165:R165">
    <cfRule type="cellIs" dxfId="5927" priority="53" operator="equal">
      <formula>0</formula>
    </cfRule>
  </conditionalFormatting>
  <conditionalFormatting sqref="S165">
    <cfRule type="cellIs" dxfId="5926" priority="52" operator="equal">
      <formula>0</formula>
    </cfRule>
  </conditionalFormatting>
  <conditionalFormatting sqref="N165:O165">
    <cfRule type="cellIs" dxfId="5925" priority="51" operator="equal">
      <formula>0</formula>
    </cfRule>
  </conditionalFormatting>
  <conditionalFormatting sqref="C198:U198 C197 E197:U197">
    <cfRule type="cellIs" dxfId="5924" priority="50" operator="equal">
      <formula>0</formula>
    </cfRule>
  </conditionalFormatting>
  <conditionalFormatting sqref="N196:O196">
    <cfRule type="cellIs" dxfId="5923" priority="47" operator="equal">
      <formula>0</formula>
    </cfRule>
  </conditionalFormatting>
  <conditionalFormatting sqref="C196">
    <cfRule type="cellIs" dxfId="5922" priority="46" operator="equal">
      <formula>0</formula>
    </cfRule>
  </conditionalFormatting>
  <conditionalFormatting sqref="E196:R196 T196:U196">
    <cfRule type="cellIs" dxfId="5921" priority="49" operator="equal">
      <formula>0</formula>
    </cfRule>
  </conditionalFormatting>
  <conditionalFormatting sqref="T196:U198 D198:R198 E196:R197">
    <cfRule type="cellIs" dxfId="5920" priority="45" operator="equal">
      <formula>0</formula>
    </cfRule>
  </conditionalFormatting>
  <conditionalFormatting sqref="S196">
    <cfRule type="cellIs" dxfId="5919" priority="48" operator="equal">
      <formula>0</formula>
    </cfRule>
  </conditionalFormatting>
  <conditionalFormatting sqref="S196:S198">
    <cfRule type="cellIs" dxfId="5918" priority="44" operator="equal">
      <formula>0</formula>
    </cfRule>
  </conditionalFormatting>
  <conditionalFormatting sqref="N196:O198">
    <cfRule type="cellIs" dxfId="5917" priority="43" operator="equal">
      <formula>0</formula>
    </cfRule>
  </conditionalFormatting>
  <conditionalFormatting sqref="C196:C198">
    <cfRule type="cellIs" dxfId="5916" priority="42" operator="equal">
      <formula>0</formula>
    </cfRule>
  </conditionalFormatting>
  <conditionalFormatting sqref="G195:Q195">
    <cfRule type="cellIs" dxfId="5915" priority="41" operator="equal">
      <formula>0</formula>
    </cfRule>
  </conditionalFormatting>
  <conditionalFormatting sqref="N195:O195">
    <cfRule type="cellIs" dxfId="5914" priority="40" operator="equal">
      <formula>0</formula>
    </cfRule>
  </conditionalFormatting>
  <conditionalFormatting sqref="C203 E203:U203">
    <cfRule type="cellIs" dxfId="5913" priority="39" operator="equal">
      <formula>0</formula>
    </cfRule>
  </conditionalFormatting>
  <conditionalFormatting sqref="N202:O202">
    <cfRule type="cellIs" dxfId="5912" priority="36" operator="equal">
      <formula>0</formula>
    </cfRule>
  </conditionalFormatting>
  <conditionalFormatting sqref="C202">
    <cfRule type="cellIs" dxfId="5911" priority="35" operator="equal">
      <formula>0</formula>
    </cfRule>
  </conditionalFormatting>
  <conditionalFormatting sqref="E202:R202 T202:U202">
    <cfRule type="cellIs" dxfId="5910" priority="38" operator="equal">
      <formula>0</formula>
    </cfRule>
  </conditionalFormatting>
  <conditionalFormatting sqref="T202:U203 E202:R203">
    <cfRule type="cellIs" dxfId="5909" priority="34" operator="equal">
      <formula>0</formula>
    </cfRule>
  </conditionalFormatting>
  <conditionalFormatting sqref="S202">
    <cfRule type="cellIs" dxfId="5908" priority="37" operator="equal">
      <formula>0</formula>
    </cfRule>
  </conditionalFormatting>
  <conditionalFormatting sqref="S202:S203">
    <cfRule type="cellIs" dxfId="5907" priority="33" operator="equal">
      <formula>0</formula>
    </cfRule>
  </conditionalFormatting>
  <conditionalFormatting sqref="N202:O203">
    <cfRule type="cellIs" dxfId="5906" priority="32" operator="equal">
      <formula>0</formula>
    </cfRule>
  </conditionalFormatting>
  <conditionalFormatting sqref="C202:C203">
    <cfRule type="cellIs" dxfId="5905" priority="31" operator="equal">
      <formula>0</formula>
    </cfRule>
  </conditionalFormatting>
  <conditionalFormatting sqref="S201">
    <cfRule type="cellIs" dxfId="5904" priority="29" operator="equal">
      <formula>0</formula>
    </cfRule>
  </conditionalFormatting>
  <conditionalFormatting sqref="T201:U201 C201:R201">
    <cfRule type="cellIs" dxfId="5903" priority="30" operator="equal">
      <formula>0</formula>
    </cfRule>
  </conditionalFormatting>
  <conditionalFormatting sqref="N201:O201">
    <cfRule type="cellIs" dxfId="5902" priority="28" operator="equal">
      <formula>0</formula>
    </cfRule>
  </conditionalFormatting>
  <conditionalFormatting sqref="S53:U53">
    <cfRule type="cellIs" dxfId="5901" priority="27" operator="equal">
      <formula>0</formula>
    </cfRule>
  </conditionalFormatting>
  <conditionalFormatting sqref="E53:F53 C53 R53">
    <cfRule type="cellIs" dxfId="5900" priority="26" operator="equal">
      <formula>0</formula>
    </cfRule>
  </conditionalFormatting>
  <conditionalFormatting sqref="G53:Q53">
    <cfRule type="cellIs" dxfId="5899" priority="25" operator="equal">
      <formula>0</formula>
    </cfRule>
  </conditionalFormatting>
  <conditionalFormatting sqref="N53:O53">
    <cfRule type="cellIs" dxfId="5898" priority="24" operator="equal">
      <formula>0</formula>
    </cfRule>
  </conditionalFormatting>
  <conditionalFormatting sqref="D53">
    <cfRule type="cellIs" dxfId="5897" priority="23" operator="equal">
      <formula>0</formula>
    </cfRule>
  </conditionalFormatting>
  <conditionalFormatting sqref="S51:U51">
    <cfRule type="cellIs" dxfId="5896" priority="22" operator="equal">
      <formula>0</formula>
    </cfRule>
  </conditionalFormatting>
  <conditionalFormatting sqref="R51 C51 F51">
    <cfRule type="cellIs" dxfId="5895" priority="21" operator="equal">
      <formula>0</formula>
    </cfRule>
  </conditionalFormatting>
  <conditionalFormatting sqref="D127:D136">
    <cfRule type="cellIs" dxfId="5894" priority="20" operator="equal">
      <formula>0</formula>
    </cfRule>
  </conditionalFormatting>
  <conditionalFormatting sqref="D143:D145">
    <cfRule type="cellIs" dxfId="5893" priority="18" operator="equal">
      <formula>0</formula>
    </cfRule>
  </conditionalFormatting>
  <conditionalFormatting sqref="D138:D141">
    <cfRule type="cellIs" dxfId="5892" priority="19" operator="equal">
      <formula>0</formula>
    </cfRule>
  </conditionalFormatting>
  <conditionalFormatting sqref="D150:D151">
    <cfRule type="cellIs" dxfId="5891" priority="17" operator="equal">
      <formula>0</formula>
    </cfRule>
  </conditionalFormatting>
  <conditionalFormatting sqref="D153:D154">
    <cfRule type="cellIs" dxfId="5890" priority="16" operator="equal">
      <formula>0</formula>
    </cfRule>
  </conditionalFormatting>
  <conditionalFormatting sqref="D157:D162">
    <cfRule type="cellIs" dxfId="5889" priority="15" operator="equal">
      <formula>0</formula>
    </cfRule>
  </conditionalFormatting>
  <conditionalFormatting sqref="D166:D180">
    <cfRule type="cellIs" dxfId="5888" priority="14" operator="equal">
      <formula>0</formula>
    </cfRule>
  </conditionalFormatting>
  <conditionalFormatting sqref="D182:D189">
    <cfRule type="cellIs" dxfId="5887" priority="13" operator="equal">
      <formula>0</formula>
    </cfRule>
  </conditionalFormatting>
  <conditionalFormatting sqref="D192:D193">
    <cfRule type="cellIs" dxfId="5886" priority="12" operator="equal">
      <formula>0</formula>
    </cfRule>
  </conditionalFormatting>
  <conditionalFormatting sqref="D196:D197">
    <cfRule type="cellIs" dxfId="5885" priority="11" operator="equal">
      <formula>0</formula>
    </cfRule>
  </conditionalFormatting>
  <conditionalFormatting sqref="D202:D203">
    <cfRule type="cellIs" dxfId="5884" priority="10" operator="equal">
      <formula>0</formula>
    </cfRule>
  </conditionalFormatting>
  <conditionalFormatting sqref="D108:D109">
    <cfRule type="cellIs" dxfId="5883" priority="9" operator="equal">
      <formula>0</formula>
    </cfRule>
  </conditionalFormatting>
  <conditionalFormatting sqref="D111:D112">
    <cfRule type="cellIs" dxfId="5882" priority="8" operator="equal">
      <formula>0</formula>
    </cfRule>
  </conditionalFormatting>
  <conditionalFormatting sqref="D142">
    <cfRule type="cellIs" dxfId="5881" priority="7" operator="equal">
      <formula>0</formula>
    </cfRule>
  </conditionalFormatting>
  <conditionalFormatting sqref="D124:D125">
    <cfRule type="cellIs" dxfId="5880" priority="6" operator="equal">
      <formula>0</formula>
    </cfRule>
  </conditionalFormatting>
  <conditionalFormatting sqref="D152">
    <cfRule type="cellIs" dxfId="5879" priority="5" operator="equal">
      <formula>0</formula>
    </cfRule>
  </conditionalFormatting>
  <conditionalFormatting sqref="D199">
    <cfRule type="cellIs" dxfId="5878" priority="4" operator="equal">
      <formula>0</formula>
    </cfRule>
  </conditionalFormatting>
  <conditionalFormatting sqref="C98:U98">
    <cfRule type="cellIs" dxfId="5877" priority="3" operator="equal">
      <formula>0</formula>
    </cfRule>
  </conditionalFormatting>
  <conditionalFormatting sqref="E50:E51">
    <cfRule type="cellIs" dxfId="5876" priority="2" operator="equal">
      <formula>0</formula>
    </cfRule>
  </conditionalFormatting>
  <conditionalFormatting sqref="D50:D51">
    <cfRule type="cellIs" dxfId="587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11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27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1</v>
      </c>
      <c r="E7" s="27">
        <v>3.7037037037037035E-2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17</v>
      </c>
      <c r="E8" s="27">
        <v>0.62962962962962965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9</v>
      </c>
      <c r="E9" s="27">
        <v>0.33333333333333331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1</v>
      </c>
      <c r="E10" s="27">
        <v>3.7037037037037035E-2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10</v>
      </c>
      <c r="E16" s="27">
        <v>0.37037037037037035</v>
      </c>
      <c r="F16" s="28"/>
      <c r="G16" s="38">
        <v>0.109329</v>
      </c>
      <c r="H16" s="38">
        <v>0.11962100000000001</v>
      </c>
      <c r="I16" s="38">
        <v>9.8740999999999995E-2</v>
      </c>
      <c r="J16" s="38">
        <v>0.110235</v>
      </c>
      <c r="K16" s="38">
        <v>0.106735</v>
      </c>
      <c r="L16" s="38">
        <v>0.12548200000000001</v>
      </c>
      <c r="M16" s="38">
        <v>0.129166</v>
      </c>
      <c r="N16" s="38">
        <v>0.12620300000000001</v>
      </c>
      <c r="O16" s="38">
        <v>0.15371599999999999</v>
      </c>
      <c r="P16" s="38">
        <v>0.14088100000000001</v>
      </c>
      <c r="Q16" s="38">
        <v>0.14368800000000001</v>
      </c>
      <c r="R16" s="28"/>
      <c r="S16" s="39">
        <v>1.3637969999999999</v>
      </c>
      <c r="T16" s="40">
        <v>0.31427160222813733</v>
      </c>
      <c r="U16" s="40">
        <v>3.4750489479973945E-2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11</v>
      </c>
      <c r="E17" s="27">
        <v>0.40740740740740738</v>
      </c>
      <c r="F17" s="28"/>
      <c r="G17" s="38">
        <v>8.5920000000000007E-3</v>
      </c>
      <c r="H17" s="38">
        <v>6.2839999999999997E-3</v>
      </c>
      <c r="I17" s="38">
        <v>0.229569</v>
      </c>
      <c r="J17" s="38">
        <v>0.202014</v>
      </c>
      <c r="K17" s="38">
        <v>0.160633</v>
      </c>
      <c r="L17" s="38">
        <v>0.19709399999999999</v>
      </c>
      <c r="M17" s="38">
        <v>0.215417</v>
      </c>
      <c r="N17" s="38">
        <v>0.17910200000000001</v>
      </c>
      <c r="O17" s="38">
        <v>0.351885</v>
      </c>
      <c r="P17" s="38">
        <v>0.43815799999999999</v>
      </c>
      <c r="Q17" s="38">
        <v>0.36712800000000001</v>
      </c>
      <c r="R17" s="28"/>
      <c r="S17" s="39">
        <v>2.3558760000000003</v>
      </c>
      <c r="T17" s="40">
        <v>41.729050279329606</v>
      </c>
      <c r="U17" s="40">
        <v>0.59897032933282635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0</v>
      </c>
      <c r="E18" s="27">
        <v>0</v>
      </c>
      <c r="F18" s="28"/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28"/>
      <c r="S18" s="39">
        <v>0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6</v>
      </c>
      <c r="E19" s="27">
        <v>0.22222222222222221</v>
      </c>
      <c r="F19" s="28"/>
      <c r="G19" s="38">
        <v>0.15595200000000001</v>
      </c>
      <c r="H19" s="38">
        <v>0.14764099999999999</v>
      </c>
      <c r="I19" s="38">
        <v>0.27017200000000002</v>
      </c>
      <c r="J19" s="38">
        <v>0.28351100000000001</v>
      </c>
      <c r="K19" s="38">
        <v>0.43956600000000001</v>
      </c>
      <c r="L19" s="38">
        <v>0.65778099999999995</v>
      </c>
      <c r="M19" s="38">
        <v>0.58056799999999997</v>
      </c>
      <c r="N19" s="38">
        <v>0.70415000000000005</v>
      </c>
      <c r="O19" s="38">
        <v>0.82762999999999998</v>
      </c>
      <c r="P19" s="38">
        <v>0.84007399999999999</v>
      </c>
      <c r="Q19" s="38">
        <v>0.81209799999999999</v>
      </c>
      <c r="R19" s="28"/>
      <c r="S19" s="39">
        <v>5.7191429999999999</v>
      </c>
      <c r="T19" s="40">
        <v>4.2073586744639373</v>
      </c>
      <c r="U19" s="40">
        <v>0.22907160827604778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0</v>
      </c>
      <c r="E20" s="27">
        <v>0</v>
      </c>
      <c r="F20" s="28"/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28"/>
      <c r="S20" s="39">
        <v>0</v>
      </c>
      <c r="T20" s="40" t="s">
        <v>191</v>
      </c>
      <c r="U20" s="40" t="s">
        <v>191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27</v>
      </c>
      <c r="E22" s="41">
        <v>0.99999999999999989</v>
      </c>
      <c r="F22" s="42"/>
      <c r="G22" s="43">
        <v>0.27387300000000003</v>
      </c>
      <c r="H22" s="43">
        <v>0.27354600000000001</v>
      </c>
      <c r="I22" s="43">
        <v>0.59848199999999996</v>
      </c>
      <c r="J22" s="43">
        <v>0.59576000000000007</v>
      </c>
      <c r="K22" s="43">
        <v>0.70693399999999995</v>
      </c>
      <c r="L22" s="43">
        <v>0.98035699999999992</v>
      </c>
      <c r="M22" s="43">
        <v>0.92515099999999995</v>
      </c>
      <c r="N22" s="43">
        <v>1.009455</v>
      </c>
      <c r="O22" s="43">
        <v>1.3332310000000001</v>
      </c>
      <c r="P22" s="43">
        <v>1.4191129999999998</v>
      </c>
      <c r="Q22" s="43">
        <v>1.3229139999999999</v>
      </c>
      <c r="R22" s="42"/>
      <c r="S22" s="44">
        <v>9.4388159999999992</v>
      </c>
      <c r="T22" s="45">
        <v>3.8303921890803396</v>
      </c>
      <c r="U22" s="45">
        <v>0.2175808226364484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9</v>
      </c>
      <c r="E50" s="27">
        <v>0.33333333333333331</v>
      </c>
      <c r="F50" s="28"/>
      <c r="G50" s="38">
        <v>9.0611999999999998E-2</v>
      </c>
      <c r="H50" s="38">
        <v>9.6133999999999997E-2</v>
      </c>
      <c r="I50" s="38">
        <v>5.5350000000000003E-2</v>
      </c>
      <c r="J50" s="38">
        <v>7.0190000000000002E-2</v>
      </c>
      <c r="K50" s="38">
        <v>6.4509999999999998E-2</v>
      </c>
      <c r="L50" s="38">
        <v>7.7119999999999994E-2</v>
      </c>
      <c r="M50" s="38">
        <v>6.9504999999999997E-2</v>
      </c>
      <c r="N50" s="38">
        <v>6.4480999999999997E-2</v>
      </c>
      <c r="O50" s="38">
        <v>8.591E-2</v>
      </c>
      <c r="P50" s="38">
        <v>9.5853999999999995E-2</v>
      </c>
      <c r="Q50" s="38">
        <v>8.7123000000000006E-2</v>
      </c>
      <c r="R50" s="28"/>
      <c r="S50" s="39">
        <v>0.85678900000000002</v>
      </c>
      <c r="T50" s="40">
        <v>-3.8504833796847993E-2</v>
      </c>
      <c r="U50" s="40">
        <v>-4.8961920469760001E-3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9</v>
      </c>
      <c r="E52" s="27">
        <v>0.33333333333333331</v>
      </c>
      <c r="F52" s="28"/>
      <c r="G52" s="38">
        <v>2.7309E-2</v>
      </c>
      <c r="H52" s="38">
        <v>2.9770999999999999E-2</v>
      </c>
      <c r="I52" s="38">
        <v>4.8814000000000003E-2</v>
      </c>
      <c r="J52" s="38">
        <v>4.7830999999999999E-2</v>
      </c>
      <c r="K52" s="38">
        <v>5.0723999999999998E-2</v>
      </c>
      <c r="L52" s="38">
        <v>0.101912</v>
      </c>
      <c r="M52" s="38">
        <v>0.157827</v>
      </c>
      <c r="N52" s="38">
        <v>0.161742</v>
      </c>
      <c r="O52" s="38">
        <v>0.244509</v>
      </c>
      <c r="P52" s="38">
        <v>0.47473799999999999</v>
      </c>
      <c r="Q52" s="38">
        <v>0.41468899999999997</v>
      </c>
      <c r="R52" s="28"/>
      <c r="S52" s="39">
        <v>1.7598660000000002</v>
      </c>
      <c r="T52" s="40">
        <v>14.185067193965358</v>
      </c>
      <c r="U52" s="40">
        <v>0.40500247652976418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9</v>
      </c>
      <c r="E53" s="27">
        <v>0.33333333333333331</v>
      </c>
      <c r="F53" s="28"/>
      <c r="G53" s="38">
        <v>0.15595200000000001</v>
      </c>
      <c r="H53" s="38">
        <v>0.14764099999999999</v>
      </c>
      <c r="I53" s="38">
        <v>0.49431799999999998</v>
      </c>
      <c r="J53" s="38">
        <v>0.47773900000000002</v>
      </c>
      <c r="K53" s="38">
        <v>0.5917</v>
      </c>
      <c r="L53" s="38">
        <v>0.80132499999999995</v>
      </c>
      <c r="M53" s="38">
        <v>0.69781899999999997</v>
      </c>
      <c r="N53" s="38">
        <v>0.78323200000000004</v>
      </c>
      <c r="O53" s="38">
        <v>1.002812</v>
      </c>
      <c r="P53" s="38">
        <v>0.84852099999999997</v>
      </c>
      <c r="Q53" s="38">
        <v>0.821102</v>
      </c>
      <c r="R53" s="28"/>
      <c r="S53" s="39">
        <v>6.8221609999999995</v>
      </c>
      <c r="T53" s="40">
        <v>4.2650943880168253</v>
      </c>
      <c r="U53" s="40">
        <v>0.23076679302516467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0</v>
      </c>
      <c r="E54" s="27">
        <v>0</v>
      </c>
      <c r="F54" s="28"/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28"/>
      <c r="S54" s="39">
        <v>0</v>
      </c>
      <c r="T54" s="40" t="s">
        <v>191</v>
      </c>
      <c r="U54" s="40" t="s">
        <v>191</v>
      </c>
    </row>
    <row r="55" spans="1:21" s="18" customFormat="1" x14ac:dyDescent="0.3">
      <c r="A55" s="106"/>
      <c r="B55" s="16"/>
      <c r="C55" s="26" t="s">
        <v>373</v>
      </c>
      <c r="D55" s="142">
        <v>27</v>
      </c>
      <c r="E55" s="41">
        <v>1</v>
      </c>
      <c r="F55" s="42"/>
      <c r="G55" s="43">
        <v>0.27387300000000003</v>
      </c>
      <c r="H55" s="43">
        <v>0.27354599999999996</v>
      </c>
      <c r="I55" s="43">
        <v>0.59848199999999996</v>
      </c>
      <c r="J55" s="43">
        <v>0.59576000000000007</v>
      </c>
      <c r="K55" s="43">
        <v>0.70693399999999995</v>
      </c>
      <c r="L55" s="43">
        <v>0.98035699999999992</v>
      </c>
      <c r="M55" s="43">
        <v>0.92515099999999995</v>
      </c>
      <c r="N55" s="43">
        <v>1.009455</v>
      </c>
      <c r="O55" s="43">
        <v>1.3332310000000001</v>
      </c>
      <c r="P55" s="43">
        <v>1.4191129999999998</v>
      </c>
      <c r="Q55" s="43">
        <v>1.3229139999999999</v>
      </c>
      <c r="R55" s="42"/>
      <c r="S55" s="44">
        <v>9.4388159999999992</v>
      </c>
      <c r="T55" s="45">
        <v>3.8303921890803396</v>
      </c>
      <c r="U55" s="45">
        <v>0.2175808226364484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11</v>
      </c>
      <c r="E83" s="27">
        <v>0.40740740740740738</v>
      </c>
      <c r="F83" s="28"/>
      <c r="G83" s="67">
        <v>8.5920000000000007E-3</v>
      </c>
      <c r="H83" s="67">
        <v>6.2839999999999997E-3</v>
      </c>
      <c r="I83" s="67">
        <v>0.229569</v>
      </c>
      <c r="J83" s="67">
        <v>0.202014</v>
      </c>
      <c r="K83" s="67">
        <v>0.160633</v>
      </c>
      <c r="L83" s="67">
        <v>0.19709399999999999</v>
      </c>
      <c r="M83" s="67">
        <v>0.215417</v>
      </c>
      <c r="N83" s="67">
        <v>0.17910200000000001</v>
      </c>
      <c r="O83" s="67">
        <v>0.351885</v>
      </c>
      <c r="P83" s="67">
        <v>0.43815799999999999</v>
      </c>
      <c r="Q83" s="67">
        <v>0.36712800000000001</v>
      </c>
      <c r="R83" s="28"/>
      <c r="S83" s="39">
        <v>2.3558760000000003</v>
      </c>
      <c r="T83" s="40">
        <v>41.729050279329606</v>
      </c>
      <c r="U83" s="40">
        <v>0.59897032933282635</v>
      </c>
    </row>
    <row r="84" spans="1:21" s="18" customFormat="1" x14ac:dyDescent="0.3">
      <c r="A84" s="106"/>
      <c r="B84" s="16"/>
      <c r="C84" s="29" t="s">
        <v>257</v>
      </c>
      <c r="D84" s="30">
        <v>7</v>
      </c>
      <c r="E84" s="27">
        <v>0.25925925925925924</v>
      </c>
      <c r="F84" s="28"/>
      <c r="G84" s="38">
        <v>0.21604499999999999</v>
      </c>
      <c r="H84" s="38">
        <v>0.19233700000000001</v>
      </c>
      <c r="I84" s="38">
        <v>0.22489200000000001</v>
      </c>
      <c r="J84" s="38">
        <v>0.216503</v>
      </c>
      <c r="K84" s="38">
        <v>0.19116899999999998</v>
      </c>
      <c r="L84" s="38">
        <v>0.27283799999999997</v>
      </c>
      <c r="M84" s="38">
        <v>0.20946199999999998</v>
      </c>
      <c r="N84" s="38">
        <v>0.28339500000000001</v>
      </c>
      <c r="O84" s="38">
        <v>0.42882699999999996</v>
      </c>
      <c r="P84" s="38">
        <v>0.45395699999999994</v>
      </c>
      <c r="Q84" s="38">
        <v>0.48024699999999998</v>
      </c>
      <c r="R84" s="28"/>
      <c r="S84" s="39">
        <v>3.1696719999999998</v>
      </c>
      <c r="T84" s="40">
        <v>1.2229026360249025</v>
      </c>
      <c r="U84" s="40">
        <v>0.1050070659182698</v>
      </c>
    </row>
    <row r="85" spans="1:21" s="55" customFormat="1" x14ac:dyDescent="0.3">
      <c r="A85" s="108"/>
      <c r="B85" s="16"/>
      <c r="C85" s="51" t="s">
        <v>173</v>
      </c>
      <c r="D85" s="52">
        <v>1</v>
      </c>
      <c r="E85" s="27">
        <v>3.7037037037037035E-2</v>
      </c>
      <c r="F85" s="28"/>
      <c r="G85" s="67">
        <v>2.8760000000000001E-3</v>
      </c>
      <c r="H85" s="67">
        <v>2.3210000000000001E-3</v>
      </c>
      <c r="I85" s="67">
        <v>2.859E-3</v>
      </c>
      <c r="J85" s="67">
        <v>2.9889999999999999E-3</v>
      </c>
      <c r="K85" s="67">
        <v>1.7210000000000001E-3</v>
      </c>
      <c r="L85" s="67">
        <v>1.65E-3</v>
      </c>
      <c r="M85" s="67">
        <v>4.5000000000000003E-5</v>
      </c>
      <c r="N85" s="67">
        <v>1.9999999999999999E-6</v>
      </c>
      <c r="O85" s="67">
        <v>3.8890000000000001E-3</v>
      </c>
      <c r="P85" s="67">
        <v>5.7089999999999997E-3</v>
      </c>
      <c r="Q85" s="67">
        <v>3.2429999999999998E-3</v>
      </c>
      <c r="R85" s="28"/>
      <c r="S85" s="53">
        <v>2.7303999999999998E-2</v>
      </c>
      <c r="T85" s="54">
        <v>0.12760778859527111</v>
      </c>
      <c r="U85" s="54">
        <v>1.5125548992802607E-2</v>
      </c>
    </row>
    <row r="86" spans="1:21" s="55" customFormat="1" x14ac:dyDescent="0.3">
      <c r="A86" s="108"/>
      <c r="B86" s="16"/>
      <c r="C86" s="51" t="s">
        <v>388</v>
      </c>
      <c r="D86" s="52">
        <v>1</v>
      </c>
      <c r="E86" s="27">
        <v>3.7037037037037035E-2</v>
      </c>
      <c r="F86" s="28"/>
      <c r="G86" s="67">
        <v>2.0337999999999998E-2</v>
      </c>
      <c r="H86" s="67">
        <v>1.7988000000000001E-2</v>
      </c>
      <c r="I86" s="67">
        <v>2.0053000000000001E-2</v>
      </c>
      <c r="J86" s="67">
        <v>2.1929000000000001E-2</v>
      </c>
      <c r="K86" s="67">
        <v>3.4756000000000002E-2</v>
      </c>
      <c r="L86" s="67">
        <v>3.6732000000000001E-2</v>
      </c>
      <c r="M86" s="67">
        <v>2.7335000000000002E-2</v>
      </c>
      <c r="N86" s="67">
        <v>2.2123E-2</v>
      </c>
      <c r="O86" s="67">
        <v>2.2814999999999998E-2</v>
      </c>
      <c r="P86" s="67">
        <v>2.5517000000000001E-2</v>
      </c>
      <c r="Q86" s="67">
        <v>2.24E-2</v>
      </c>
      <c r="R86" s="28"/>
      <c r="S86" s="53">
        <v>0.27198600000000001</v>
      </c>
      <c r="T86" s="54">
        <v>0.10138656701740589</v>
      </c>
      <c r="U86" s="54">
        <v>1.2144389122610733E-2</v>
      </c>
    </row>
    <row r="87" spans="1:21" s="55" customFormat="1" x14ac:dyDescent="0.3">
      <c r="A87" s="108"/>
      <c r="B87" s="16"/>
      <c r="C87" s="51" t="s">
        <v>150</v>
      </c>
      <c r="D87" s="52">
        <v>3</v>
      </c>
      <c r="E87" s="27">
        <v>0.1111111111111111</v>
      </c>
      <c r="F87" s="28"/>
      <c r="G87" s="67">
        <v>5.7460999999999998E-2</v>
      </c>
      <c r="H87" s="67">
        <v>6.2127000000000002E-2</v>
      </c>
      <c r="I87" s="67">
        <v>1.9077E-2</v>
      </c>
      <c r="J87" s="67">
        <v>3.0728000000000002E-2</v>
      </c>
      <c r="K87" s="67">
        <v>1.6603E-2</v>
      </c>
      <c r="L87" s="67">
        <v>2.3379E-2</v>
      </c>
      <c r="M87" s="67">
        <v>2.8472000000000001E-2</v>
      </c>
      <c r="N87" s="67">
        <v>2.8041999999999997E-2</v>
      </c>
      <c r="O87" s="67">
        <v>4.7530000000000003E-2</v>
      </c>
      <c r="P87" s="67">
        <v>5.2472999999999999E-2</v>
      </c>
      <c r="Q87" s="67">
        <v>5.0102000000000001E-2</v>
      </c>
      <c r="R87" s="28"/>
      <c r="S87" s="53">
        <v>0.41599400000000003</v>
      </c>
      <c r="T87" s="54">
        <v>-0.12806947320791484</v>
      </c>
      <c r="U87" s="54">
        <v>-1.6984795167381828E-2</v>
      </c>
    </row>
    <row r="88" spans="1:21" s="18" customFormat="1" x14ac:dyDescent="0.3">
      <c r="A88" s="106"/>
      <c r="B88" s="16"/>
      <c r="C88" s="29" t="s">
        <v>389</v>
      </c>
      <c r="D88" s="30">
        <v>1</v>
      </c>
      <c r="E88" s="27">
        <v>3.7037037037037035E-2</v>
      </c>
      <c r="F88" s="28"/>
      <c r="G88" s="38">
        <v>1.8717000000000001E-2</v>
      </c>
      <c r="H88" s="38">
        <v>2.3487000000000001E-2</v>
      </c>
      <c r="I88" s="38">
        <v>4.3390999999999999E-2</v>
      </c>
      <c r="J88" s="38">
        <v>4.0044999999999997E-2</v>
      </c>
      <c r="K88" s="38">
        <v>4.2224999999999999E-2</v>
      </c>
      <c r="L88" s="38">
        <v>4.8362000000000002E-2</v>
      </c>
      <c r="M88" s="38">
        <v>5.9660999999999999E-2</v>
      </c>
      <c r="N88" s="38">
        <v>6.1721999999999999E-2</v>
      </c>
      <c r="O88" s="38">
        <v>6.7806000000000005E-2</v>
      </c>
      <c r="P88" s="38">
        <v>4.5026999999999998E-2</v>
      </c>
      <c r="Q88" s="38">
        <v>5.6564999999999997E-2</v>
      </c>
      <c r="R88" s="28"/>
      <c r="S88" s="39">
        <v>0.50700800000000001</v>
      </c>
      <c r="T88" s="40">
        <v>2.022118929315595</v>
      </c>
      <c r="U88" s="40">
        <v>0.14825658290619992</v>
      </c>
    </row>
    <row r="89" spans="1:21" s="18" customFormat="1" x14ac:dyDescent="0.3">
      <c r="A89" s="106"/>
      <c r="B89" s="16"/>
      <c r="C89" s="29" t="s">
        <v>207</v>
      </c>
      <c r="D89" s="30">
        <v>0</v>
      </c>
      <c r="E89" s="27">
        <v>0</v>
      </c>
      <c r="F89" s="28"/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28"/>
      <c r="S89" s="39">
        <v>0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2</v>
      </c>
      <c r="E90" s="27">
        <v>7.407407407407407E-2</v>
      </c>
      <c r="F90" s="28"/>
      <c r="G90" s="38">
        <v>7.3629999999999998E-3</v>
      </c>
      <c r="H90" s="38">
        <v>7.0879999999999997E-3</v>
      </c>
      <c r="I90" s="38">
        <v>1.2011000000000001E-2</v>
      </c>
      <c r="J90" s="38">
        <v>1.2028E-2</v>
      </c>
      <c r="K90" s="38">
        <v>1.1429999999999999E-2</v>
      </c>
      <c r="L90" s="38">
        <v>1.5358999999999999E-2</v>
      </c>
      <c r="M90" s="38">
        <v>1.3653E-2</v>
      </c>
      <c r="N90" s="38">
        <v>1.4314E-2</v>
      </c>
      <c r="O90" s="38">
        <v>1.1676000000000001E-2</v>
      </c>
      <c r="P90" s="38">
        <v>1.2154999999999999E-2</v>
      </c>
      <c r="Q90" s="38">
        <v>1.1377999999999999E-2</v>
      </c>
      <c r="R90" s="28"/>
      <c r="S90" s="39">
        <v>0.12845499999999999</v>
      </c>
      <c r="T90" s="40">
        <v>0.54529403775634933</v>
      </c>
      <c r="U90" s="40">
        <v>5.5908755730583071E-2</v>
      </c>
    </row>
    <row r="91" spans="1:21" s="18" customFormat="1" x14ac:dyDescent="0.3">
      <c r="A91" s="106"/>
      <c r="B91" s="16"/>
      <c r="C91" s="29" t="s">
        <v>164</v>
      </c>
      <c r="D91" s="30">
        <v>1</v>
      </c>
      <c r="E91" s="27">
        <v>3.7037037037037035E-2</v>
      </c>
      <c r="F91" s="28"/>
      <c r="G91" s="38">
        <v>2.5739999999999999E-3</v>
      </c>
      <c r="H91" s="38">
        <v>6.6100000000000004E-3</v>
      </c>
      <c r="I91" s="38">
        <v>1.3500000000000001E-3</v>
      </c>
      <c r="J91" s="38">
        <v>2.516E-3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28"/>
      <c r="S91" s="39">
        <v>1.3050000000000003E-2</v>
      </c>
      <c r="T91" s="40">
        <v>-1</v>
      </c>
      <c r="U91" s="40">
        <v>-1</v>
      </c>
    </row>
    <row r="92" spans="1:21" s="18" customFormat="1" x14ac:dyDescent="0.3">
      <c r="A92" s="106"/>
      <c r="B92" s="16"/>
      <c r="C92" s="29" t="s">
        <v>0</v>
      </c>
      <c r="D92" s="30">
        <v>5</v>
      </c>
      <c r="E92" s="27">
        <v>0.18518518518518517</v>
      </c>
      <c r="F92" s="28"/>
      <c r="G92" s="38">
        <v>2.0582E-2</v>
      </c>
      <c r="H92" s="38">
        <v>3.7739999999999996E-2</v>
      </c>
      <c r="I92" s="38">
        <v>8.7268999999999999E-2</v>
      </c>
      <c r="J92" s="38">
        <v>0.122654</v>
      </c>
      <c r="K92" s="38">
        <v>0.30147699999999999</v>
      </c>
      <c r="L92" s="38">
        <v>0.44670399999999999</v>
      </c>
      <c r="M92" s="38">
        <v>0.426958</v>
      </c>
      <c r="N92" s="38">
        <v>0.47092199999999995</v>
      </c>
      <c r="O92" s="38">
        <v>0.47303699999999999</v>
      </c>
      <c r="P92" s="38">
        <v>0.46981599999999996</v>
      </c>
      <c r="Q92" s="38">
        <v>0.40759599999999996</v>
      </c>
      <c r="R92" s="28"/>
      <c r="S92" s="39">
        <v>3.2647549999999996</v>
      </c>
      <c r="T92" s="40">
        <v>18.803517636769993</v>
      </c>
      <c r="U92" s="40">
        <v>0.45242191250221575</v>
      </c>
    </row>
    <row r="93" spans="1:21" s="55" customFormat="1" x14ac:dyDescent="0.3">
      <c r="A93" s="108"/>
      <c r="B93" s="16"/>
      <c r="C93" s="51" t="s">
        <v>231</v>
      </c>
      <c r="D93" s="52">
        <v>1</v>
      </c>
      <c r="E93" s="27">
        <v>3.7037037037037035E-2</v>
      </c>
      <c r="F93" s="28"/>
      <c r="G93" s="67">
        <v>2.369E-3</v>
      </c>
      <c r="H93" s="67">
        <v>1.212E-3</v>
      </c>
      <c r="I93" s="67">
        <v>5.0229999999999997E-3</v>
      </c>
      <c r="J93" s="67">
        <v>7.4539999999999997E-3</v>
      </c>
      <c r="K93" s="67">
        <v>8.097E-3</v>
      </c>
      <c r="L93" s="67">
        <v>1.3757E-2</v>
      </c>
      <c r="M93" s="67">
        <v>2.4340000000000001E-2</v>
      </c>
      <c r="N93" s="67">
        <v>3.2166E-2</v>
      </c>
      <c r="O93" s="67">
        <v>4.2518E-2</v>
      </c>
      <c r="P93" s="67">
        <v>4.6117999999999999E-2</v>
      </c>
      <c r="Q93" s="67">
        <v>3.9877000000000003E-2</v>
      </c>
      <c r="R93" s="28"/>
      <c r="S93" s="53">
        <v>0.22293099999999999</v>
      </c>
      <c r="T93" s="54">
        <v>15.832840861122836</v>
      </c>
      <c r="U93" s="54">
        <v>0.42321226313648097</v>
      </c>
    </row>
    <row r="94" spans="1:21" s="55" customFormat="1" x14ac:dyDescent="0.3">
      <c r="A94" s="108"/>
      <c r="B94" s="16"/>
      <c r="C94" s="51" t="s">
        <v>390</v>
      </c>
      <c r="D94" s="52">
        <v>1</v>
      </c>
      <c r="E94" s="27">
        <v>3.7037037037037035E-2</v>
      </c>
      <c r="F94" s="28"/>
      <c r="G94" s="67">
        <v>9.5999999999999992E-3</v>
      </c>
      <c r="H94" s="67">
        <v>2.0650999999999999E-2</v>
      </c>
      <c r="I94" s="67">
        <v>3.1878999999999998E-2</v>
      </c>
      <c r="J94" s="67">
        <v>2.4555E-2</v>
      </c>
      <c r="K94" s="67">
        <v>2.4213999999999999E-2</v>
      </c>
      <c r="L94" s="67">
        <v>3.0778E-2</v>
      </c>
      <c r="M94" s="67">
        <v>3.4576999999999997E-2</v>
      </c>
      <c r="N94" s="67">
        <v>4.1842999999999998E-2</v>
      </c>
      <c r="O94" s="67">
        <v>3.1415999999999999E-2</v>
      </c>
      <c r="P94" s="67">
        <v>2.8670000000000001E-2</v>
      </c>
      <c r="Q94" s="67">
        <v>2.9326999999999999E-2</v>
      </c>
      <c r="R94" s="28"/>
      <c r="S94" s="53">
        <v>0.30750999999999995</v>
      </c>
      <c r="T94" s="54">
        <v>2.0548958333333336</v>
      </c>
      <c r="U94" s="54">
        <v>0.14980594753945442</v>
      </c>
    </row>
    <row r="95" spans="1:21" s="55" customFormat="1" x14ac:dyDescent="0.3">
      <c r="A95" s="108"/>
      <c r="B95" s="50"/>
      <c r="C95" s="51" t="s">
        <v>371</v>
      </c>
      <c r="D95" s="52">
        <v>1</v>
      </c>
      <c r="E95" s="27">
        <v>3.7037037037037035E-2</v>
      </c>
      <c r="F95" s="28"/>
      <c r="G95" s="67">
        <v>0</v>
      </c>
      <c r="H95" s="67">
        <v>0</v>
      </c>
      <c r="I95" s="67">
        <v>4.5199999999999997E-3</v>
      </c>
      <c r="J95" s="67">
        <v>3.7332999999999998E-2</v>
      </c>
      <c r="K95" s="67">
        <v>0.196076</v>
      </c>
      <c r="L95" s="67">
        <v>0.31870599999999999</v>
      </c>
      <c r="M95" s="67">
        <v>0.289381</v>
      </c>
      <c r="N95" s="67">
        <v>0.31218099999999999</v>
      </c>
      <c r="O95" s="67">
        <v>0.31140499999999999</v>
      </c>
      <c r="P95" s="67">
        <v>0.305562</v>
      </c>
      <c r="Q95" s="67">
        <v>0.26352599999999998</v>
      </c>
      <c r="R95" s="28"/>
      <c r="S95" s="53">
        <v>2.0386899999999999</v>
      </c>
      <c r="T95" s="54" t="s">
        <v>191</v>
      </c>
      <c r="U95" s="54" t="s">
        <v>191</v>
      </c>
    </row>
    <row r="96" spans="1:21" s="55" customFormat="1" x14ac:dyDescent="0.3">
      <c r="A96" s="108"/>
      <c r="B96" s="50"/>
      <c r="C96" s="51" t="s">
        <v>391</v>
      </c>
      <c r="D96" s="52">
        <v>1</v>
      </c>
      <c r="E96" s="27">
        <v>3.7037037037037035E-2</v>
      </c>
      <c r="F96" s="28"/>
      <c r="G96" s="67">
        <v>8.6130000000000009E-3</v>
      </c>
      <c r="H96" s="67">
        <v>1.5876999999999999E-2</v>
      </c>
      <c r="I96" s="67">
        <v>4.5846999999999999E-2</v>
      </c>
      <c r="J96" s="67">
        <v>5.3311999999999998E-2</v>
      </c>
      <c r="K96" s="67">
        <v>7.3090000000000002E-2</v>
      </c>
      <c r="L96" s="67">
        <v>8.3462999999999996E-2</v>
      </c>
      <c r="M96" s="67">
        <v>7.8659999999999994E-2</v>
      </c>
      <c r="N96" s="67">
        <v>8.4732000000000002E-2</v>
      </c>
      <c r="O96" s="67">
        <v>8.7697999999999998E-2</v>
      </c>
      <c r="P96" s="67">
        <v>8.9466000000000004E-2</v>
      </c>
      <c r="Q96" s="67">
        <v>7.4866000000000002E-2</v>
      </c>
      <c r="R96" s="28"/>
      <c r="S96" s="53">
        <v>0.69562400000000013</v>
      </c>
      <c r="T96" s="54">
        <v>7.6922094508301395</v>
      </c>
      <c r="U96" s="54">
        <v>0.31036194754170188</v>
      </c>
    </row>
    <row r="97" spans="1:22" s="55" customFormat="1" x14ac:dyDescent="0.3">
      <c r="A97" s="108"/>
      <c r="B97" s="50"/>
      <c r="C97" s="51" t="s">
        <v>392</v>
      </c>
      <c r="D97" s="52">
        <v>1</v>
      </c>
      <c r="E97" s="27">
        <v>3.7037037037037035E-2</v>
      </c>
      <c r="F97" s="28"/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28"/>
      <c r="S97" s="53">
        <v>0</v>
      </c>
      <c r="T97" s="54" t="s">
        <v>191</v>
      </c>
      <c r="U97" s="54" t="s">
        <v>191</v>
      </c>
    </row>
    <row r="98" spans="1:22" s="18" customFormat="1" x14ac:dyDescent="0.3">
      <c r="A98" s="106"/>
      <c r="B98" s="16"/>
      <c r="C98" s="29" t="s">
        <v>209</v>
      </c>
      <c r="D98" s="30">
        <v>0</v>
      </c>
      <c r="E98" s="27">
        <v>0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27</v>
      </c>
      <c r="E99" s="41">
        <v>1</v>
      </c>
      <c r="F99" s="42"/>
      <c r="G99" s="43">
        <v>0.27387299999999998</v>
      </c>
      <c r="H99" s="43">
        <v>0.27354600000000001</v>
      </c>
      <c r="I99" s="43">
        <v>0.59848199999999996</v>
      </c>
      <c r="J99" s="43">
        <v>0.59575999999999996</v>
      </c>
      <c r="K99" s="43">
        <v>0.70693399999999995</v>
      </c>
      <c r="L99" s="43">
        <v>0.98035699999999992</v>
      </c>
      <c r="M99" s="43">
        <v>0.92515100000000006</v>
      </c>
      <c r="N99" s="43">
        <v>1.009455</v>
      </c>
      <c r="O99" s="43">
        <v>1.3332310000000001</v>
      </c>
      <c r="P99" s="43">
        <v>1.4191129999999998</v>
      </c>
      <c r="Q99" s="43">
        <v>1.3229139999999999</v>
      </c>
      <c r="R99" s="42"/>
      <c r="S99" s="44">
        <v>9.4388159999999992</v>
      </c>
      <c r="T99" s="45">
        <v>3.8303921890803405</v>
      </c>
      <c r="U99" s="45">
        <v>0.2175808226364484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11</v>
      </c>
      <c r="E103" s="90">
        <v>0.40740740740740738</v>
      </c>
      <c r="F103" s="95"/>
      <c r="G103" s="97">
        <v>8.5920000000000007E-3</v>
      </c>
      <c r="H103" s="97">
        <v>6.2839999999999997E-3</v>
      </c>
      <c r="I103" s="97">
        <v>0.229569</v>
      </c>
      <c r="J103" s="97">
        <v>0.202014</v>
      </c>
      <c r="K103" s="97">
        <v>0.160633</v>
      </c>
      <c r="L103" s="97">
        <v>0.19709399999999999</v>
      </c>
      <c r="M103" s="97">
        <v>0.215417</v>
      </c>
      <c r="N103" s="97">
        <v>0.17910200000000001</v>
      </c>
      <c r="O103" s="97">
        <v>0.351885</v>
      </c>
      <c r="P103" s="97">
        <v>0.43815799999999999</v>
      </c>
      <c r="Q103" s="138">
        <v>0.36712800000000001</v>
      </c>
      <c r="R103" s="95"/>
      <c r="S103" s="93">
        <v>2.3558760000000003</v>
      </c>
      <c r="T103" s="94">
        <v>41.729050279329606</v>
      </c>
      <c r="U103" s="94">
        <v>0.59897032933282635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1</v>
      </c>
      <c r="E105" s="90">
        <v>3.7037037037037035E-2</v>
      </c>
      <c r="F105" s="95"/>
      <c r="G105" s="92">
        <v>2.8760000000000001E-3</v>
      </c>
      <c r="H105" s="92">
        <v>2.3210000000000001E-3</v>
      </c>
      <c r="I105" s="92">
        <v>2.859E-3</v>
      </c>
      <c r="J105" s="92">
        <v>2.9889999999999999E-3</v>
      </c>
      <c r="K105" s="92">
        <v>1.7210000000000001E-3</v>
      </c>
      <c r="L105" s="92">
        <v>1.65E-3</v>
      </c>
      <c r="M105" s="92">
        <v>4.5000000000000003E-5</v>
      </c>
      <c r="N105" s="92">
        <v>1.9999999999999999E-6</v>
      </c>
      <c r="O105" s="92">
        <v>3.8890000000000001E-3</v>
      </c>
      <c r="P105" s="92">
        <v>5.7089999999999997E-3</v>
      </c>
      <c r="Q105" s="92">
        <v>3.2429999999999998E-3</v>
      </c>
      <c r="R105" s="95"/>
      <c r="S105" s="93">
        <v>2.7303999999999998E-2</v>
      </c>
      <c r="T105" s="94">
        <v>0.12760778859527111</v>
      </c>
      <c r="U105" s="94">
        <v>1.5125548992802607E-2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1</v>
      </c>
      <c r="E106" s="90">
        <v>3.7037037037037035E-2</v>
      </c>
      <c r="F106" s="77"/>
      <c r="G106" s="82">
        <v>2.8760000000000001E-3</v>
      </c>
      <c r="H106" s="82">
        <v>2.3210000000000001E-3</v>
      </c>
      <c r="I106" s="82">
        <v>2.859E-3</v>
      </c>
      <c r="J106" s="82">
        <v>2.9889999999999999E-3</v>
      </c>
      <c r="K106" s="82">
        <v>1.7210000000000001E-3</v>
      </c>
      <c r="L106" s="82">
        <v>1.65E-3</v>
      </c>
      <c r="M106" s="82">
        <v>4.5000000000000003E-5</v>
      </c>
      <c r="N106" s="82">
        <v>1.9999999999999999E-6</v>
      </c>
      <c r="O106" s="82">
        <v>3.8890000000000001E-3</v>
      </c>
      <c r="P106" s="82">
        <v>5.7089999999999997E-3</v>
      </c>
      <c r="Q106" s="82">
        <v>3.2429999999999998E-3</v>
      </c>
      <c r="R106" s="77"/>
      <c r="S106" s="79">
        <v>2.7303999999999998E-2</v>
      </c>
      <c r="T106" s="80">
        <v>0.12760778859527111</v>
      </c>
      <c r="U106" s="80">
        <v>1.5125548992802607E-2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1</v>
      </c>
      <c r="E114" s="90">
        <v>3.7037037037037035E-2</v>
      </c>
      <c r="F114" s="95"/>
      <c r="G114" s="92">
        <v>2.0337999999999998E-2</v>
      </c>
      <c r="H114" s="92">
        <v>1.7988000000000001E-2</v>
      </c>
      <c r="I114" s="92">
        <v>2.0053000000000001E-2</v>
      </c>
      <c r="J114" s="92">
        <v>2.1929000000000001E-2</v>
      </c>
      <c r="K114" s="92">
        <v>3.4756000000000002E-2</v>
      </c>
      <c r="L114" s="92">
        <v>3.6732000000000001E-2</v>
      </c>
      <c r="M114" s="92">
        <v>2.7335000000000002E-2</v>
      </c>
      <c r="N114" s="92">
        <v>2.2123E-2</v>
      </c>
      <c r="O114" s="92">
        <v>2.2814999999999998E-2</v>
      </c>
      <c r="P114" s="92">
        <v>2.5517000000000001E-2</v>
      </c>
      <c r="Q114" s="92">
        <v>2.24E-2</v>
      </c>
      <c r="R114" s="95"/>
      <c r="S114" s="93">
        <v>0.27198600000000001</v>
      </c>
      <c r="T114" s="94">
        <v>0.10138656701740589</v>
      </c>
      <c r="U114" s="94">
        <v>1.2144389122610733E-2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1</v>
      </c>
      <c r="E115" s="76">
        <v>3.7037037037037035E-2</v>
      </c>
      <c r="F115" s="77"/>
      <c r="G115" s="82">
        <v>2.0337999999999998E-2</v>
      </c>
      <c r="H115" s="82">
        <v>1.7988000000000001E-2</v>
      </c>
      <c r="I115" s="82">
        <v>2.0053000000000001E-2</v>
      </c>
      <c r="J115" s="82">
        <v>2.1929000000000001E-2</v>
      </c>
      <c r="K115" s="82">
        <v>3.4756000000000002E-2</v>
      </c>
      <c r="L115" s="82">
        <v>3.6732000000000001E-2</v>
      </c>
      <c r="M115" s="82">
        <v>2.7335000000000002E-2</v>
      </c>
      <c r="N115" s="82">
        <v>2.2123E-2</v>
      </c>
      <c r="O115" s="82">
        <v>2.2814999999999998E-2</v>
      </c>
      <c r="P115" s="82">
        <v>2.5517000000000001E-2</v>
      </c>
      <c r="Q115" s="140">
        <v>2.24E-2</v>
      </c>
      <c r="R115" s="77"/>
      <c r="S115" s="79">
        <v>0.27198600000000001</v>
      </c>
      <c r="T115" s="80">
        <v>0.10138656701740589</v>
      </c>
      <c r="U115" s="80">
        <v>1.2144389122610733E-2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0</v>
      </c>
      <c r="E116" s="90">
        <v>0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3</v>
      </c>
      <c r="E122" s="90">
        <v>0.1111111111111111</v>
      </c>
      <c r="F122" s="95"/>
      <c r="G122" s="92">
        <v>5.7460999999999998E-2</v>
      </c>
      <c r="H122" s="92">
        <v>6.2127000000000002E-2</v>
      </c>
      <c r="I122" s="92">
        <v>1.9077E-2</v>
      </c>
      <c r="J122" s="92">
        <v>3.0728000000000002E-2</v>
      </c>
      <c r="K122" s="92">
        <v>1.6603E-2</v>
      </c>
      <c r="L122" s="92">
        <v>2.3379E-2</v>
      </c>
      <c r="M122" s="92">
        <v>2.8472000000000001E-2</v>
      </c>
      <c r="N122" s="92">
        <v>2.8041999999999997E-2</v>
      </c>
      <c r="O122" s="92">
        <v>4.7530000000000003E-2</v>
      </c>
      <c r="P122" s="92">
        <v>5.2472999999999999E-2</v>
      </c>
      <c r="Q122" s="92">
        <v>5.0102000000000001E-2</v>
      </c>
      <c r="R122" s="95"/>
      <c r="S122" s="93">
        <v>0.41599400000000003</v>
      </c>
      <c r="T122" s="94">
        <v>-0.12806947320791484</v>
      </c>
      <c r="U122" s="94">
        <v>-1.6984795167381828E-2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3</v>
      </c>
      <c r="E123" s="90">
        <v>0.1111111111111111</v>
      </c>
      <c r="F123" s="77"/>
      <c r="G123" s="78">
        <v>5.7460999999999998E-2</v>
      </c>
      <c r="H123" s="78">
        <v>6.2127000000000002E-2</v>
      </c>
      <c r="I123" s="78">
        <v>1.9077E-2</v>
      </c>
      <c r="J123" s="78">
        <v>3.0728000000000002E-2</v>
      </c>
      <c r="K123" s="78">
        <v>1.6603E-2</v>
      </c>
      <c r="L123" s="78">
        <v>2.3379E-2</v>
      </c>
      <c r="M123" s="78">
        <v>2.8472000000000001E-2</v>
      </c>
      <c r="N123" s="78">
        <v>2.8041999999999997E-2</v>
      </c>
      <c r="O123" s="78">
        <v>4.7530000000000003E-2</v>
      </c>
      <c r="P123" s="78">
        <v>5.2472999999999999E-2</v>
      </c>
      <c r="Q123" s="78">
        <v>5.0102000000000001E-2</v>
      </c>
      <c r="R123" s="77"/>
      <c r="S123" s="85">
        <v>0.41599400000000003</v>
      </c>
      <c r="T123" s="86">
        <v>-0.12806947320791484</v>
      </c>
      <c r="U123" s="86">
        <v>-1.6984795167381828E-2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0</v>
      </c>
      <c r="E125" s="76">
        <v>0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0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3</v>
      </c>
      <c r="E126" s="90">
        <v>0.1111111111111111</v>
      </c>
      <c r="F126" s="77"/>
      <c r="G126" s="78">
        <v>5.7460999999999998E-2</v>
      </c>
      <c r="H126" s="78">
        <v>6.2127000000000002E-2</v>
      </c>
      <c r="I126" s="78">
        <v>1.9077E-2</v>
      </c>
      <c r="J126" s="78">
        <v>3.0728000000000002E-2</v>
      </c>
      <c r="K126" s="78">
        <v>1.6603E-2</v>
      </c>
      <c r="L126" s="78">
        <v>2.3379E-2</v>
      </c>
      <c r="M126" s="78">
        <v>2.8472000000000001E-2</v>
      </c>
      <c r="N126" s="78">
        <v>2.8041999999999997E-2</v>
      </c>
      <c r="O126" s="78">
        <v>4.7530000000000003E-2</v>
      </c>
      <c r="P126" s="78">
        <v>5.2472999999999999E-2</v>
      </c>
      <c r="Q126" s="78">
        <v>5.0102000000000001E-2</v>
      </c>
      <c r="R126" s="77"/>
      <c r="S126" s="85">
        <v>0.41599400000000003</v>
      </c>
      <c r="T126" s="86">
        <v>-0.12806947320791484</v>
      </c>
      <c r="U126" s="86">
        <v>-1.6984795167381828E-2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1</v>
      </c>
      <c r="E127" s="76">
        <v>3.7037037037037035E-2</v>
      </c>
      <c r="F127" s="77"/>
      <c r="G127" s="78">
        <v>0</v>
      </c>
      <c r="H127" s="78"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136">
        <v>0</v>
      </c>
      <c r="R127" s="77"/>
      <c r="S127" s="85">
        <v>0</v>
      </c>
      <c r="T127" s="86" t="s">
        <v>191</v>
      </c>
      <c r="U127" s="86" t="s">
        <v>191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1</v>
      </c>
      <c r="E131" s="76">
        <v>3.7037037037037035E-2</v>
      </c>
      <c r="F131" s="77"/>
      <c r="G131" s="78">
        <v>5.1705000000000001E-2</v>
      </c>
      <c r="H131" s="78">
        <v>5.2886000000000002E-2</v>
      </c>
      <c r="I131" s="78">
        <v>1.2383E-2</v>
      </c>
      <c r="J131" s="78">
        <v>2.1534000000000001E-2</v>
      </c>
      <c r="K131" s="78">
        <v>1.1512E-2</v>
      </c>
      <c r="L131" s="78">
        <v>1.7684999999999999E-2</v>
      </c>
      <c r="M131" s="78">
        <v>2.4503E-2</v>
      </c>
      <c r="N131" s="78">
        <v>2.2497E-2</v>
      </c>
      <c r="O131" s="78">
        <v>3.9390000000000001E-2</v>
      </c>
      <c r="P131" s="78">
        <v>4.4076999999999998E-2</v>
      </c>
      <c r="Q131" s="136">
        <v>4.2944000000000003E-2</v>
      </c>
      <c r="R131" s="77"/>
      <c r="S131" s="85">
        <v>0.34111599999999997</v>
      </c>
      <c r="T131" s="86">
        <v>-0.16944202688328014</v>
      </c>
      <c r="U131" s="86">
        <v>-2.2939977599088834E-2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3.7037037037037035E-2</v>
      </c>
      <c r="F133" s="77"/>
      <c r="G133" s="78">
        <v>5.7559999999999998E-3</v>
      </c>
      <c r="H133" s="78">
        <v>9.2409999999999992E-3</v>
      </c>
      <c r="I133" s="78">
        <v>6.6940000000000003E-3</v>
      </c>
      <c r="J133" s="78">
        <v>9.1940000000000008E-3</v>
      </c>
      <c r="K133" s="78">
        <v>5.091E-3</v>
      </c>
      <c r="L133" s="78">
        <v>5.6940000000000003E-3</v>
      </c>
      <c r="M133" s="78">
        <v>3.9690000000000003E-3</v>
      </c>
      <c r="N133" s="78">
        <v>5.5449999999999996E-3</v>
      </c>
      <c r="O133" s="78">
        <v>8.1399999999999997E-3</v>
      </c>
      <c r="P133" s="78">
        <v>8.3960000000000007E-3</v>
      </c>
      <c r="Q133" s="78">
        <v>7.1580000000000003E-3</v>
      </c>
      <c r="R133" s="77"/>
      <c r="S133" s="85">
        <v>7.4878E-2</v>
      </c>
      <c r="T133" s="86">
        <v>0.24357192494788049</v>
      </c>
      <c r="U133" s="86">
        <v>2.762311269101847E-2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2</v>
      </c>
      <c r="E147" s="90">
        <v>7.407407407407407E-2</v>
      </c>
      <c r="F147" s="95"/>
      <c r="G147" s="92">
        <v>0.13536999999999999</v>
      </c>
      <c r="H147" s="92">
        <v>0.109901</v>
      </c>
      <c r="I147" s="92">
        <v>0.18290300000000001</v>
      </c>
      <c r="J147" s="92">
        <v>0.160857</v>
      </c>
      <c r="K147" s="92">
        <v>0.13808899999999999</v>
      </c>
      <c r="L147" s="92">
        <v>0.21107699999999999</v>
      </c>
      <c r="M147" s="92">
        <v>0.15361</v>
      </c>
      <c r="N147" s="92">
        <v>0.23322799999999999</v>
      </c>
      <c r="O147" s="92">
        <v>0.35459299999999999</v>
      </c>
      <c r="P147" s="92">
        <v>0.37025799999999998</v>
      </c>
      <c r="Q147" s="92">
        <v>0.40450199999999997</v>
      </c>
      <c r="R147" s="95"/>
      <c r="S147" s="93">
        <v>2.4543879999999998</v>
      </c>
      <c r="T147" s="94">
        <v>1.9881214449287139</v>
      </c>
      <c r="U147" s="94">
        <v>0.14663390814745059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0</v>
      </c>
      <c r="E148" s="76">
        <v>0</v>
      </c>
      <c r="F148" s="77"/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0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2</v>
      </c>
      <c r="E149" s="90">
        <v>7.407407407407407E-2</v>
      </c>
      <c r="F149" s="77"/>
      <c r="G149" s="78">
        <v>0.13536999999999999</v>
      </c>
      <c r="H149" s="78">
        <v>0.109901</v>
      </c>
      <c r="I149" s="78">
        <v>0.18290300000000001</v>
      </c>
      <c r="J149" s="78">
        <v>0.160857</v>
      </c>
      <c r="K149" s="78">
        <v>0.13808899999999999</v>
      </c>
      <c r="L149" s="78">
        <v>0.21107699999999999</v>
      </c>
      <c r="M149" s="78">
        <v>0.15361</v>
      </c>
      <c r="N149" s="78">
        <v>0.23322799999999999</v>
      </c>
      <c r="O149" s="78">
        <v>0.35459299999999999</v>
      </c>
      <c r="P149" s="78">
        <v>0.37025799999999998</v>
      </c>
      <c r="Q149" s="136">
        <v>0.40450199999999997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2</v>
      </c>
      <c r="E150" s="99">
        <v>7.407407407407407E-2</v>
      </c>
      <c r="F150" s="100"/>
      <c r="G150" s="78">
        <v>0.13536999999999999</v>
      </c>
      <c r="H150" s="78">
        <v>0.109901</v>
      </c>
      <c r="I150" s="78">
        <v>0.18290300000000001</v>
      </c>
      <c r="J150" s="78">
        <v>0.160857</v>
      </c>
      <c r="K150" s="78">
        <v>0.13808899999999999</v>
      </c>
      <c r="L150" s="78">
        <v>0.21107699999999999</v>
      </c>
      <c r="M150" s="78">
        <v>0.15361</v>
      </c>
      <c r="N150" s="78">
        <v>0.23322799999999999</v>
      </c>
      <c r="O150" s="78">
        <v>0.35459299999999999</v>
      </c>
      <c r="P150" s="78">
        <v>0.37025799999999998</v>
      </c>
      <c r="Q150" s="78">
        <v>0.40450199999999997</v>
      </c>
      <c r="R150" s="100"/>
      <c r="S150" s="101">
        <v>2.4543879999999998</v>
      </c>
      <c r="T150" s="102">
        <v>1.9881214449287139</v>
      </c>
      <c r="U150" s="102">
        <v>0.14663390814745059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1</v>
      </c>
      <c r="E156" s="90">
        <v>3.7037037037037035E-2</v>
      </c>
      <c r="F156" s="95"/>
      <c r="G156" s="92">
        <v>2.5739999999999999E-3</v>
      </c>
      <c r="H156" s="92">
        <v>6.6100000000000004E-3</v>
      </c>
      <c r="I156" s="92">
        <v>1.3500000000000001E-3</v>
      </c>
      <c r="J156" s="92">
        <v>2.516E-3</v>
      </c>
      <c r="K156" s="92">
        <v>0</v>
      </c>
      <c r="L156" s="92">
        <v>0</v>
      </c>
      <c r="M156" s="92">
        <v>0</v>
      </c>
      <c r="N156" s="92">
        <v>0</v>
      </c>
      <c r="O156" s="92">
        <v>0</v>
      </c>
      <c r="P156" s="92">
        <v>0</v>
      </c>
      <c r="Q156" s="92">
        <v>0</v>
      </c>
      <c r="R156" s="95"/>
      <c r="S156" s="93">
        <v>1.3050000000000003E-2</v>
      </c>
      <c r="T156" s="94">
        <v>-1</v>
      </c>
      <c r="U156" s="94">
        <v>-1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0</v>
      </c>
      <c r="E157" s="76">
        <v>0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0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0</v>
      </c>
      <c r="E158" s="76">
        <v>0</v>
      </c>
      <c r="F158" s="77"/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136">
        <v>0</v>
      </c>
      <c r="R158" s="77"/>
      <c r="S158" s="85">
        <v>0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0</v>
      </c>
      <c r="E159" s="76">
        <v>0</v>
      </c>
      <c r="F159" s="77"/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136">
        <v>0</v>
      </c>
      <c r="R159" s="77"/>
      <c r="S159" s="85">
        <v>0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1</v>
      </c>
      <c r="E160" s="76">
        <v>3.7037037037037035E-2</v>
      </c>
      <c r="F160" s="77"/>
      <c r="G160" s="78">
        <v>2.5739999999999999E-3</v>
      </c>
      <c r="H160" s="78">
        <v>6.6100000000000004E-3</v>
      </c>
      <c r="I160" s="78">
        <v>1.3500000000000001E-3</v>
      </c>
      <c r="J160" s="78">
        <v>2.516E-3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1.3050000000000003E-2</v>
      </c>
      <c r="T160" s="86">
        <v>-1</v>
      </c>
      <c r="U160" s="86">
        <v>-1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5</v>
      </c>
      <c r="E164" s="90">
        <v>0.18518518518518517</v>
      </c>
      <c r="F164" s="95"/>
      <c r="G164" s="92">
        <v>2.0582E-2</v>
      </c>
      <c r="H164" s="92">
        <v>3.7739999999999996E-2</v>
      </c>
      <c r="I164" s="92">
        <v>8.7268999999999999E-2</v>
      </c>
      <c r="J164" s="92">
        <v>0.122654</v>
      </c>
      <c r="K164" s="92">
        <v>0.30147699999999999</v>
      </c>
      <c r="L164" s="92">
        <v>0.44670399999999999</v>
      </c>
      <c r="M164" s="92">
        <v>0.426958</v>
      </c>
      <c r="N164" s="92">
        <v>0.47092199999999995</v>
      </c>
      <c r="O164" s="92">
        <v>0.47303699999999999</v>
      </c>
      <c r="P164" s="92">
        <v>0.46981599999999996</v>
      </c>
      <c r="Q164" s="92">
        <v>0.40759599999999996</v>
      </c>
      <c r="R164" s="95"/>
      <c r="S164" s="93">
        <v>3.2647549999999996</v>
      </c>
      <c r="T164" s="94">
        <v>18.803517636769993</v>
      </c>
      <c r="U164" s="94">
        <v>0.45242191250221575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5</v>
      </c>
      <c r="E165" s="90">
        <v>0.18518518518518517</v>
      </c>
      <c r="F165" s="77"/>
      <c r="G165" s="78">
        <v>2.0582E-2</v>
      </c>
      <c r="H165" s="78">
        <v>3.7739999999999996E-2</v>
      </c>
      <c r="I165" s="78">
        <v>8.7268999999999999E-2</v>
      </c>
      <c r="J165" s="78">
        <v>0.122654</v>
      </c>
      <c r="K165" s="78">
        <v>0.30147699999999999</v>
      </c>
      <c r="L165" s="78">
        <v>0.44670399999999999</v>
      </c>
      <c r="M165" s="78">
        <v>0.426958</v>
      </c>
      <c r="N165" s="78">
        <v>0.47092199999999995</v>
      </c>
      <c r="O165" s="78">
        <v>0.47303699999999999</v>
      </c>
      <c r="P165" s="78">
        <v>0.46981599999999996</v>
      </c>
      <c r="Q165" s="78">
        <v>0.40759599999999996</v>
      </c>
      <c r="R165" s="77"/>
      <c r="S165" s="85">
        <v>3.2647549999999996</v>
      </c>
      <c r="T165" s="86">
        <v>18.803517636769993</v>
      </c>
      <c r="U165" s="86">
        <v>0.45242191250221575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1</v>
      </c>
      <c r="E166" s="76">
        <v>3.7037037037037035E-2</v>
      </c>
      <c r="F166" s="77"/>
      <c r="G166" s="78">
        <v>0</v>
      </c>
      <c r="H166" s="78">
        <v>0</v>
      </c>
      <c r="I166" s="78">
        <v>0</v>
      </c>
      <c r="J166" s="78">
        <v>0</v>
      </c>
      <c r="K166" s="78">
        <v>0</v>
      </c>
      <c r="L166" s="78">
        <v>0</v>
      </c>
      <c r="M166" s="78">
        <v>0</v>
      </c>
      <c r="N166" s="78">
        <v>0</v>
      </c>
      <c r="O166" s="78">
        <v>0</v>
      </c>
      <c r="P166" s="78">
        <v>0</v>
      </c>
      <c r="Q166" s="136">
        <v>0</v>
      </c>
      <c r="R166" s="77"/>
      <c r="S166" s="85">
        <v>0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0</v>
      </c>
      <c r="E167" s="76">
        <v>0</v>
      </c>
      <c r="F167" s="77"/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7"/>
      <c r="S167" s="85">
        <v>0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1</v>
      </c>
      <c r="E168" s="76">
        <v>3.7037037037037035E-2</v>
      </c>
      <c r="F168" s="77"/>
      <c r="G168" s="78">
        <v>2.369E-3</v>
      </c>
      <c r="H168" s="78">
        <v>1.212E-3</v>
      </c>
      <c r="I168" s="78">
        <v>5.0229999999999997E-3</v>
      </c>
      <c r="J168" s="78">
        <v>7.4539999999999997E-3</v>
      </c>
      <c r="K168" s="78">
        <v>8.097E-3</v>
      </c>
      <c r="L168" s="78">
        <v>1.3757E-2</v>
      </c>
      <c r="M168" s="78">
        <v>2.4340000000000001E-2</v>
      </c>
      <c r="N168" s="78">
        <v>3.2166E-2</v>
      </c>
      <c r="O168" s="78">
        <v>4.2518E-2</v>
      </c>
      <c r="P168" s="78">
        <v>4.6117999999999999E-2</v>
      </c>
      <c r="Q168" s="136">
        <v>3.9877000000000003E-2</v>
      </c>
      <c r="R168" s="77"/>
      <c r="S168" s="85">
        <v>0.22293099999999999</v>
      </c>
      <c r="T168" s="86">
        <v>15.832840861122836</v>
      </c>
      <c r="U168" s="86">
        <v>0.42321226313648097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0</v>
      </c>
      <c r="E169" s="76">
        <v>0</v>
      </c>
      <c r="F169" s="77"/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7"/>
      <c r="S169" s="85">
        <v>0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0</v>
      </c>
      <c r="E171" s="76">
        <v>0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1</v>
      </c>
      <c r="E173" s="76">
        <v>3.7037037037037035E-2</v>
      </c>
      <c r="F173" s="77"/>
      <c r="G173" s="78">
        <v>9.5999999999999992E-3</v>
      </c>
      <c r="H173" s="78">
        <v>2.0650999999999999E-2</v>
      </c>
      <c r="I173" s="78">
        <v>3.1878999999999998E-2</v>
      </c>
      <c r="J173" s="78">
        <v>2.4555E-2</v>
      </c>
      <c r="K173" s="78">
        <v>2.4213999999999999E-2</v>
      </c>
      <c r="L173" s="78">
        <v>3.0778E-2</v>
      </c>
      <c r="M173" s="78">
        <v>3.4576999999999997E-2</v>
      </c>
      <c r="N173" s="78">
        <v>4.1842999999999998E-2</v>
      </c>
      <c r="O173" s="78">
        <v>3.1415999999999999E-2</v>
      </c>
      <c r="P173" s="78">
        <v>2.8670000000000001E-2</v>
      </c>
      <c r="Q173" s="136">
        <v>2.9326999999999999E-2</v>
      </c>
      <c r="R173" s="77"/>
      <c r="S173" s="85">
        <v>0.30750999999999995</v>
      </c>
      <c r="T173" s="86">
        <v>2.0548958333333336</v>
      </c>
      <c r="U173" s="86">
        <v>0.14980594753945442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0</v>
      </c>
      <c r="E175" s="76">
        <v>0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1</v>
      </c>
      <c r="E177" s="76">
        <v>3.7037037037037035E-2</v>
      </c>
      <c r="F177" s="77"/>
      <c r="G177" s="78">
        <v>0</v>
      </c>
      <c r="H177" s="78">
        <v>0</v>
      </c>
      <c r="I177" s="78">
        <v>4.5199999999999997E-3</v>
      </c>
      <c r="J177" s="78">
        <v>3.7332999999999998E-2</v>
      </c>
      <c r="K177" s="78">
        <v>0.196076</v>
      </c>
      <c r="L177" s="78">
        <v>0.31870599999999999</v>
      </c>
      <c r="M177" s="78">
        <v>0.289381</v>
      </c>
      <c r="N177" s="78">
        <v>0.31218099999999999</v>
      </c>
      <c r="O177" s="78">
        <v>0.31140499999999999</v>
      </c>
      <c r="P177" s="78">
        <v>0.305562</v>
      </c>
      <c r="Q177" s="136">
        <v>0.26352599999999998</v>
      </c>
      <c r="R177" s="77"/>
      <c r="S177" s="85">
        <v>2.0386899999999999</v>
      </c>
      <c r="T177" s="86" t="s">
        <v>191</v>
      </c>
      <c r="U177" s="86" t="s">
        <v>191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1</v>
      </c>
      <c r="E180" s="76">
        <v>3.7037037037037035E-2</v>
      </c>
      <c r="F180" s="77"/>
      <c r="G180" s="78">
        <v>8.6130000000000009E-3</v>
      </c>
      <c r="H180" s="78">
        <v>1.5876999999999999E-2</v>
      </c>
      <c r="I180" s="78">
        <v>4.5846999999999999E-2</v>
      </c>
      <c r="J180" s="78">
        <v>5.3311999999999998E-2</v>
      </c>
      <c r="K180" s="78">
        <v>7.3090000000000002E-2</v>
      </c>
      <c r="L180" s="78">
        <v>8.3462999999999996E-2</v>
      </c>
      <c r="M180" s="78">
        <v>7.8659999999999994E-2</v>
      </c>
      <c r="N180" s="78">
        <v>8.4732000000000002E-2</v>
      </c>
      <c r="O180" s="78">
        <v>8.7697999999999998E-2</v>
      </c>
      <c r="P180" s="78">
        <v>8.9466000000000004E-2</v>
      </c>
      <c r="Q180" s="136">
        <v>7.4866000000000002E-2</v>
      </c>
      <c r="R180" s="77"/>
      <c r="S180" s="85">
        <v>0.69562400000000013</v>
      </c>
      <c r="T180" s="86">
        <v>7.6922094508301395</v>
      </c>
      <c r="U180" s="86">
        <v>0.31036194754170188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0</v>
      </c>
      <c r="E181" s="90">
        <v>0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7"/>
      <c r="S181" s="85">
        <v>0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1</v>
      </c>
      <c r="E191" s="90">
        <v>3.7037037037037035E-2</v>
      </c>
      <c r="F191" s="95"/>
      <c r="G191" s="92">
        <v>1.8717000000000001E-2</v>
      </c>
      <c r="H191" s="92">
        <v>2.3487000000000001E-2</v>
      </c>
      <c r="I191" s="92">
        <v>4.3390999999999999E-2</v>
      </c>
      <c r="J191" s="92">
        <v>4.0044999999999997E-2</v>
      </c>
      <c r="K191" s="92">
        <v>4.2224999999999999E-2</v>
      </c>
      <c r="L191" s="92">
        <v>4.8362000000000002E-2</v>
      </c>
      <c r="M191" s="92">
        <v>5.9660999999999999E-2</v>
      </c>
      <c r="N191" s="92">
        <v>6.1721999999999999E-2</v>
      </c>
      <c r="O191" s="92">
        <v>6.7806000000000005E-2</v>
      </c>
      <c r="P191" s="92">
        <v>4.5026999999999998E-2</v>
      </c>
      <c r="Q191" s="92">
        <v>5.6564999999999997E-2</v>
      </c>
      <c r="R191" s="95"/>
      <c r="S191" s="93">
        <v>0.50700800000000001</v>
      </c>
      <c r="T191" s="94">
        <v>2.022118929315595</v>
      </c>
      <c r="U191" s="94">
        <v>0.14825658290619992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1</v>
      </c>
      <c r="E192" s="76">
        <v>3.7037037037037035E-2</v>
      </c>
      <c r="F192" s="77"/>
      <c r="G192" s="78">
        <v>1.8717000000000001E-2</v>
      </c>
      <c r="H192" s="78">
        <v>2.3487000000000001E-2</v>
      </c>
      <c r="I192" s="78">
        <v>4.3390999999999999E-2</v>
      </c>
      <c r="J192" s="78">
        <v>4.0044999999999997E-2</v>
      </c>
      <c r="K192" s="78">
        <v>4.2224999999999999E-2</v>
      </c>
      <c r="L192" s="78">
        <v>4.8362000000000002E-2</v>
      </c>
      <c r="M192" s="78">
        <v>5.9660999999999999E-2</v>
      </c>
      <c r="N192" s="78">
        <v>6.1721999999999999E-2</v>
      </c>
      <c r="O192" s="78">
        <v>6.7806000000000005E-2</v>
      </c>
      <c r="P192" s="78">
        <v>4.5026999999999998E-2</v>
      </c>
      <c r="Q192" s="78">
        <v>5.6564999999999997E-2</v>
      </c>
      <c r="R192" s="77"/>
      <c r="S192" s="85">
        <v>0.50700800000000001</v>
      </c>
      <c r="T192" s="86">
        <v>2.022118929315595</v>
      </c>
      <c r="U192" s="86">
        <v>0.14825658290619992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2</v>
      </c>
      <c r="E195" s="90">
        <v>7.407407407407407E-2</v>
      </c>
      <c r="F195" s="77"/>
      <c r="G195" s="92">
        <v>7.3629999999999998E-3</v>
      </c>
      <c r="H195" s="92">
        <v>7.0879999999999997E-3</v>
      </c>
      <c r="I195" s="92">
        <v>1.2011000000000001E-2</v>
      </c>
      <c r="J195" s="92">
        <v>1.2028E-2</v>
      </c>
      <c r="K195" s="92">
        <v>1.1429999999999999E-2</v>
      </c>
      <c r="L195" s="92">
        <v>1.5358999999999999E-2</v>
      </c>
      <c r="M195" s="92">
        <v>1.3653E-2</v>
      </c>
      <c r="N195" s="92">
        <v>1.4314E-2</v>
      </c>
      <c r="O195" s="92">
        <v>1.1676000000000001E-2</v>
      </c>
      <c r="P195" s="92">
        <v>1.2154999999999999E-2</v>
      </c>
      <c r="Q195" s="92">
        <v>1.1377999999999999E-2</v>
      </c>
      <c r="R195" s="77"/>
      <c r="S195" s="79">
        <v>0.12845499999999999</v>
      </c>
      <c r="T195" s="80">
        <v>0.54529403775634933</v>
      </c>
      <c r="U195" s="80">
        <v>5.5908755730583071E-2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0</v>
      </c>
      <c r="E196" s="76">
        <v>0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136">
        <v>0</v>
      </c>
      <c r="R196" s="77"/>
      <c r="S196" s="85">
        <v>0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2</v>
      </c>
      <c r="E197" s="76">
        <v>7.407407407407407E-2</v>
      </c>
      <c r="F197" s="77"/>
      <c r="G197" s="78">
        <v>7.3629999999999998E-3</v>
      </c>
      <c r="H197" s="78">
        <v>7.0879999999999997E-3</v>
      </c>
      <c r="I197" s="78">
        <v>1.2011000000000001E-2</v>
      </c>
      <c r="J197" s="78">
        <v>1.2028E-2</v>
      </c>
      <c r="K197" s="78">
        <v>1.1429999999999999E-2</v>
      </c>
      <c r="L197" s="78">
        <v>1.5358999999999999E-2</v>
      </c>
      <c r="M197" s="78">
        <v>1.3653E-2</v>
      </c>
      <c r="N197" s="78">
        <v>1.4314E-2</v>
      </c>
      <c r="O197" s="78">
        <v>1.1676000000000001E-2</v>
      </c>
      <c r="P197" s="78">
        <v>1.2154999999999999E-2</v>
      </c>
      <c r="Q197" s="136">
        <v>1.1377999999999999E-2</v>
      </c>
      <c r="R197" s="77"/>
      <c r="S197" s="85">
        <v>0.12845499999999999</v>
      </c>
      <c r="T197" s="86">
        <v>0.54529403775634933</v>
      </c>
      <c r="U197" s="86">
        <v>5.5908755730583071E-2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0</v>
      </c>
      <c r="E199" s="76">
        <v>0</v>
      </c>
      <c r="F199" s="77"/>
      <c r="G199" s="82">
        <v>0</v>
      </c>
      <c r="H199" s="82">
        <v>0</v>
      </c>
      <c r="I199" s="82">
        <v>0</v>
      </c>
      <c r="J199" s="82">
        <v>0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137">
        <v>0</v>
      </c>
      <c r="R199" s="77"/>
      <c r="S199" s="79">
        <v>0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0</v>
      </c>
      <c r="E201" s="90">
        <v>0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0</v>
      </c>
      <c r="E202" s="76">
        <v>0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0</v>
      </c>
      <c r="E203" s="76">
        <v>0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27</v>
      </c>
      <c r="E204" s="90">
        <v>1</v>
      </c>
      <c r="F204" s="91"/>
      <c r="G204" s="92">
        <v>0.27387299999999998</v>
      </c>
      <c r="H204" s="92">
        <v>0.27354599999999996</v>
      </c>
      <c r="I204" s="92">
        <v>0.59848199999999996</v>
      </c>
      <c r="J204" s="92">
        <v>0.59576000000000007</v>
      </c>
      <c r="K204" s="92">
        <v>0.70693399999999995</v>
      </c>
      <c r="L204" s="92">
        <v>0.98035700000000003</v>
      </c>
      <c r="M204" s="92">
        <v>0.92515099999999995</v>
      </c>
      <c r="N204" s="92">
        <v>1.009455</v>
      </c>
      <c r="O204" s="92">
        <v>1.3332310000000001</v>
      </c>
      <c r="P204" s="92">
        <v>1.4191129999999998</v>
      </c>
      <c r="Q204" s="92">
        <v>1.3229139999999999</v>
      </c>
      <c r="R204" s="91"/>
      <c r="S204" s="93">
        <v>9.4388159999999992</v>
      </c>
      <c r="T204" s="94">
        <v>3.8303921890803405</v>
      </c>
      <c r="U204" s="94">
        <v>0.2175808226364484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6</v>
      </c>
      <c r="E247" s="27">
        <v>0.22222222222222221</v>
      </c>
      <c r="F247" s="28"/>
      <c r="G247" s="38">
        <v>0.15595199999999998</v>
      </c>
      <c r="H247" s="38">
        <v>0.14764099999999999</v>
      </c>
      <c r="I247" s="38">
        <v>0.27017200000000002</v>
      </c>
      <c r="J247" s="38">
        <v>0.28351100000000001</v>
      </c>
      <c r="K247" s="38">
        <v>0.43956600000000001</v>
      </c>
      <c r="L247" s="38">
        <v>0.65778099999999995</v>
      </c>
      <c r="M247" s="38">
        <v>0.58056799999999997</v>
      </c>
      <c r="N247" s="38">
        <v>0.70414999999999994</v>
      </c>
      <c r="O247" s="38">
        <v>0.82762999999999998</v>
      </c>
      <c r="P247" s="38">
        <v>0.84007399999999999</v>
      </c>
      <c r="Q247" s="38">
        <v>0.81209799999999999</v>
      </c>
      <c r="R247" s="28"/>
      <c r="S247" s="39">
        <v>5.7191429999999999</v>
      </c>
      <c r="T247" s="40">
        <v>4.2073586744639382</v>
      </c>
      <c r="U247" s="40">
        <v>0.22907160827604778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0</v>
      </c>
      <c r="E248" s="27">
        <v>0</v>
      </c>
      <c r="F248" s="28"/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7">
        <v>0</v>
      </c>
      <c r="N248" s="67">
        <v>0</v>
      </c>
      <c r="O248" s="67">
        <v>0</v>
      </c>
      <c r="P248" s="67">
        <v>0</v>
      </c>
      <c r="Q248" s="67">
        <v>0</v>
      </c>
      <c r="R248" s="28"/>
      <c r="S248" s="53">
        <v>0</v>
      </c>
      <c r="T248" s="54" t="s">
        <v>191</v>
      </c>
      <c r="U248" s="54" t="s">
        <v>191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1</v>
      </c>
      <c r="E254" s="27">
        <v>3.7037037037037035E-2</v>
      </c>
      <c r="F254" s="28"/>
      <c r="G254" s="67">
        <v>0.13536999999999999</v>
      </c>
      <c r="H254" s="67">
        <v>0.109901</v>
      </c>
      <c r="I254" s="67">
        <v>0.18290300000000001</v>
      </c>
      <c r="J254" s="67">
        <v>0.160857</v>
      </c>
      <c r="K254" s="67">
        <v>0.13808899999999999</v>
      </c>
      <c r="L254" s="67">
        <v>0.21107699999999999</v>
      </c>
      <c r="M254" s="67">
        <v>0.13781099999999999</v>
      </c>
      <c r="N254" s="67">
        <v>7.4482999999999994E-2</v>
      </c>
      <c r="O254" s="67">
        <v>9.4799999999999995E-2</v>
      </c>
      <c r="P254" s="67">
        <v>0.11688900000000001</v>
      </c>
      <c r="Q254" s="67">
        <v>0.12875400000000001</v>
      </c>
      <c r="R254" s="28"/>
      <c r="S254" s="53">
        <v>1.490934</v>
      </c>
      <c r="T254" s="54">
        <v>-4.8873457930117326E-2</v>
      </c>
      <c r="U254" s="54">
        <v>-6.2439454437253072E-3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5</v>
      </c>
      <c r="E255" s="27">
        <v>0.18518518518518517</v>
      </c>
      <c r="F255" s="28"/>
      <c r="G255" s="67">
        <v>2.0582E-2</v>
      </c>
      <c r="H255" s="67">
        <v>3.7740000000000003E-2</v>
      </c>
      <c r="I255" s="67">
        <v>8.7268999999999999E-2</v>
      </c>
      <c r="J255" s="67">
        <v>0.122654</v>
      </c>
      <c r="K255" s="67">
        <v>0.30147699999999999</v>
      </c>
      <c r="L255" s="67">
        <v>0.44670399999999999</v>
      </c>
      <c r="M255" s="67">
        <v>0.44275700000000001</v>
      </c>
      <c r="N255" s="67">
        <v>0.62966699999999998</v>
      </c>
      <c r="O255" s="67">
        <v>0.73282999999999998</v>
      </c>
      <c r="P255" s="67">
        <v>0.72318499999999997</v>
      </c>
      <c r="Q255" s="67">
        <v>0.68334399999999995</v>
      </c>
      <c r="R255" s="28"/>
      <c r="S255" s="53">
        <v>4.2282089999999997</v>
      </c>
      <c r="T255" s="54">
        <v>32.20104946069381</v>
      </c>
      <c r="U255" s="54">
        <v>0.54933016468510787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1</v>
      </c>
      <c r="E268" s="27">
        <v>3.7037037037037035E-2</v>
      </c>
      <c r="F268" s="28"/>
      <c r="G268" s="38">
        <v>5.1705000000000001E-2</v>
      </c>
      <c r="H268" s="38">
        <v>5.2886000000000002E-2</v>
      </c>
      <c r="I268" s="38">
        <v>1.2383E-2</v>
      </c>
      <c r="J268" s="38">
        <v>2.1534000000000001E-2</v>
      </c>
      <c r="K268" s="38">
        <v>1.1512E-2</v>
      </c>
      <c r="L268" s="38">
        <v>1.7684999999999999E-2</v>
      </c>
      <c r="M268" s="38">
        <v>2.4503E-2</v>
      </c>
      <c r="N268" s="38">
        <v>2.2497E-2</v>
      </c>
      <c r="O268" s="38">
        <v>3.9390000000000001E-2</v>
      </c>
      <c r="P268" s="38">
        <v>4.4076999999999998E-2</v>
      </c>
      <c r="Q268" s="38">
        <v>4.2944000000000003E-2</v>
      </c>
      <c r="R268" s="28"/>
      <c r="S268" s="39">
        <v>0.34111599999999997</v>
      </c>
      <c r="T268" s="40">
        <v>-0.16944202688328014</v>
      </c>
      <c r="U268" s="40">
        <v>-2.2939977599088834E-2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1</v>
      </c>
      <c r="E269" s="27">
        <v>3.7037037037037035E-2</v>
      </c>
      <c r="F269" s="28"/>
      <c r="G269" s="67">
        <v>5.1705000000000001E-2</v>
      </c>
      <c r="H269" s="67">
        <v>5.2886000000000002E-2</v>
      </c>
      <c r="I269" s="67">
        <v>1.2383E-2</v>
      </c>
      <c r="J269" s="67">
        <v>2.1534000000000001E-2</v>
      </c>
      <c r="K269" s="67">
        <v>1.1512E-2</v>
      </c>
      <c r="L269" s="67">
        <v>1.7684999999999999E-2</v>
      </c>
      <c r="M269" s="67">
        <v>2.4503E-2</v>
      </c>
      <c r="N269" s="67">
        <v>2.2497E-2</v>
      </c>
      <c r="O269" s="67">
        <v>3.9390000000000001E-2</v>
      </c>
      <c r="P269" s="67">
        <v>4.4076999999999998E-2</v>
      </c>
      <c r="Q269" s="67">
        <v>4.2944000000000003E-2</v>
      </c>
      <c r="R269" s="28"/>
      <c r="S269" s="53">
        <v>0.34111599999999997</v>
      </c>
      <c r="T269" s="54">
        <v>-0.16944202688328014</v>
      </c>
      <c r="U269" s="54">
        <v>-2.2939977599088834E-2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4</v>
      </c>
      <c r="E275" s="27">
        <v>0.14814814814814814</v>
      </c>
      <c r="F275" s="28"/>
      <c r="G275" s="38">
        <v>3.6610000000000002E-3</v>
      </c>
      <c r="H275" s="38">
        <v>2.4659999999999999E-3</v>
      </c>
      <c r="I275" s="38">
        <v>1.9657999999999998E-2</v>
      </c>
      <c r="J275" s="38">
        <v>3.3405999999999998E-2</v>
      </c>
      <c r="K275" s="38">
        <v>3.0152999999999999E-2</v>
      </c>
      <c r="L275" s="38">
        <v>3.6058E-2</v>
      </c>
      <c r="M275" s="38">
        <v>9.6067E-2</v>
      </c>
      <c r="N275" s="38">
        <v>0.118238</v>
      </c>
      <c r="O275" s="38">
        <v>4.5954000000000002E-2</v>
      </c>
      <c r="P275" s="38">
        <v>9.7199999999999999E-4</v>
      </c>
      <c r="Q275" s="38">
        <v>5.3319999999999999E-2</v>
      </c>
      <c r="R275" s="28"/>
      <c r="S275" s="39">
        <v>0.43995299999999993</v>
      </c>
      <c r="T275" s="40">
        <v>13.564326686697623</v>
      </c>
      <c r="U275" s="40">
        <v>0.39769142742598063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3</v>
      </c>
      <c r="E276" s="27">
        <v>0.1111111111111111</v>
      </c>
      <c r="F276" s="28"/>
      <c r="G276" s="67">
        <v>3.6610000000000002E-3</v>
      </c>
      <c r="H276" s="67">
        <v>2.4659999999999999E-3</v>
      </c>
      <c r="I276" s="67">
        <v>1.9657999999999998E-2</v>
      </c>
      <c r="J276" s="67">
        <v>3.3405999999999998E-2</v>
      </c>
      <c r="K276" s="67">
        <v>3.0152999999999999E-2</v>
      </c>
      <c r="L276" s="67">
        <v>3.6058E-2</v>
      </c>
      <c r="M276" s="67">
        <v>9.6067E-2</v>
      </c>
      <c r="N276" s="67">
        <v>0.118238</v>
      </c>
      <c r="O276" s="67">
        <v>4.5954000000000002E-2</v>
      </c>
      <c r="P276" s="67">
        <v>9.7199999999999999E-4</v>
      </c>
      <c r="Q276" s="67">
        <v>5.3319999999999999E-2</v>
      </c>
      <c r="R276" s="28"/>
      <c r="S276" s="53">
        <v>0.43995299999999993</v>
      </c>
      <c r="T276" s="54">
        <v>13.564326686697623</v>
      </c>
      <c r="U276" s="54">
        <v>0.39769142742598063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1</v>
      </c>
      <c r="E277" s="27">
        <v>3.7037037037037035E-2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28"/>
      <c r="S277" s="53">
        <v>0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4</v>
      </c>
      <c r="E281" s="27">
        <v>0.14814814814814814</v>
      </c>
      <c r="F281" s="28"/>
      <c r="G281" s="38">
        <v>8.428999999999999E-3</v>
      </c>
      <c r="H281" s="38">
        <v>1.5942000000000001E-2</v>
      </c>
      <c r="I281" s="38">
        <v>8.7170000000000008E-3</v>
      </c>
      <c r="J281" s="38">
        <v>1.2678000000000002E-2</v>
      </c>
      <c r="K281" s="38">
        <v>7.3410000000000003E-3</v>
      </c>
      <c r="L281" s="38">
        <v>8.0059999999999992E-3</v>
      </c>
      <c r="M281" s="38">
        <v>6.0930000000000003E-3</v>
      </c>
      <c r="N281" s="38">
        <v>7.7979999999999994E-3</v>
      </c>
      <c r="O281" s="38">
        <v>8.1399999999999997E-3</v>
      </c>
      <c r="P281" s="38">
        <v>8.3960000000000007E-3</v>
      </c>
      <c r="Q281" s="38">
        <v>7.1580000000000003E-3</v>
      </c>
      <c r="R281" s="28"/>
      <c r="S281" s="39">
        <v>9.8697999999999994E-2</v>
      </c>
      <c r="T281" s="40">
        <v>-0.15078894293510481</v>
      </c>
      <c r="U281" s="40">
        <v>-2.022364356861317E-2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0</v>
      </c>
      <c r="E282" s="27">
        <v>0</v>
      </c>
      <c r="F282" s="28"/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28"/>
      <c r="S282" s="53">
        <v>0</v>
      </c>
      <c r="T282" s="54" t="s">
        <v>191</v>
      </c>
      <c r="U282" s="54" t="s">
        <v>191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3.7037037037037035E-2</v>
      </c>
      <c r="F283" s="28"/>
      <c r="G283" s="67">
        <v>5.7559999999999998E-3</v>
      </c>
      <c r="H283" s="67">
        <v>9.2409999999999992E-3</v>
      </c>
      <c r="I283" s="67">
        <v>6.6940000000000003E-3</v>
      </c>
      <c r="J283" s="67">
        <v>9.1940000000000008E-3</v>
      </c>
      <c r="K283" s="67">
        <v>5.091E-3</v>
      </c>
      <c r="L283" s="67">
        <v>5.6940000000000003E-3</v>
      </c>
      <c r="M283" s="67">
        <v>3.9690000000000003E-3</v>
      </c>
      <c r="N283" s="67">
        <v>5.5449999999999996E-3</v>
      </c>
      <c r="O283" s="67">
        <v>8.1399999999999997E-3</v>
      </c>
      <c r="P283" s="67">
        <v>8.3960000000000007E-3</v>
      </c>
      <c r="Q283" s="67">
        <v>7.1580000000000003E-3</v>
      </c>
      <c r="R283" s="28"/>
      <c r="S283" s="53">
        <v>7.4878E-2</v>
      </c>
      <c r="T283" s="54">
        <v>0.24357192494788049</v>
      </c>
      <c r="U283" s="54">
        <v>2.762311269101847E-2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1</v>
      </c>
      <c r="E284" s="27">
        <v>3.7037037037037035E-2</v>
      </c>
      <c r="F284" s="28"/>
      <c r="G284" s="67">
        <v>9.8999999999999994E-5</v>
      </c>
      <c r="H284" s="67">
        <v>9.1000000000000003E-5</v>
      </c>
      <c r="I284" s="67">
        <v>6.7299999999999999E-4</v>
      </c>
      <c r="J284" s="67">
        <v>9.68E-4</v>
      </c>
      <c r="K284" s="67">
        <v>2.2499999999999998E-3</v>
      </c>
      <c r="L284" s="67">
        <v>2.3119999999999998E-3</v>
      </c>
      <c r="M284" s="67">
        <v>2.124E-3</v>
      </c>
      <c r="N284" s="67">
        <v>2.2529999999999998E-3</v>
      </c>
      <c r="O284" s="67">
        <v>0</v>
      </c>
      <c r="P284" s="67">
        <v>0</v>
      </c>
      <c r="Q284" s="67">
        <v>0</v>
      </c>
      <c r="R284" s="28"/>
      <c r="S284" s="53">
        <v>1.077E-2</v>
      </c>
      <c r="T284" s="54">
        <v>-1</v>
      </c>
      <c r="U284" s="54">
        <v>-1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1</v>
      </c>
      <c r="E285" s="27">
        <v>3.7037037037037035E-2</v>
      </c>
      <c r="F285" s="28"/>
      <c r="G285" s="67">
        <v>2.5739999999999999E-3</v>
      </c>
      <c r="H285" s="67">
        <v>6.6100000000000004E-3</v>
      </c>
      <c r="I285" s="67">
        <v>1.3500000000000001E-3</v>
      </c>
      <c r="J285" s="67">
        <v>2.516E-3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28"/>
      <c r="S285" s="53">
        <v>1.3050000000000003E-2</v>
      </c>
      <c r="T285" s="54">
        <v>-1</v>
      </c>
      <c r="U285" s="54">
        <v>-1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3.7037037037037035E-2</v>
      </c>
      <c r="F286" s="28"/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28"/>
      <c r="S286" s="53">
        <v>0</v>
      </c>
      <c r="T286" s="54" t="s">
        <v>191</v>
      </c>
      <c r="U286" s="54" t="s">
        <v>191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0</v>
      </c>
      <c r="E289" s="27">
        <v>0</v>
      </c>
      <c r="F289" s="28"/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0</v>
      </c>
      <c r="T289" s="40" t="s">
        <v>191</v>
      </c>
      <c r="U289" s="40" t="s">
        <v>191</v>
      </c>
    </row>
    <row r="290" spans="1:21" s="18" customFormat="1" x14ac:dyDescent="0.3">
      <c r="A290" s="106"/>
      <c r="B290" s="16"/>
      <c r="C290" s="29" t="s">
        <v>3</v>
      </c>
      <c r="D290" s="30">
        <v>5</v>
      </c>
      <c r="E290" s="27">
        <v>0.18518518518518517</v>
      </c>
      <c r="F290" s="28"/>
      <c r="G290" s="38">
        <v>3.0226000000000003E-2</v>
      </c>
      <c r="H290" s="38">
        <v>3.4585999999999999E-2</v>
      </c>
      <c r="I290" s="38">
        <v>5.9295E-2</v>
      </c>
      <c r="J290" s="38">
        <v>5.5976999999999999E-2</v>
      </c>
      <c r="K290" s="38">
        <v>5.5109999999999999E-2</v>
      </c>
      <c r="L290" s="38">
        <v>6.431400000000001E-2</v>
      </c>
      <c r="M290" s="38">
        <v>7.2314000000000003E-2</v>
      </c>
      <c r="N290" s="38">
        <v>7.4829000000000007E-2</v>
      </c>
      <c r="O290" s="38">
        <v>0.23529600000000001</v>
      </c>
      <c r="P290" s="38">
        <v>0.466644</v>
      </c>
      <c r="Q290" s="38">
        <v>0.36046799999999996</v>
      </c>
      <c r="R290" s="28"/>
      <c r="S290" s="39">
        <v>1.5090590000000002</v>
      </c>
      <c r="T290" s="40">
        <v>10.925759280089986</v>
      </c>
      <c r="U290" s="40">
        <v>0.3632036958601168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4</v>
      </c>
      <c r="E291" s="27">
        <v>0.14814814814814814</v>
      </c>
      <c r="F291" s="28"/>
      <c r="G291" s="67">
        <v>1.1509E-2</v>
      </c>
      <c r="H291" s="67">
        <v>1.1098999999999999E-2</v>
      </c>
      <c r="I291" s="67">
        <v>1.5904000000000001E-2</v>
      </c>
      <c r="J291" s="67">
        <v>1.5932000000000002E-2</v>
      </c>
      <c r="K291" s="67">
        <v>1.2885000000000001E-2</v>
      </c>
      <c r="L291" s="67">
        <v>1.5952000000000001E-2</v>
      </c>
      <c r="M291" s="67">
        <v>1.2652999999999999E-2</v>
      </c>
      <c r="N291" s="67">
        <v>1.3107000000000001E-2</v>
      </c>
      <c r="O291" s="67">
        <v>0.16749</v>
      </c>
      <c r="P291" s="67">
        <v>0.42161700000000002</v>
      </c>
      <c r="Q291" s="67">
        <v>0.30390299999999998</v>
      </c>
      <c r="R291" s="28"/>
      <c r="S291" s="53">
        <v>1.002051</v>
      </c>
      <c r="T291" s="54">
        <v>25.405682509340515</v>
      </c>
      <c r="U291" s="54">
        <v>0.50560890466494657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1</v>
      </c>
      <c r="E292" s="27">
        <v>3.7037037037037035E-2</v>
      </c>
      <c r="F292" s="28"/>
      <c r="G292" s="67">
        <v>1.8717000000000001E-2</v>
      </c>
      <c r="H292" s="67">
        <v>2.3487000000000001E-2</v>
      </c>
      <c r="I292" s="67">
        <v>4.3390999999999999E-2</v>
      </c>
      <c r="J292" s="67">
        <v>4.0044999999999997E-2</v>
      </c>
      <c r="K292" s="67">
        <v>4.2224999999999999E-2</v>
      </c>
      <c r="L292" s="67">
        <v>4.8362000000000002E-2</v>
      </c>
      <c r="M292" s="67">
        <v>5.9660999999999999E-2</v>
      </c>
      <c r="N292" s="67">
        <v>6.1721999999999999E-2</v>
      </c>
      <c r="O292" s="67">
        <v>6.7806000000000005E-2</v>
      </c>
      <c r="P292" s="67">
        <v>4.5026999999999998E-2</v>
      </c>
      <c r="Q292" s="67">
        <v>5.6564999999999997E-2</v>
      </c>
      <c r="R292" s="28"/>
      <c r="S292" s="53">
        <v>0.50700800000000001</v>
      </c>
      <c r="T292" s="54">
        <v>2.022118929315595</v>
      </c>
      <c r="U292" s="54">
        <v>0.14825658290619992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4</v>
      </c>
      <c r="E293" s="27">
        <v>0.14814814814814814</v>
      </c>
      <c r="F293" s="28"/>
      <c r="G293" s="38">
        <v>0</v>
      </c>
      <c r="H293" s="38">
        <v>0</v>
      </c>
      <c r="I293" s="38">
        <v>0.17936299999999999</v>
      </c>
      <c r="J293" s="38">
        <v>9.8722000000000004E-2</v>
      </c>
      <c r="K293" s="38">
        <v>7.7179999999999999E-2</v>
      </c>
      <c r="L293" s="38">
        <v>0.1331</v>
      </c>
      <c r="M293" s="38">
        <v>9.2041999999999999E-2</v>
      </c>
      <c r="N293" s="38">
        <v>4.5671999999999997E-2</v>
      </c>
      <c r="O293" s="38">
        <v>0.111219</v>
      </c>
      <c r="P293" s="38">
        <v>2.1332E-2</v>
      </c>
      <c r="Q293" s="38">
        <v>1.3882E-2</v>
      </c>
      <c r="R293" s="28"/>
      <c r="S293" s="39">
        <v>0.77251199999999998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3</v>
      </c>
      <c r="E294" s="27">
        <v>0.1111111111111111</v>
      </c>
      <c r="F294" s="28"/>
      <c r="G294" s="38">
        <v>2.3900000000000001E-2</v>
      </c>
      <c r="H294" s="38">
        <v>2.0025000000000001E-2</v>
      </c>
      <c r="I294" s="38">
        <v>4.8894E-2</v>
      </c>
      <c r="J294" s="38">
        <v>8.9931999999999998E-2</v>
      </c>
      <c r="K294" s="38">
        <v>8.6071999999999996E-2</v>
      </c>
      <c r="L294" s="38">
        <v>6.3412999999999997E-2</v>
      </c>
      <c r="M294" s="38">
        <v>5.3564000000000001E-2</v>
      </c>
      <c r="N294" s="38">
        <v>3.6270999999999998E-2</v>
      </c>
      <c r="O294" s="38">
        <v>6.5601999999999994E-2</v>
      </c>
      <c r="P294" s="38">
        <v>3.7617999999999999E-2</v>
      </c>
      <c r="Q294" s="38">
        <v>3.3043999999999997E-2</v>
      </c>
      <c r="R294" s="28"/>
      <c r="S294" s="39">
        <v>0.55833499999999991</v>
      </c>
      <c r="T294" s="40">
        <v>0.38259414225941413</v>
      </c>
      <c r="U294" s="40">
        <v>4.1326304524729851E-2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3</v>
      </c>
      <c r="E296" s="27">
        <v>0.1111111111111111</v>
      </c>
      <c r="F296" s="28"/>
      <c r="G296" s="59">
        <v>2.3900000000000001E-2</v>
      </c>
      <c r="H296" s="59">
        <v>2.0025000000000001E-2</v>
      </c>
      <c r="I296" s="59">
        <v>4.8894E-2</v>
      </c>
      <c r="J296" s="59">
        <v>8.9931999999999998E-2</v>
      </c>
      <c r="K296" s="59">
        <v>8.6071999999999996E-2</v>
      </c>
      <c r="L296" s="59">
        <v>6.3412999999999997E-2</v>
      </c>
      <c r="M296" s="59">
        <v>5.3564000000000001E-2</v>
      </c>
      <c r="N296" s="59">
        <v>3.6270999999999998E-2</v>
      </c>
      <c r="O296" s="59">
        <v>6.5601999999999994E-2</v>
      </c>
      <c r="P296" s="59">
        <v>3.7617999999999999E-2</v>
      </c>
      <c r="Q296" s="59">
        <v>3.3043999999999997E-2</v>
      </c>
      <c r="R296" s="28"/>
      <c r="S296" s="53">
        <v>0.55833499999999991</v>
      </c>
      <c r="T296" s="54">
        <v>0.38259414225941413</v>
      </c>
      <c r="U296" s="54">
        <v>4.1326304524729851E-2</v>
      </c>
    </row>
    <row r="297" spans="1:21" s="18" customFormat="1" collapsed="1" x14ac:dyDescent="0.3">
      <c r="A297" s="106"/>
      <c r="B297" s="16"/>
      <c r="C297" s="26" t="s">
        <v>373</v>
      </c>
      <c r="D297" s="142">
        <v>50</v>
      </c>
      <c r="E297" s="41">
        <v>1.8518518518518514</v>
      </c>
      <c r="F297" s="42"/>
      <c r="G297" s="43">
        <v>0.27387299999999998</v>
      </c>
      <c r="H297" s="43">
        <v>0.27354599999999996</v>
      </c>
      <c r="I297" s="43">
        <v>0.59848199999999996</v>
      </c>
      <c r="J297" s="43">
        <v>0.59575999999999996</v>
      </c>
      <c r="K297" s="43">
        <v>0.70693400000000006</v>
      </c>
      <c r="L297" s="43">
        <v>0.98035699999999992</v>
      </c>
      <c r="M297" s="43">
        <v>0.92515099999999983</v>
      </c>
      <c r="N297" s="43">
        <v>1.009455</v>
      </c>
      <c r="O297" s="43">
        <v>1.3332309999999998</v>
      </c>
      <c r="P297" s="43">
        <v>1.4191129999999998</v>
      </c>
      <c r="Q297" s="43">
        <v>1.3229139999999999</v>
      </c>
      <c r="R297" s="42"/>
      <c r="S297" s="44">
        <v>9.4388159999999992</v>
      </c>
      <c r="T297" s="45">
        <v>3.8303921890803405</v>
      </c>
      <c r="U297" s="45">
        <v>0.2175808226364484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5874" priority="235" operator="equal">
      <formula>0</formula>
    </cfRule>
  </conditionalFormatting>
  <conditionalFormatting sqref="R50 C50 C83:F83 F50 E54:F54 C54 R54 E52:F52 C52 R52">
    <cfRule type="cellIs" dxfId="5873" priority="234" operator="equal">
      <formula>0</formula>
    </cfRule>
  </conditionalFormatting>
  <conditionalFormatting sqref="S16:S19 S21">
    <cfRule type="cellIs" dxfId="5872" priority="233" operator="equal">
      <formula>0</formula>
    </cfRule>
  </conditionalFormatting>
  <conditionalFormatting sqref="G54:Q54 G50:Q52">
    <cfRule type="cellIs" dxfId="5871" priority="232" operator="equal">
      <formula>0</formula>
    </cfRule>
  </conditionalFormatting>
  <conditionalFormatting sqref="T96:U96 C96:R96">
    <cfRule type="cellIs" dxfId="5870" priority="231" operator="equal">
      <formula>0</formula>
    </cfRule>
  </conditionalFormatting>
  <conditionalFormatting sqref="S96">
    <cfRule type="cellIs" dxfId="5869" priority="230" operator="equal">
      <formula>0</formula>
    </cfRule>
  </conditionalFormatting>
  <conditionalFormatting sqref="N54:O54 N50:O52">
    <cfRule type="cellIs" dxfId="5868" priority="228" operator="equal">
      <formula>0</formula>
    </cfRule>
  </conditionalFormatting>
  <conditionalFormatting sqref="N325:O337 N55:O55 N16:O19 N21:O21">
    <cfRule type="cellIs" dxfId="5867" priority="229" operator="equal">
      <formula>0</formula>
    </cfRule>
  </conditionalFormatting>
  <conditionalFormatting sqref="N20:O20">
    <cfRule type="cellIs" dxfId="5866" priority="225" operator="equal">
      <formula>0</formula>
    </cfRule>
  </conditionalFormatting>
  <conditionalFormatting sqref="P20:R20 T20:U20 C20:F20 H20:M20">
    <cfRule type="cellIs" dxfId="5865" priority="227" operator="equal">
      <formula>0</formula>
    </cfRule>
  </conditionalFormatting>
  <conditionalFormatting sqref="S20">
    <cfRule type="cellIs" dxfId="5864" priority="226" operator="equal">
      <formula>0</formula>
    </cfRule>
  </conditionalFormatting>
  <conditionalFormatting sqref="C269:U269">
    <cfRule type="cellIs" dxfId="5863" priority="224" operator="equal">
      <formula>0</formula>
    </cfRule>
  </conditionalFormatting>
  <conditionalFormatting sqref="C282:F282 H282:U282">
    <cfRule type="cellIs" dxfId="5862" priority="223" operator="equal">
      <formula>0</formula>
    </cfRule>
  </conditionalFormatting>
  <conditionalFormatting sqref="C276:F276 H276:U276">
    <cfRule type="cellIs" dxfId="5861" priority="222" operator="equal">
      <formula>0</formula>
    </cfRule>
  </conditionalFormatting>
  <conditionalFormatting sqref="C248 H248:U248 E248:F248">
    <cfRule type="cellIs" dxfId="5860" priority="221" operator="equal">
      <formula>0</formula>
    </cfRule>
  </conditionalFormatting>
  <conditionalFormatting sqref="G248:Q248">
    <cfRule type="cellIs" dxfId="5859" priority="220" operator="equal">
      <formula>0</formula>
    </cfRule>
  </conditionalFormatting>
  <conditionalFormatting sqref="G276:Q280">
    <cfRule type="cellIs" dxfId="5858" priority="219" operator="equal">
      <formula>0</formula>
    </cfRule>
  </conditionalFormatting>
  <conditionalFormatting sqref="G282:Q289">
    <cfRule type="cellIs" dxfId="5857" priority="218" operator="equal">
      <formula>0</formula>
    </cfRule>
  </conditionalFormatting>
  <conditionalFormatting sqref="G83:Q83">
    <cfRule type="cellIs" dxfId="5856" priority="215" operator="equal">
      <formula>0</formula>
    </cfRule>
  </conditionalFormatting>
  <conditionalFormatting sqref="D248">
    <cfRule type="cellIs" dxfId="5855" priority="212" operator="equal">
      <formula>0</formula>
    </cfRule>
  </conditionalFormatting>
  <conditionalFormatting sqref="T97:U97 C97:R97">
    <cfRule type="cellIs" dxfId="5854" priority="217" operator="equal">
      <formula>0</formula>
    </cfRule>
  </conditionalFormatting>
  <conditionalFormatting sqref="S97">
    <cfRule type="cellIs" dxfId="5853" priority="216" operator="equal">
      <formula>0</formula>
    </cfRule>
  </conditionalFormatting>
  <conditionalFormatting sqref="D7:D9">
    <cfRule type="cellIs" dxfId="5852" priority="214" operator="equal">
      <formula>0</formula>
    </cfRule>
  </conditionalFormatting>
  <conditionalFormatting sqref="D54 D52">
    <cfRule type="cellIs" dxfId="5851" priority="213" operator="equal">
      <formula>0</formula>
    </cfRule>
  </conditionalFormatting>
  <conditionalFormatting sqref="T103:U103 P103:R103 C103:F103 H103:M103 T147:U147 C147:R147">
    <cfRule type="cellIs" dxfId="5850" priority="211" operator="equal">
      <formula>0</formula>
    </cfRule>
  </conditionalFormatting>
  <conditionalFormatting sqref="S103 S147">
    <cfRule type="cellIs" dxfId="5849" priority="210" operator="equal">
      <formula>0</formula>
    </cfRule>
  </conditionalFormatting>
  <conditionalFormatting sqref="N103:O103 N147:O147">
    <cfRule type="cellIs" dxfId="5848" priority="209" operator="equal">
      <formula>0</formula>
    </cfRule>
  </conditionalFormatting>
  <conditionalFormatting sqref="S151:S154">
    <cfRule type="cellIs" dxfId="5847" priority="201" operator="equal">
      <formula>0</formula>
    </cfRule>
  </conditionalFormatting>
  <conditionalFormatting sqref="G103:Q103">
    <cfRule type="cellIs" dxfId="5846" priority="208" operator="equal">
      <formula>0</formula>
    </cfRule>
  </conditionalFormatting>
  <conditionalFormatting sqref="N148:O149 N104:O104">
    <cfRule type="cellIs" dxfId="5845" priority="205" operator="equal">
      <formula>0</formula>
    </cfRule>
  </conditionalFormatting>
  <conditionalFormatting sqref="C150 T150:U150 R150 E150:F150">
    <cfRule type="cellIs" dxfId="5844" priority="204" operator="equal">
      <formula>0</formula>
    </cfRule>
  </conditionalFormatting>
  <conditionalFormatting sqref="S150">
    <cfRule type="cellIs" dxfId="5843" priority="203" operator="equal">
      <formula>0</formula>
    </cfRule>
  </conditionalFormatting>
  <conditionalFormatting sqref="T151:U154 C151 R151 C152:R152 E151:F151 C153:C154 E153:R154">
    <cfRule type="cellIs" dxfId="5842" priority="202" operator="equal">
      <formula>0</formula>
    </cfRule>
  </conditionalFormatting>
  <conditionalFormatting sqref="N152:O154">
    <cfRule type="cellIs" dxfId="5841" priority="200" operator="equal">
      <formula>0</formula>
    </cfRule>
  </conditionalFormatting>
  <conditionalFormatting sqref="T148:U149 T104:U104 C104:R104 C148:R149">
    <cfRule type="cellIs" dxfId="5840" priority="207" operator="equal">
      <formula>0</formula>
    </cfRule>
  </conditionalFormatting>
  <conditionalFormatting sqref="S148:S149 S104">
    <cfRule type="cellIs" dxfId="5839" priority="206" operator="equal">
      <formula>0</formula>
    </cfRule>
  </conditionalFormatting>
  <conditionalFormatting sqref="S146">
    <cfRule type="cellIs" dxfId="5838" priority="177" operator="equal">
      <formula>0</formula>
    </cfRule>
  </conditionalFormatting>
  <conditionalFormatting sqref="T105:U105 C105:R105">
    <cfRule type="cellIs" dxfId="5837" priority="196" operator="equal">
      <formula>0</formula>
    </cfRule>
  </conditionalFormatting>
  <conditionalFormatting sqref="S105">
    <cfRule type="cellIs" dxfId="5836" priority="195" operator="equal">
      <formula>0</formula>
    </cfRule>
  </conditionalFormatting>
  <conditionalFormatting sqref="N105:O105">
    <cfRule type="cellIs" dxfId="5835" priority="194" operator="equal">
      <formula>0</formula>
    </cfRule>
  </conditionalFormatting>
  <conditionalFormatting sqref="T108:U109 T111:U112 C108:C109 C111:C112 E108:R109 E111:R112">
    <cfRule type="cellIs" dxfId="5834" priority="199" operator="equal">
      <formula>0</formula>
    </cfRule>
  </conditionalFormatting>
  <conditionalFormatting sqref="S108:S109 S111:S112">
    <cfRule type="cellIs" dxfId="5833" priority="198" operator="equal">
      <formula>0</formula>
    </cfRule>
  </conditionalFormatting>
  <conditionalFormatting sqref="N108:O109 N111:O112">
    <cfRule type="cellIs" dxfId="5832" priority="197" operator="equal">
      <formula>0</formula>
    </cfRule>
  </conditionalFormatting>
  <conditionalFormatting sqref="T106:U106 C106:R106">
    <cfRule type="cellIs" dxfId="5831" priority="193" operator="equal">
      <formula>0</formula>
    </cfRule>
  </conditionalFormatting>
  <conditionalFormatting sqref="S106">
    <cfRule type="cellIs" dxfId="5830" priority="192" operator="equal">
      <formula>0</formula>
    </cfRule>
  </conditionalFormatting>
  <conditionalFormatting sqref="N106:O106">
    <cfRule type="cellIs" dxfId="5829" priority="191" operator="equal">
      <formula>0</formula>
    </cfRule>
  </conditionalFormatting>
  <conditionalFormatting sqref="T114:U114 C114:R114">
    <cfRule type="cellIs" dxfId="5828" priority="184" operator="equal">
      <formula>0</formula>
    </cfRule>
  </conditionalFormatting>
  <conditionalFormatting sqref="S114">
    <cfRule type="cellIs" dxfId="5827" priority="183" operator="equal">
      <formula>0</formula>
    </cfRule>
  </conditionalFormatting>
  <conditionalFormatting sqref="N114:O114">
    <cfRule type="cellIs" dxfId="5826" priority="182" operator="equal">
      <formula>0</formula>
    </cfRule>
  </conditionalFormatting>
  <conditionalFormatting sqref="T115:U115 C115:R115">
    <cfRule type="cellIs" dxfId="5825" priority="181" operator="equal">
      <formula>0</formula>
    </cfRule>
  </conditionalFormatting>
  <conditionalFormatting sqref="S115">
    <cfRule type="cellIs" dxfId="5824" priority="180" operator="equal">
      <formula>0</formula>
    </cfRule>
  </conditionalFormatting>
  <conditionalFormatting sqref="N115:O115">
    <cfRule type="cellIs" dxfId="5823" priority="179" operator="equal">
      <formula>0</formula>
    </cfRule>
  </conditionalFormatting>
  <conditionalFormatting sqref="T113:U113 C113:R113">
    <cfRule type="cellIs" dxfId="5822" priority="190" operator="equal">
      <formula>0</formula>
    </cfRule>
  </conditionalFormatting>
  <conditionalFormatting sqref="S113">
    <cfRule type="cellIs" dxfId="5821" priority="189" operator="equal">
      <formula>0</formula>
    </cfRule>
  </conditionalFormatting>
  <conditionalFormatting sqref="N113:O113">
    <cfRule type="cellIs" dxfId="5820" priority="188" operator="equal">
      <formula>0</formula>
    </cfRule>
  </conditionalFormatting>
  <conditionalFormatting sqref="E138:F138 T138:U138 R138">
    <cfRule type="cellIs" dxfId="5819" priority="169" operator="equal">
      <formula>0</formula>
    </cfRule>
  </conditionalFormatting>
  <conditionalFormatting sqref="S138">
    <cfRule type="cellIs" dxfId="5818" priority="168" operator="equal">
      <formula>0</formula>
    </cfRule>
  </conditionalFormatting>
  <conditionalFormatting sqref="C138 C141 C143:C154">
    <cfRule type="cellIs" dxfId="5817" priority="161" operator="equal">
      <formula>0</formula>
    </cfRule>
  </conditionalFormatting>
  <conditionalFormatting sqref="T116:U118 C116:R116 T120:U121 R117:R118 C117:F118 C120:R121">
    <cfRule type="cellIs" dxfId="5816" priority="187" operator="equal">
      <formula>0</formula>
    </cfRule>
  </conditionalFormatting>
  <conditionalFormatting sqref="S116:S118 S120:S121">
    <cfRule type="cellIs" dxfId="5815" priority="186" operator="equal">
      <formula>0</formula>
    </cfRule>
  </conditionalFormatting>
  <conditionalFormatting sqref="N116:O116 N120:O121">
    <cfRule type="cellIs" dxfId="5814" priority="185" operator="equal">
      <formula>0</formula>
    </cfRule>
  </conditionalFormatting>
  <conditionalFormatting sqref="T146:U146 C146:R146">
    <cfRule type="cellIs" dxfId="5813" priority="178" operator="equal">
      <formula>0</formula>
    </cfRule>
  </conditionalFormatting>
  <conditionalFormatting sqref="N122:O122">
    <cfRule type="cellIs" dxfId="5812" priority="173" operator="equal">
      <formula>0</formula>
    </cfRule>
  </conditionalFormatting>
  <conditionalFormatting sqref="N146:O146">
    <cfRule type="cellIs" dxfId="5811" priority="176" operator="equal">
      <formula>0</formula>
    </cfRule>
  </conditionalFormatting>
  <conditionalFormatting sqref="N143:O149 N152:O154">
    <cfRule type="cellIs" dxfId="5810" priority="165" operator="equal">
      <formula>0</formula>
    </cfRule>
  </conditionalFormatting>
  <conditionalFormatting sqref="T107:U107 C107:R107">
    <cfRule type="cellIs" dxfId="5809" priority="164" operator="equal">
      <formula>0</formula>
    </cfRule>
  </conditionalFormatting>
  <conditionalFormatting sqref="E141:F141 T141:U141 T143:U154 R141 E150:F151 R150:R151 D146:R149 E143:R145 E153:R154 D152:R152">
    <cfRule type="cellIs" dxfId="5808" priority="167" operator="equal">
      <formula>0</formula>
    </cfRule>
  </conditionalFormatting>
  <conditionalFormatting sqref="T122:U122 C122:R122">
    <cfRule type="cellIs" dxfId="5807" priority="175" operator="equal">
      <formula>0</formula>
    </cfRule>
  </conditionalFormatting>
  <conditionalFormatting sqref="S122">
    <cfRule type="cellIs" dxfId="5806" priority="174" operator="equal">
      <formula>0</formula>
    </cfRule>
  </conditionalFormatting>
  <conditionalFormatting sqref="T123:U123 T155:U155 C155:R155 C137:R137 T137:U137 C123:R123">
    <cfRule type="cellIs" dxfId="5805" priority="172" operator="equal">
      <formula>0</formula>
    </cfRule>
  </conditionalFormatting>
  <conditionalFormatting sqref="S123 S155 S137">
    <cfRule type="cellIs" dxfId="5804" priority="171" operator="equal">
      <formula>0</formula>
    </cfRule>
  </conditionalFormatting>
  <conditionalFormatting sqref="N123:O123 N155:O155 N137:O137">
    <cfRule type="cellIs" dxfId="5803" priority="170" operator="equal">
      <formula>0</formula>
    </cfRule>
  </conditionalFormatting>
  <conditionalFormatting sqref="S107">
    <cfRule type="cellIs" dxfId="5802" priority="163" operator="equal">
      <formula>0</formula>
    </cfRule>
  </conditionalFormatting>
  <conditionalFormatting sqref="S141 S143:S154">
    <cfRule type="cellIs" dxfId="5801" priority="166" operator="equal">
      <formula>0</formula>
    </cfRule>
  </conditionalFormatting>
  <conditionalFormatting sqref="S152">
    <cfRule type="cellIs" dxfId="5800" priority="139" operator="equal">
      <formula>0</formula>
    </cfRule>
  </conditionalFormatting>
  <conditionalFormatting sqref="N107:O107">
    <cfRule type="cellIs" dxfId="5799" priority="162" operator="equal">
      <formula>0</formula>
    </cfRule>
  </conditionalFormatting>
  <conditionalFormatting sqref="C124">
    <cfRule type="cellIs" dxfId="5798" priority="158" operator="equal">
      <formula>0</formula>
    </cfRule>
  </conditionalFormatting>
  <conditionalFormatting sqref="E124:F124 T124:U124 R124">
    <cfRule type="cellIs" dxfId="5797" priority="160" operator="equal">
      <formula>0</formula>
    </cfRule>
  </conditionalFormatting>
  <conditionalFormatting sqref="E125:F125 T125:U125 T136:U136 E136:F136 T127:U134 E127:F134 R125 R127:R134 R136">
    <cfRule type="cellIs" dxfId="5796" priority="157" operator="equal">
      <formula>0</formula>
    </cfRule>
  </conditionalFormatting>
  <conditionalFormatting sqref="S124">
    <cfRule type="cellIs" dxfId="5795" priority="159" operator="equal">
      <formula>0</formula>
    </cfRule>
  </conditionalFormatting>
  <conditionalFormatting sqref="E139:F140 T139:U140 R139:R140">
    <cfRule type="cellIs" dxfId="5794" priority="146" operator="equal">
      <formula>0</formula>
    </cfRule>
  </conditionalFormatting>
  <conditionalFormatting sqref="S125 S136 S127:S134">
    <cfRule type="cellIs" dxfId="5793" priority="156" operator="equal">
      <formula>0</formula>
    </cfRule>
  </conditionalFormatting>
  <conditionalFormatting sqref="S139:S140">
    <cfRule type="cellIs" dxfId="5792" priority="145" operator="equal">
      <formula>0</formula>
    </cfRule>
  </conditionalFormatting>
  <conditionalFormatting sqref="S135">
    <cfRule type="cellIs" dxfId="5791" priority="153" operator="equal">
      <formula>0</formula>
    </cfRule>
  </conditionalFormatting>
  <conditionalFormatting sqref="C125 C136 C127:C134">
    <cfRule type="cellIs" dxfId="5790" priority="155" operator="equal">
      <formula>0</formula>
    </cfRule>
  </conditionalFormatting>
  <conditionalFormatting sqref="S164">
    <cfRule type="cellIs" dxfId="5789" priority="142" operator="equal">
      <formula>0</formula>
    </cfRule>
  </conditionalFormatting>
  <conditionalFormatting sqref="C135">
    <cfRule type="cellIs" dxfId="5788" priority="152" operator="equal">
      <formula>0</formula>
    </cfRule>
  </conditionalFormatting>
  <conditionalFormatting sqref="D126:R126">
    <cfRule type="cellIs" dxfId="5787" priority="151" operator="equal">
      <formula>0</formula>
    </cfRule>
  </conditionalFormatting>
  <conditionalFormatting sqref="S126">
    <cfRule type="cellIs" dxfId="5786" priority="147" operator="equal">
      <formula>0</formula>
    </cfRule>
  </conditionalFormatting>
  <conditionalFormatting sqref="T135:U135 E135:F135 R135">
    <cfRule type="cellIs" dxfId="5785" priority="154" operator="equal">
      <formula>0</formula>
    </cfRule>
  </conditionalFormatting>
  <conditionalFormatting sqref="N126:O126">
    <cfRule type="cellIs" dxfId="5784" priority="150" operator="equal">
      <formula>0</formula>
    </cfRule>
  </conditionalFormatting>
  <conditionalFormatting sqref="C126">
    <cfRule type="cellIs" dxfId="5783" priority="149" operator="equal">
      <formula>0</formula>
    </cfRule>
  </conditionalFormatting>
  <conditionalFormatting sqref="T126:U126">
    <cfRule type="cellIs" dxfId="5782" priority="148" operator="equal">
      <formula>0</formula>
    </cfRule>
  </conditionalFormatting>
  <conditionalFormatting sqref="N192:O192">
    <cfRule type="cellIs" dxfId="5781" priority="135" operator="equal">
      <formula>0</formula>
    </cfRule>
  </conditionalFormatting>
  <conditionalFormatting sqref="T152:U152 C152:R152">
    <cfRule type="cellIs" dxfId="5780" priority="140" operator="equal">
      <formula>0</formula>
    </cfRule>
  </conditionalFormatting>
  <conditionalFormatting sqref="C139:C140">
    <cfRule type="cellIs" dxfId="5779" priority="144" operator="equal">
      <formula>0</formula>
    </cfRule>
  </conditionalFormatting>
  <conditionalFormatting sqref="T164:U164 C164:R164">
    <cfRule type="cellIs" dxfId="5778" priority="143" operator="equal">
      <formula>0</formula>
    </cfRule>
  </conditionalFormatting>
  <conditionalFormatting sqref="N181:O181">
    <cfRule type="cellIs" dxfId="5777" priority="115" operator="equal">
      <formula>0</formula>
    </cfRule>
  </conditionalFormatting>
  <conditionalFormatting sqref="N164:O164">
    <cfRule type="cellIs" dxfId="5776" priority="141" operator="equal">
      <formula>0</formula>
    </cfRule>
  </conditionalFormatting>
  <conditionalFormatting sqref="S186">
    <cfRule type="cellIs" dxfId="5775" priority="120" operator="equal">
      <formula>0</formula>
    </cfRule>
  </conditionalFormatting>
  <conditionalFormatting sqref="N186:O186">
    <cfRule type="cellIs" dxfId="5774" priority="119" operator="equal">
      <formula>0</formula>
    </cfRule>
  </conditionalFormatting>
  <conditionalFormatting sqref="N152:O152">
    <cfRule type="cellIs" dxfId="5773" priority="138" operator="equal">
      <formula>0</formula>
    </cfRule>
  </conditionalFormatting>
  <conditionalFormatting sqref="C192">
    <cfRule type="cellIs" dxfId="5772" priority="134" operator="equal">
      <formula>0</formula>
    </cfRule>
  </conditionalFormatting>
  <conditionalFormatting sqref="E192:R192 T192:U192">
    <cfRule type="cellIs" dxfId="5771" priority="137" operator="equal">
      <formula>0</formula>
    </cfRule>
  </conditionalFormatting>
  <conditionalFormatting sqref="E189:R189 T189:U189 T192:U193 E192:R193">
    <cfRule type="cellIs" dxfId="5770" priority="133" operator="equal">
      <formula>0</formula>
    </cfRule>
  </conditionalFormatting>
  <conditionalFormatting sqref="S192">
    <cfRule type="cellIs" dxfId="5769" priority="136" operator="equal">
      <formula>0</formula>
    </cfRule>
  </conditionalFormatting>
  <conditionalFormatting sqref="S188">
    <cfRule type="cellIs" dxfId="5768" priority="128" operator="equal">
      <formula>0</formula>
    </cfRule>
  </conditionalFormatting>
  <conditionalFormatting sqref="S189 S192:S193">
    <cfRule type="cellIs" dxfId="5767" priority="132" operator="equal">
      <formula>0</formula>
    </cfRule>
  </conditionalFormatting>
  <conditionalFormatting sqref="N189:O189 N192:O193">
    <cfRule type="cellIs" dxfId="5766" priority="131" operator="equal">
      <formula>0</formula>
    </cfRule>
  </conditionalFormatting>
  <conditionalFormatting sqref="C189 C192:C193">
    <cfRule type="cellIs" dxfId="5765" priority="130" operator="equal">
      <formula>0</formula>
    </cfRule>
  </conditionalFormatting>
  <conditionalFormatting sqref="T188:U188 E188:R188">
    <cfRule type="cellIs" dxfId="5764" priority="129" operator="equal">
      <formula>0</formula>
    </cfRule>
  </conditionalFormatting>
  <conditionalFormatting sqref="T156:U156 C156:R156">
    <cfRule type="cellIs" dxfId="5763" priority="111" operator="equal">
      <formula>0</formula>
    </cfRule>
  </conditionalFormatting>
  <conditionalFormatting sqref="N188:O188">
    <cfRule type="cellIs" dxfId="5762" priority="127" operator="equal">
      <formula>0</formula>
    </cfRule>
  </conditionalFormatting>
  <conditionalFormatting sqref="C188">
    <cfRule type="cellIs" dxfId="5761" priority="126" operator="equal">
      <formula>0</formula>
    </cfRule>
  </conditionalFormatting>
  <conditionalFormatting sqref="E187:R187 T187:U187">
    <cfRule type="cellIs" dxfId="5760" priority="125" operator="equal">
      <formula>0</formula>
    </cfRule>
  </conditionalFormatting>
  <conditionalFormatting sqref="S187">
    <cfRule type="cellIs" dxfId="5759" priority="124" operator="equal">
      <formula>0</formula>
    </cfRule>
  </conditionalFormatting>
  <conditionalFormatting sqref="N187:O187">
    <cfRule type="cellIs" dxfId="5758" priority="123" operator="equal">
      <formula>0</formula>
    </cfRule>
  </conditionalFormatting>
  <conditionalFormatting sqref="C187">
    <cfRule type="cellIs" dxfId="5757" priority="122" operator="equal">
      <formula>0</formula>
    </cfRule>
  </conditionalFormatting>
  <conditionalFormatting sqref="T186:U186 E186:R186">
    <cfRule type="cellIs" dxfId="5756" priority="121" operator="equal">
      <formula>0</formula>
    </cfRule>
  </conditionalFormatting>
  <conditionalFormatting sqref="S181">
    <cfRule type="cellIs" dxfId="5755" priority="116" operator="equal">
      <formula>0</formula>
    </cfRule>
  </conditionalFormatting>
  <conditionalFormatting sqref="C186">
    <cfRule type="cellIs" dxfId="5754" priority="118" operator="equal">
      <formula>0</formula>
    </cfRule>
  </conditionalFormatting>
  <conditionalFormatting sqref="T181:U181 C181:R181">
    <cfRule type="cellIs" dxfId="5753" priority="117" operator="equal">
      <formula>0</formula>
    </cfRule>
  </conditionalFormatting>
  <conditionalFormatting sqref="T163:U163 C163:R163">
    <cfRule type="cellIs" dxfId="5752" priority="114" operator="equal">
      <formula>0</formula>
    </cfRule>
  </conditionalFormatting>
  <conditionalFormatting sqref="S163">
    <cfRule type="cellIs" dxfId="5751" priority="113" operator="equal">
      <formula>0</formula>
    </cfRule>
  </conditionalFormatting>
  <conditionalFormatting sqref="N163:O163">
    <cfRule type="cellIs" dxfId="5750" priority="112" operator="equal">
      <formula>0</formula>
    </cfRule>
  </conditionalFormatting>
  <conditionalFormatting sqref="S156">
    <cfRule type="cellIs" dxfId="5749" priority="110" operator="equal">
      <formula>0</formula>
    </cfRule>
  </conditionalFormatting>
  <conditionalFormatting sqref="N156:O156">
    <cfRule type="cellIs" dxfId="5748" priority="109" operator="equal">
      <formula>0</formula>
    </cfRule>
  </conditionalFormatting>
  <conditionalFormatting sqref="C157">
    <cfRule type="cellIs" dxfId="5747" priority="105" operator="equal">
      <formula>0</formula>
    </cfRule>
  </conditionalFormatting>
  <conditionalFormatting sqref="E157:R157 T157:U157">
    <cfRule type="cellIs" dxfId="5746" priority="108" operator="equal">
      <formula>0</formula>
    </cfRule>
  </conditionalFormatting>
  <conditionalFormatting sqref="S157">
    <cfRule type="cellIs" dxfId="5745" priority="107" operator="equal">
      <formula>0</formula>
    </cfRule>
  </conditionalFormatting>
  <conditionalFormatting sqref="N157:O157">
    <cfRule type="cellIs" dxfId="5744" priority="106" operator="equal">
      <formula>0</formula>
    </cfRule>
  </conditionalFormatting>
  <conditionalFormatting sqref="E158:R162 T158:U162">
    <cfRule type="cellIs" dxfId="5743" priority="104" operator="equal">
      <formula>0</formula>
    </cfRule>
  </conditionalFormatting>
  <conditionalFormatting sqref="S158:S162">
    <cfRule type="cellIs" dxfId="5742" priority="103" operator="equal">
      <formula>0</formula>
    </cfRule>
  </conditionalFormatting>
  <conditionalFormatting sqref="N158:O162">
    <cfRule type="cellIs" dxfId="5741" priority="102" operator="equal">
      <formula>0</formula>
    </cfRule>
  </conditionalFormatting>
  <conditionalFormatting sqref="C158:C162">
    <cfRule type="cellIs" dxfId="5740" priority="101" operator="equal">
      <formula>0</formula>
    </cfRule>
  </conditionalFormatting>
  <conditionalFormatting sqref="T110:U110 C110:R110">
    <cfRule type="cellIs" dxfId="5739" priority="100" operator="equal">
      <formula>0</formula>
    </cfRule>
  </conditionalFormatting>
  <conditionalFormatting sqref="S110">
    <cfRule type="cellIs" dxfId="5738" priority="99" operator="equal">
      <formula>0</formula>
    </cfRule>
  </conditionalFormatting>
  <conditionalFormatting sqref="N110:O110">
    <cfRule type="cellIs" dxfId="5737" priority="98" operator="equal">
      <formula>0</formula>
    </cfRule>
  </conditionalFormatting>
  <conditionalFormatting sqref="T119:U119 C119:R119">
    <cfRule type="cellIs" dxfId="5736" priority="97" operator="equal">
      <formula>0</formula>
    </cfRule>
  </conditionalFormatting>
  <conditionalFormatting sqref="S119">
    <cfRule type="cellIs" dxfId="5735" priority="96" operator="equal">
      <formula>0</formula>
    </cfRule>
  </conditionalFormatting>
  <conditionalFormatting sqref="N119:O119">
    <cfRule type="cellIs" dxfId="5734" priority="95" operator="equal">
      <formula>0</formula>
    </cfRule>
  </conditionalFormatting>
  <conditionalFormatting sqref="C142 T142:U142 E142:R142">
    <cfRule type="cellIs" dxfId="5733" priority="94" operator="equal">
      <formula>0</formula>
    </cfRule>
  </conditionalFormatting>
  <conditionalFormatting sqref="S142">
    <cfRule type="cellIs" dxfId="5732" priority="93" operator="equal">
      <formula>0</formula>
    </cfRule>
  </conditionalFormatting>
  <conditionalFormatting sqref="N142:O142">
    <cfRule type="cellIs" dxfId="5731" priority="92" operator="equal">
      <formula>0</formula>
    </cfRule>
  </conditionalFormatting>
  <conditionalFormatting sqref="G108:Q109">
    <cfRule type="cellIs" dxfId="5730" priority="91" operator="equal">
      <formula>0</formula>
    </cfRule>
  </conditionalFormatting>
  <conditionalFormatting sqref="G117:Q118">
    <cfRule type="cellIs" dxfId="5729" priority="90" operator="equal">
      <formula>0</formula>
    </cfRule>
  </conditionalFormatting>
  <conditionalFormatting sqref="G117:Q118">
    <cfRule type="cellIs" dxfId="5728" priority="89" operator="equal">
      <formula>0</formula>
    </cfRule>
  </conditionalFormatting>
  <conditionalFormatting sqref="N117:O118">
    <cfRule type="cellIs" dxfId="5727" priority="88" operator="equal">
      <formula>0</formula>
    </cfRule>
  </conditionalFormatting>
  <conditionalFormatting sqref="G120:Q120">
    <cfRule type="cellIs" dxfId="5726" priority="87" operator="equal">
      <formula>0</formula>
    </cfRule>
  </conditionalFormatting>
  <conditionalFormatting sqref="N120:O120">
    <cfRule type="cellIs" dxfId="5725" priority="86" operator="equal">
      <formula>0</formula>
    </cfRule>
  </conditionalFormatting>
  <conditionalFormatting sqref="G124:Q125">
    <cfRule type="cellIs" dxfId="5724" priority="85" operator="equal">
      <formula>0</formula>
    </cfRule>
  </conditionalFormatting>
  <conditionalFormatting sqref="G124:Q125">
    <cfRule type="cellIs" dxfId="5723" priority="84" operator="equal">
      <formula>0</formula>
    </cfRule>
  </conditionalFormatting>
  <conditionalFormatting sqref="N124:O125">
    <cfRule type="cellIs" dxfId="5722" priority="83" operator="equal">
      <formula>0</formula>
    </cfRule>
  </conditionalFormatting>
  <conditionalFormatting sqref="G127:Q136">
    <cfRule type="cellIs" dxfId="5721" priority="82" operator="equal">
      <formula>0</formula>
    </cfRule>
  </conditionalFormatting>
  <conditionalFormatting sqref="G127:Q136">
    <cfRule type="cellIs" dxfId="5720" priority="81" operator="equal">
      <formula>0</formula>
    </cfRule>
  </conditionalFormatting>
  <conditionalFormatting sqref="N127:O136">
    <cfRule type="cellIs" dxfId="5719" priority="80" operator="equal">
      <formula>0</formula>
    </cfRule>
  </conditionalFormatting>
  <conditionalFormatting sqref="G138:Q141">
    <cfRule type="cellIs" dxfId="5718" priority="79" operator="equal">
      <formula>0</formula>
    </cfRule>
  </conditionalFormatting>
  <conditionalFormatting sqref="G138:Q141">
    <cfRule type="cellIs" dxfId="5717" priority="78" operator="equal">
      <formula>0</formula>
    </cfRule>
  </conditionalFormatting>
  <conditionalFormatting sqref="N138:O141">
    <cfRule type="cellIs" dxfId="5716" priority="77" operator="equal">
      <formula>0</formula>
    </cfRule>
  </conditionalFormatting>
  <conditionalFormatting sqref="G143:Q145">
    <cfRule type="cellIs" dxfId="5715" priority="76" operator="equal">
      <formula>0</formula>
    </cfRule>
  </conditionalFormatting>
  <conditionalFormatting sqref="N143:O145">
    <cfRule type="cellIs" dxfId="5714" priority="75" operator="equal">
      <formula>0</formula>
    </cfRule>
  </conditionalFormatting>
  <conditionalFormatting sqref="G150:Q151">
    <cfRule type="cellIs" dxfId="5713" priority="74" operator="equal">
      <formula>0</formula>
    </cfRule>
  </conditionalFormatting>
  <conditionalFormatting sqref="G150:Q151">
    <cfRule type="cellIs" dxfId="5712" priority="73" operator="equal">
      <formula>0</formula>
    </cfRule>
  </conditionalFormatting>
  <conditionalFormatting sqref="N150:O151">
    <cfRule type="cellIs" dxfId="5711" priority="72" operator="equal">
      <formula>0</formula>
    </cfRule>
  </conditionalFormatting>
  <conditionalFormatting sqref="G153:Q154">
    <cfRule type="cellIs" dxfId="5710" priority="71" operator="equal">
      <formula>0</formula>
    </cfRule>
  </conditionalFormatting>
  <conditionalFormatting sqref="N153:O154">
    <cfRule type="cellIs" dxfId="5709" priority="70" operator="equal">
      <formula>0</formula>
    </cfRule>
  </conditionalFormatting>
  <conditionalFormatting sqref="C190:U190">
    <cfRule type="cellIs" dxfId="5708" priority="69" operator="equal">
      <formula>0</formula>
    </cfRule>
  </conditionalFormatting>
  <conditionalFormatting sqref="S191">
    <cfRule type="cellIs" dxfId="5707" priority="67" operator="equal">
      <formula>0</formula>
    </cfRule>
  </conditionalFormatting>
  <conditionalFormatting sqref="T191:U191 C191:R191">
    <cfRule type="cellIs" dxfId="5706" priority="68" operator="equal">
      <formula>0</formula>
    </cfRule>
  </conditionalFormatting>
  <conditionalFormatting sqref="N191:O191">
    <cfRule type="cellIs" dxfId="5705" priority="66" operator="equal">
      <formula>0</formula>
    </cfRule>
  </conditionalFormatting>
  <conditionalFormatting sqref="T190:U190 C190:R190">
    <cfRule type="cellIs" dxfId="5704" priority="65" operator="equal">
      <formula>0</formula>
    </cfRule>
  </conditionalFormatting>
  <conditionalFormatting sqref="S190">
    <cfRule type="cellIs" dxfId="5703" priority="64" operator="equal">
      <formula>0</formula>
    </cfRule>
  </conditionalFormatting>
  <conditionalFormatting sqref="N190:O190">
    <cfRule type="cellIs" dxfId="5702" priority="63" operator="equal">
      <formula>0</formula>
    </cfRule>
  </conditionalFormatting>
  <conditionalFormatting sqref="C166:C168 C178 E178:U178 E166:U168">
    <cfRule type="cellIs" dxfId="5701" priority="62" operator="equal">
      <formula>0</formula>
    </cfRule>
  </conditionalFormatting>
  <conditionalFormatting sqref="E180:R180 T180:U180">
    <cfRule type="cellIs" dxfId="5700" priority="61" operator="equal">
      <formula>0</formula>
    </cfRule>
  </conditionalFormatting>
  <conditionalFormatting sqref="S179">
    <cfRule type="cellIs" dxfId="5699" priority="56" operator="equal">
      <formula>0</formula>
    </cfRule>
  </conditionalFormatting>
  <conditionalFormatting sqref="S180">
    <cfRule type="cellIs" dxfId="5698" priority="60" operator="equal">
      <formula>0</formula>
    </cfRule>
  </conditionalFormatting>
  <conditionalFormatting sqref="N180:O180">
    <cfRule type="cellIs" dxfId="5697" priority="59" operator="equal">
      <formula>0</formula>
    </cfRule>
  </conditionalFormatting>
  <conditionalFormatting sqref="C180">
    <cfRule type="cellIs" dxfId="5696" priority="58" operator="equal">
      <formula>0</formula>
    </cfRule>
  </conditionalFormatting>
  <conditionalFormatting sqref="T179:U179 E179:R179">
    <cfRule type="cellIs" dxfId="5695" priority="57" operator="equal">
      <formula>0</formula>
    </cfRule>
  </conditionalFormatting>
  <conditionalFormatting sqref="N179:O179">
    <cfRule type="cellIs" dxfId="5694" priority="55" operator="equal">
      <formula>0</formula>
    </cfRule>
  </conditionalFormatting>
  <conditionalFormatting sqref="C179">
    <cfRule type="cellIs" dxfId="5693" priority="54" operator="equal">
      <formula>0</formula>
    </cfRule>
  </conditionalFormatting>
  <conditionalFormatting sqref="T165:U165 C165:R165">
    <cfRule type="cellIs" dxfId="5692" priority="53" operator="equal">
      <formula>0</formula>
    </cfRule>
  </conditionalFormatting>
  <conditionalFormatting sqref="S165">
    <cfRule type="cellIs" dxfId="5691" priority="52" operator="equal">
      <formula>0</formula>
    </cfRule>
  </conditionalFormatting>
  <conditionalFormatting sqref="N165:O165">
    <cfRule type="cellIs" dxfId="5690" priority="51" operator="equal">
      <formula>0</formula>
    </cfRule>
  </conditionalFormatting>
  <conditionalFormatting sqref="C198:U198 C197 E197:U197">
    <cfRule type="cellIs" dxfId="5689" priority="50" operator="equal">
      <formula>0</formula>
    </cfRule>
  </conditionalFormatting>
  <conditionalFormatting sqref="N196:O196">
    <cfRule type="cellIs" dxfId="5688" priority="47" operator="equal">
      <formula>0</formula>
    </cfRule>
  </conditionalFormatting>
  <conditionalFormatting sqref="C196">
    <cfRule type="cellIs" dxfId="5687" priority="46" operator="equal">
      <formula>0</formula>
    </cfRule>
  </conditionalFormatting>
  <conditionalFormatting sqref="E196:R196 T196:U196">
    <cfRule type="cellIs" dxfId="5686" priority="49" operator="equal">
      <formula>0</formula>
    </cfRule>
  </conditionalFormatting>
  <conditionalFormatting sqref="T196:U198 D198:R198 E196:R197">
    <cfRule type="cellIs" dxfId="5685" priority="45" operator="equal">
      <formula>0</formula>
    </cfRule>
  </conditionalFormatting>
  <conditionalFormatting sqref="S196">
    <cfRule type="cellIs" dxfId="5684" priority="48" operator="equal">
      <formula>0</formula>
    </cfRule>
  </conditionalFormatting>
  <conditionalFormatting sqref="S196:S198">
    <cfRule type="cellIs" dxfId="5683" priority="44" operator="equal">
      <formula>0</formula>
    </cfRule>
  </conditionalFormatting>
  <conditionalFormatting sqref="N196:O198">
    <cfRule type="cellIs" dxfId="5682" priority="43" operator="equal">
      <formula>0</formula>
    </cfRule>
  </conditionalFormatting>
  <conditionalFormatting sqref="C196:C198">
    <cfRule type="cellIs" dxfId="5681" priority="42" operator="equal">
      <formula>0</formula>
    </cfRule>
  </conditionalFormatting>
  <conditionalFormatting sqref="G195:Q195">
    <cfRule type="cellIs" dxfId="5680" priority="41" operator="equal">
      <formula>0</formula>
    </cfRule>
  </conditionalFormatting>
  <conditionalFormatting sqref="N195:O195">
    <cfRule type="cellIs" dxfId="5679" priority="40" operator="equal">
      <formula>0</formula>
    </cfRule>
  </conditionalFormatting>
  <conditionalFormatting sqref="C203 E203:U203">
    <cfRule type="cellIs" dxfId="5678" priority="39" operator="equal">
      <formula>0</formula>
    </cfRule>
  </conditionalFormatting>
  <conditionalFormatting sqref="N202:O202">
    <cfRule type="cellIs" dxfId="5677" priority="36" operator="equal">
      <formula>0</formula>
    </cfRule>
  </conditionalFormatting>
  <conditionalFormatting sqref="C202">
    <cfRule type="cellIs" dxfId="5676" priority="35" operator="equal">
      <formula>0</formula>
    </cfRule>
  </conditionalFormatting>
  <conditionalFormatting sqref="E202:R202 T202:U202">
    <cfRule type="cellIs" dxfId="5675" priority="38" operator="equal">
      <formula>0</formula>
    </cfRule>
  </conditionalFormatting>
  <conditionalFormatting sqref="T202:U203 E202:R203">
    <cfRule type="cellIs" dxfId="5674" priority="34" operator="equal">
      <formula>0</formula>
    </cfRule>
  </conditionalFormatting>
  <conditionalFormatting sqref="S202">
    <cfRule type="cellIs" dxfId="5673" priority="37" operator="equal">
      <formula>0</formula>
    </cfRule>
  </conditionalFormatting>
  <conditionalFormatting sqref="S202:S203">
    <cfRule type="cellIs" dxfId="5672" priority="33" operator="equal">
      <formula>0</formula>
    </cfRule>
  </conditionalFormatting>
  <conditionalFormatting sqref="N202:O203">
    <cfRule type="cellIs" dxfId="5671" priority="32" operator="equal">
      <formula>0</formula>
    </cfRule>
  </conditionalFormatting>
  <conditionalFormatting sqref="C202:C203">
    <cfRule type="cellIs" dxfId="5670" priority="31" operator="equal">
      <formula>0</formula>
    </cfRule>
  </conditionalFormatting>
  <conditionalFormatting sqref="S201">
    <cfRule type="cellIs" dxfId="5669" priority="29" operator="equal">
      <formula>0</formula>
    </cfRule>
  </conditionalFormatting>
  <conditionalFormatting sqref="T201:U201 C201:R201">
    <cfRule type="cellIs" dxfId="5668" priority="30" operator="equal">
      <formula>0</formula>
    </cfRule>
  </conditionalFormatting>
  <conditionalFormatting sqref="N201:O201">
    <cfRule type="cellIs" dxfId="5667" priority="28" operator="equal">
      <formula>0</formula>
    </cfRule>
  </conditionalFormatting>
  <conditionalFormatting sqref="S53:U53">
    <cfRule type="cellIs" dxfId="5666" priority="27" operator="equal">
      <formula>0</formula>
    </cfRule>
  </conditionalFormatting>
  <conditionalFormatting sqref="E53:F53 C53 R53">
    <cfRule type="cellIs" dxfId="5665" priority="26" operator="equal">
      <formula>0</formula>
    </cfRule>
  </conditionalFormatting>
  <conditionalFormatting sqref="G53:Q53">
    <cfRule type="cellIs" dxfId="5664" priority="25" operator="equal">
      <formula>0</formula>
    </cfRule>
  </conditionalFormatting>
  <conditionalFormatting sqref="N53:O53">
    <cfRule type="cellIs" dxfId="5663" priority="24" operator="equal">
      <formula>0</formula>
    </cfRule>
  </conditionalFormatting>
  <conditionalFormatting sqref="D53">
    <cfRule type="cellIs" dxfId="5662" priority="23" operator="equal">
      <formula>0</formula>
    </cfRule>
  </conditionalFormatting>
  <conditionalFormatting sqref="S51:U51">
    <cfRule type="cellIs" dxfId="5661" priority="22" operator="equal">
      <formula>0</formula>
    </cfRule>
  </conditionalFormatting>
  <conditionalFormatting sqref="R51 C51 F51">
    <cfRule type="cellIs" dxfId="5660" priority="21" operator="equal">
      <formula>0</formula>
    </cfRule>
  </conditionalFormatting>
  <conditionalFormatting sqref="D127:D136">
    <cfRule type="cellIs" dxfId="5659" priority="20" operator="equal">
      <formula>0</formula>
    </cfRule>
  </conditionalFormatting>
  <conditionalFormatting sqref="D143:D145">
    <cfRule type="cellIs" dxfId="5658" priority="18" operator="equal">
      <formula>0</formula>
    </cfRule>
  </conditionalFormatting>
  <conditionalFormatting sqref="D138:D141">
    <cfRule type="cellIs" dxfId="5657" priority="19" operator="equal">
      <formula>0</formula>
    </cfRule>
  </conditionalFormatting>
  <conditionalFormatting sqref="D150:D151">
    <cfRule type="cellIs" dxfId="5656" priority="17" operator="equal">
      <formula>0</formula>
    </cfRule>
  </conditionalFormatting>
  <conditionalFormatting sqref="D153:D154">
    <cfRule type="cellIs" dxfId="5655" priority="16" operator="equal">
      <formula>0</formula>
    </cfRule>
  </conditionalFormatting>
  <conditionalFormatting sqref="D157:D162">
    <cfRule type="cellIs" dxfId="5654" priority="15" operator="equal">
      <formula>0</formula>
    </cfRule>
  </conditionalFormatting>
  <conditionalFormatting sqref="D166:D180">
    <cfRule type="cellIs" dxfId="5653" priority="14" operator="equal">
      <formula>0</formula>
    </cfRule>
  </conditionalFormatting>
  <conditionalFormatting sqref="D182:D189">
    <cfRule type="cellIs" dxfId="5652" priority="13" operator="equal">
      <formula>0</formula>
    </cfRule>
  </conditionalFormatting>
  <conditionalFormatting sqref="D192:D193">
    <cfRule type="cellIs" dxfId="5651" priority="12" operator="equal">
      <formula>0</formula>
    </cfRule>
  </conditionalFormatting>
  <conditionalFormatting sqref="D196:D197">
    <cfRule type="cellIs" dxfId="5650" priority="11" operator="equal">
      <formula>0</formula>
    </cfRule>
  </conditionalFormatting>
  <conditionalFormatting sqref="D202:D203">
    <cfRule type="cellIs" dxfId="5649" priority="10" operator="equal">
      <formula>0</formula>
    </cfRule>
  </conditionalFormatting>
  <conditionalFormatting sqref="D108:D109">
    <cfRule type="cellIs" dxfId="5648" priority="9" operator="equal">
      <formula>0</formula>
    </cfRule>
  </conditionalFormatting>
  <conditionalFormatting sqref="D111:D112">
    <cfRule type="cellIs" dxfId="5647" priority="8" operator="equal">
      <formula>0</formula>
    </cfRule>
  </conditionalFormatting>
  <conditionalFormatting sqref="D142">
    <cfRule type="cellIs" dxfId="5646" priority="7" operator="equal">
      <formula>0</formula>
    </cfRule>
  </conditionalFormatting>
  <conditionalFormatting sqref="D124:D125">
    <cfRule type="cellIs" dxfId="5645" priority="6" operator="equal">
      <formula>0</formula>
    </cfRule>
  </conditionalFormatting>
  <conditionalFormatting sqref="D152">
    <cfRule type="cellIs" dxfId="5644" priority="5" operator="equal">
      <formula>0</formula>
    </cfRule>
  </conditionalFormatting>
  <conditionalFormatting sqref="D199">
    <cfRule type="cellIs" dxfId="5643" priority="4" operator="equal">
      <formula>0</formula>
    </cfRule>
  </conditionalFormatting>
  <conditionalFormatting sqref="C98:U98">
    <cfRule type="cellIs" dxfId="5642" priority="3" operator="equal">
      <formula>0</formula>
    </cfRule>
  </conditionalFormatting>
  <conditionalFormatting sqref="E50:E51">
    <cfRule type="cellIs" dxfId="5641" priority="2" operator="equal">
      <formula>0</formula>
    </cfRule>
  </conditionalFormatting>
  <conditionalFormatting sqref="D50:D51">
    <cfRule type="cellIs" dxfId="564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>
    <tabColor theme="8"/>
  </sheetPr>
  <dimension ref="A1:V359"/>
  <sheetViews>
    <sheetView zoomScale="70" zoomScaleNormal="70" zoomScaleSheetLayoutView="70" workbookViewId="0">
      <pane xSplit="2" ySplit="3" topLeftCell="C4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13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25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7</v>
      </c>
      <c r="E7" s="27">
        <v>0.28000000000000003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23</v>
      </c>
      <c r="E8" s="27">
        <v>0.92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8</v>
      </c>
      <c r="E9" s="27">
        <v>0.32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-6</v>
      </c>
      <c r="E10" s="27">
        <v>-0.24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9</v>
      </c>
      <c r="E16" s="27">
        <v>0.36</v>
      </c>
      <c r="F16" s="28"/>
      <c r="G16" s="38">
        <v>0.113715</v>
      </c>
      <c r="H16" s="38">
        <v>0.110025</v>
      </c>
      <c r="I16" s="38">
        <v>0.100519</v>
      </c>
      <c r="J16" s="38">
        <v>9.9739999999999995E-2</v>
      </c>
      <c r="K16" s="38">
        <v>8.9493000000000003E-2</v>
      </c>
      <c r="L16" s="38">
        <v>9.7795999999999994E-2</v>
      </c>
      <c r="M16" s="38">
        <v>0.108738</v>
      </c>
      <c r="N16" s="38">
        <v>0.109748</v>
      </c>
      <c r="O16" s="38">
        <v>0.114037</v>
      </c>
      <c r="P16" s="38">
        <v>0.11312</v>
      </c>
      <c r="Q16" s="38">
        <v>0.115077</v>
      </c>
      <c r="R16" s="28"/>
      <c r="S16" s="39">
        <v>1.1720080000000002</v>
      </c>
      <c r="T16" s="40">
        <v>1.1977311700303472E-2</v>
      </c>
      <c r="U16" s="40">
        <v>1.4893769399817458E-3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8</v>
      </c>
      <c r="E17" s="27">
        <v>0.32</v>
      </c>
      <c r="F17" s="28"/>
      <c r="G17" s="38">
        <v>5.8599999999999998E-3</v>
      </c>
      <c r="H17" s="38">
        <v>1.5054E-2</v>
      </c>
      <c r="I17" s="38">
        <v>1.7118999999999999E-2</v>
      </c>
      <c r="J17" s="38">
        <v>8.4239999999999992E-3</v>
      </c>
      <c r="K17" s="38">
        <v>1.0434000000000001E-2</v>
      </c>
      <c r="L17" s="38">
        <v>9.7009999999999996E-3</v>
      </c>
      <c r="M17" s="38">
        <v>2.3002999999999999E-2</v>
      </c>
      <c r="N17" s="38">
        <v>7.2218000000000004E-2</v>
      </c>
      <c r="O17" s="38">
        <v>0.106013</v>
      </c>
      <c r="P17" s="38">
        <v>1.8727000000000001E-2</v>
      </c>
      <c r="Q17" s="38">
        <v>9.5700000000000004E-3</v>
      </c>
      <c r="R17" s="28"/>
      <c r="S17" s="39">
        <v>0.29612300000000003</v>
      </c>
      <c r="T17" s="40">
        <v>0.63310580204778177</v>
      </c>
      <c r="U17" s="40">
        <v>6.3228942630399798E-2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0</v>
      </c>
      <c r="E18" s="27">
        <v>0</v>
      </c>
      <c r="F18" s="28"/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28"/>
      <c r="S18" s="39">
        <v>0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8</v>
      </c>
      <c r="E19" s="27">
        <v>0.32</v>
      </c>
      <c r="F19" s="28"/>
      <c r="G19" s="38">
        <v>0</v>
      </c>
      <c r="H19" s="38">
        <v>6.5700000000000003E-3</v>
      </c>
      <c r="I19" s="38">
        <v>1.0319999999999999E-2</v>
      </c>
      <c r="J19" s="38">
        <v>2.6571999999999998E-2</v>
      </c>
      <c r="K19" s="38">
        <v>6.1648000000000001E-2</v>
      </c>
      <c r="L19" s="38">
        <v>8.8663000000000006E-2</v>
      </c>
      <c r="M19" s="38">
        <v>0.11917700000000001</v>
      </c>
      <c r="N19" s="38">
        <v>0.140045</v>
      </c>
      <c r="O19" s="38">
        <v>0.21083199999999999</v>
      </c>
      <c r="P19" s="38">
        <v>0.260102</v>
      </c>
      <c r="Q19" s="38">
        <v>0.29363800000000001</v>
      </c>
      <c r="R19" s="28"/>
      <c r="S19" s="39">
        <v>1.2175670000000001</v>
      </c>
      <c r="T19" s="40" t="s">
        <v>191</v>
      </c>
      <c r="U19" s="40" t="s">
        <v>191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0</v>
      </c>
      <c r="E20" s="27">
        <v>0</v>
      </c>
      <c r="F20" s="28"/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28"/>
      <c r="S20" s="39">
        <v>0</v>
      </c>
      <c r="T20" s="40" t="s">
        <v>191</v>
      </c>
      <c r="U20" s="40" t="s">
        <v>191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25</v>
      </c>
      <c r="E22" s="41">
        <v>1</v>
      </c>
      <c r="F22" s="42"/>
      <c r="G22" s="43">
        <v>0.119575</v>
      </c>
      <c r="H22" s="43">
        <v>0.13164899999999999</v>
      </c>
      <c r="I22" s="43">
        <v>0.12795799999999999</v>
      </c>
      <c r="J22" s="43">
        <v>0.13473599999999999</v>
      </c>
      <c r="K22" s="43">
        <v>0.161575</v>
      </c>
      <c r="L22" s="43">
        <v>0.19616</v>
      </c>
      <c r="M22" s="43">
        <v>0.25091799999999997</v>
      </c>
      <c r="N22" s="43">
        <v>0.32201100000000005</v>
      </c>
      <c r="O22" s="43">
        <v>0.43088199999999999</v>
      </c>
      <c r="P22" s="43">
        <v>0.39194899999999999</v>
      </c>
      <c r="Q22" s="43">
        <v>0.41828500000000002</v>
      </c>
      <c r="R22" s="42"/>
      <c r="S22" s="44">
        <v>2.6856979999999999</v>
      </c>
      <c r="T22" s="45">
        <v>2.4980974283922226</v>
      </c>
      <c r="U22" s="45">
        <v>0.16944280882404184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9</v>
      </c>
      <c r="E50" s="27">
        <v>0.36</v>
      </c>
      <c r="F50" s="28"/>
      <c r="G50" s="38">
        <v>0.113715</v>
      </c>
      <c r="H50" s="38">
        <v>0.110025</v>
      </c>
      <c r="I50" s="38">
        <v>0.100519</v>
      </c>
      <c r="J50" s="38">
        <v>9.9739999999999995E-2</v>
      </c>
      <c r="K50" s="38">
        <v>8.9493000000000003E-2</v>
      </c>
      <c r="L50" s="38">
        <v>9.7795999999999994E-2</v>
      </c>
      <c r="M50" s="38">
        <v>0.108738</v>
      </c>
      <c r="N50" s="38">
        <v>0.109748</v>
      </c>
      <c r="O50" s="38">
        <v>0.114037</v>
      </c>
      <c r="P50" s="38">
        <v>0.11312</v>
      </c>
      <c r="Q50" s="38">
        <v>0.115077</v>
      </c>
      <c r="R50" s="28"/>
      <c r="S50" s="39">
        <v>1.1720080000000002</v>
      </c>
      <c r="T50" s="40">
        <v>1.1977311700303472E-2</v>
      </c>
      <c r="U50" s="40">
        <v>1.4893769399817458E-3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8</v>
      </c>
      <c r="E52" s="27">
        <v>0.32</v>
      </c>
      <c r="F52" s="28"/>
      <c r="G52" s="38">
        <v>5.8599999999999998E-3</v>
      </c>
      <c r="H52" s="38">
        <v>1.5054E-2</v>
      </c>
      <c r="I52" s="38">
        <v>1.7118999999999999E-2</v>
      </c>
      <c r="J52" s="38">
        <v>8.4239999999999992E-3</v>
      </c>
      <c r="K52" s="38">
        <v>1.0434000000000001E-2</v>
      </c>
      <c r="L52" s="38">
        <v>9.7009999999999996E-3</v>
      </c>
      <c r="M52" s="38">
        <v>2.3002999999999999E-2</v>
      </c>
      <c r="N52" s="38">
        <v>7.2218000000000004E-2</v>
      </c>
      <c r="O52" s="38">
        <v>0.106013</v>
      </c>
      <c r="P52" s="38">
        <v>1.8727000000000001E-2</v>
      </c>
      <c r="Q52" s="38">
        <v>9.5700000000000004E-3</v>
      </c>
      <c r="R52" s="28"/>
      <c r="S52" s="39">
        <v>0.29612300000000003</v>
      </c>
      <c r="T52" s="40">
        <v>0.63310580204778177</v>
      </c>
      <c r="U52" s="40">
        <v>6.3228942630399798E-2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8</v>
      </c>
      <c r="E53" s="27">
        <v>0.32</v>
      </c>
      <c r="F53" s="28"/>
      <c r="G53" s="38">
        <v>0</v>
      </c>
      <c r="H53" s="38">
        <v>6.5700000000000003E-3</v>
      </c>
      <c r="I53" s="38">
        <v>1.0319999999999999E-2</v>
      </c>
      <c r="J53" s="38">
        <v>2.6571999999999998E-2</v>
      </c>
      <c r="K53" s="38">
        <v>6.1648000000000001E-2</v>
      </c>
      <c r="L53" s="38">
        <v>8.8663000000000006E-2</v>
      </c>
      <c r="M53" s="38">
        <v>0.11917700000000001</v>
      </c>
      <c r="N53" s="38">
        <v>0.140045</v>
      </c>
      <c r="O53" s="38">
        <v>0.21083199999999999</v>
      </c>
      <c r="P53" s="38">
        <v>0.260102</v>
      </c>
      <c r="Q53" s="38">
        <v>0.29363800000000001</v>
      </c>
      <c r="R53" s="28"/>
      <c r="S53" s="39">
        <v>1.2175670000000001</v>
      </c>
      <c r="T53" s="40" t="s">
        <v>191</v>
      </c>
      <c r="U53" s="40" t="s">
        <v>191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0</v>
      </c>
      <c r="E54" s="27">
        <v>0</v>
      </c>
      <c r="F54" s="28"/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28"/>
      <c r="S54" s="39">
        <v>0</v>
      </c>
      <c r="T54" s="40" t="s">
        <v>191</v>
      </c>
      <c r="U54" s="40" t="s">
        <v>191</v>
      </c>
    </row>
    <row r="55" spans="1:21" s="18" customFormat="1" x14ac:dyDescent="0.3">
      <c r="A55" s="106"/>
      <c r="B55" s="16"/>
      <c r="C55" s="26" t="s">
        <v>373</v>
      </c>
      <c r="D55" s="142">
        <v>25</v>
      </c>
      <c r="E55" s="41">
        <v>1</v>
      </c>
      <c r="F55" s="42"/>
      <c r="G55" s="43">
        <v>0.119575</v>
      </c>
      <c r="H55" s="43">
        <v>0.13164899999999999</v>
      </c>
      <c r="I55" s="43">
        <v>0.12795799999999999</v>
      </c>
      <c r="J55" s="43">
        <v>0.13473599999999999</v>
      </c>
      <c r="K55" s="43">
        <v>0.161575</v>
      </c>
      <c r="L55" s="43">
        <v>0.19616</v>
      </c>
      <c r="M55" s="43">
        <v>0.25091799999999997</v>
      </c>
      <c r="N55" s="43">
        <v>0.32201100000000005</v>
      </c>
      <c r="O55" s="43">
        <v>0.43088199999999999</v>
      </c>
      <c r="P55" s="43">
        <v>0.39194899999999999</v>
      </c>
      <c r="Q55" s="43">
        <v>0.41828500000000002</v>
      </c>
      <c r="R55" s="42"/>
      <c r="S55" s="44">
        <v>2.6856979999999999</v>
      </c>
      <c r="T55" s="45">
        <v>2.4980974283922226</v>
      </c>
      <c r="U55" s="45">
        <v>0.16944280882404184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8</v>
      </c>
      <c r="E83" s="27">
        <v>0.32</v>
      </c>
      <c r="F83" s="28"/>
      <c r="G83" s="67">
        <v>5.8599999999999998E-3</v>
      </c>
      <c r="H83" s="67">
        <v>1.5054E-2</v>
      </c>
      <c r="I83" s="67">
        <v>1.7118999999999999E-2</v>
      </c>
      <c r="J83" s="67">
        <v>8.4239999999999992E-3</v>
      </c>
      <c r="K83" s="67">
        <v>1.0434000000000001E-2</v>
      </c>
      <c r="L83" s="67">
        <v>9.7009999999999996E-3</v>
      </c>
      <c r="M83" s="67">
        <v>2.3002999999999999E-2</v>
      </c>
      <c r="N83" s="67">
        <v>7.2218000000000004E-2</v>
      </c>
      <c r="O83" s="67">
        <v>0.106013</v>
      </c>
      <c r="P83" s="67">
        <v>1.8727000000000001E-2</v>
      </c>
      <c r="Q83" s="67">
        <v>9.5700000000000004E-3</v>
      </c>
      <c r="R83" s="28"/>
      <c r="S83" s="39">
        <v>0.29612300000000003</v>
      </c>
      <c r="T83" s="40">
        <v>0.63310580204778177</v>
      </c>
      <c r="U83" s="40">
        <v>6.3228942630399798E-2</v>
      </c>
    </row>
    <row r="84" spans="1:21" s="18" customFormat="1" x14ac:dyDescent="0.3">
      <c r="A84" s="106"/>
      <c r="B84" s="16"/>
      <c r="C84" s="29" t="s">
        <v>257</v>
      </c>
      <c r="D84" s="30">
        <v>8</v>
      </c>
      <c r="E84" s="27">
        <v>0.32</v>
      </c>
      <c r="F84" s="28"/>
      <c r="G84" s="38">
        <v>0.11371500000000001</v>
      </c>
      <c r="H84" s="38">
        <v>0.11002499999999998</v>
      </c>
      <c r="I84" s="38">
        <v>0.10053999999999999</v>
      </c>
      <c r="J84" s="38">
        <v>9.985200000000001E-2</v>
      </c>
      <c r="K84" s="38">
        <v>8.9706000000000008E-2</v>
      </c>
      <c r="L84" s="38">
        <v>9.3433000000000002E-2</v>
      </c>
      <c r="M84" s="38">
        <v>9.9996999999999989E-2</v>
      </c>
      <c r="N84" s="38">
        <v>0.100768</v>
      </c>
      <c r="O84" s="38">
        <v>0.12155200000000001</v>
      </c>
      <c r="P84" s="38">
        <v>0.142481</v>
      </c>
      <c r="Q84" s="38">
        <v>0.137484</v>
      </c>
      <c r="R84" s="28"/>
      <c r="S84" s="39">
        <v>1.2095529999999999</v>
      </c>
      <c r="T84" s="40">
        <v>0.20902255639097733</v>
      </c>
      <c r="U84" s="40">
        <v>2.4010242046046848E-2</v>
      </c>
    </row>
    <row r="85" spans="1:21" s="55" customFormat="1" x14ac:dyDescent="0.3">
      <c r="A85" s="108"/>
      <c r="B85" s="16"/>
      <c r="C85" s="51" t="s">
        <v>173</v>
      </c>
      <c r="D85" s="52">
        <v>0</v>
      </c>
      <c r="E85" s="27">
        <v>0</v>
      </c>
      <c r="F85" s="28"/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28"/>
      <c r="S85" s="53">
        <v>0</v>
      </c>
      <c r="T85" s="54" t="s">
        <v>191</v>
      </c>
      <c r="U85" s="54" t="s">
        <v>191</v>
      </c>
    </row>
    <row r="86" spans="1:21" s="55" customFormat="1" x14ac:dyDescent="0.3">
      <c r="A86" s="108"/>
      <c r="B86" s="16"/>
      <c r="C86" s="51" t="s">
        <v>388</v>
      </c>
      <c r="D86" s="52">
        <v>4</v>
      </c>
      <c r="E86" s="27">
        <v>0.16</v>
      </c>
      <c r="F86" s="28"/>
      <c r="G86" s="67">
        <v>0</v>
      </c>
      <c r="H86" s="67">
        <v>0</v>
      </c>
      <c r="I86" s="67">
        <v>2.0999999999999999E-5</v>
      </c>
      <c r="J86" s="67">
        <v>1.12E-4</v>
      </c>
      <c r="K86" s="67">
        <v>2.13E-4</v>
      </c>
      <c r="L86" s="67">
        <v>4.901E-3</v>
      </c>
      <c r="M86" s="67">
        <v>9.0099999999999989E-3</v>
      </c>
      <c r="N86" s="67">
        <v>9.1830000000000002E-3</v>
      </c>
      <c r="O86" s="67">
        <v>2.7673E-2</v>
      </c>
      <c r="P86" s="67">
        <v>4.8288999999999999E-2</v>
      </c>
      <c r="Q86" s="67">
        <v>4.0021000000000001E-2</v>
      </c>
      <c r="R86" s="28"/>
      <c r="S86" s="53">
        <v>0.13942299999999999</v>
      </c>
      <c r="T86" s="54" t="s">
        <v>191</v>
      </c>
      <c r="U86" s="54" t="s">
        <v>191</v>
      </c>
    </row>
    <row r="87" spans="1:21" s="55" customFormat="1" x14ac:dyDescent="0.3">
      <c r="A87" s="108"/>
      <c r="B87" s="16"/>
      <c r="C87" s="51" t="s">
        <v>150</v>
      </c>
      <c r="D87" s="52">
        <v>4</v>
      </c>
      <c r="E87" s="27">
        <v>0.16</v>
      </c>
      <c r="F87" s="28"/>
      <c r="G87" s="67">
        <v>0.11371500000000001</v>
      </c>
      <c r="H87" s="67">
        <v>0.11002499999999998</v>
      </c>
      <c r="I87" s="67">
        <v>0.100519</v>
      </c>
      <c r="J87" s="67">
        <v>9.9740000000000009E-2</v>
      </c>
      <c r="K87" s="67">
        <v>8.9493000000000003E-2</v>
      </c>
      <c r="L87" s="67">
        <v>8.8532E-2</v>
      </c>
      <c r="M87" s="67">
        <v>9.0986999999999985E-2</v>
      </c>
      <c r="N87" s="67">
        <v>9.1585E-2</v>
      </c>
      <c r="O87" s="67">
        <v>9.3879000000000004E-2</v>
      </c>
      <c r="P87" s="67">
        <v>9.4191999999999998E-2</v>
      </c>
      <c r="Q87" s="67">
        <v>9.7462999999999994E-2</v>
      </c>
      <c r="R87" s="28"/>
      <c r="S87" s="53">
        <v>1.07013</v>
      </c>
      <c r="T87" s="54">
        <v>-0.14291870025942066</v>
      </c>
      <c r="U87" s="54">
        <v>-1.9093183712100337E-2</v>
      </c>
    </row>
    <row r="88" spans="1:21" s="18" customFormat="1" x14ac:dyDescent="0.3">
      <c r="A88" s="106"/>
      <c r="B88" s="16"/>
      <c r="C88" s="29" t="s">
        <v>389</v>
      </c>
      <c r="D88" s="30">
        <v>0</v>
      </c>
      <c r="E88" s="27">
        <v>0</v>
      </c>
      <c r="F88" s="28"/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28"/>
      <c r="S88" s="39">
        <v>0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0</v>
      </c>
      <c r="E89" s="27">
        <v>0</v>
      </c>
      <c r="F89" s="28"/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28"/>
      <c r="S89" s="39">
        <v>0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2</v>
      </c>
      <c r="E90" s="27">
        <v>0.08</v>
      </c>
      <c r="F90" s="28"/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4.7419999999999997E-3</v>
      </c>
      <c r="M90" s="38">
        <v>9.3720000000000001E-3</v>
      </c>
      <c r="N90" s="38">
        <v>9.7070000000000004E-3</v>
      </c>
      <c r="O90" s="38">
        <v>1.0004000000000001E-2</v>
      </c>
      <c r="P90" s="38">
        <v>9.9860000000000001E-3</v>
      </c>
      <c r="Q90" s="38">
        <v>8.7969999999999993E-3</v>
      </c>
      <c r="R90" s="28"/>
      <c r="S90" s="39">
        <v>5.2608000000000002E-2</v>
      </c>
      <c r="T90" s="40" t="s">
        <v>191</v>
      </c>
      <c r="U90" s="40" t="s">
        <v>191</v>
      </c>
    </row>
    <row r="91" spans="1:21" s="18" customFormat="1" x14ac:dyDescent="0.3">
      <c r="A91" s="106"/>
      <c r="B91" s="16"/>
      <c r="C91" s="29" t="s">
        <v>164</v>
      </c>
      <c r="D91" s="30">
        <v>1</v>
      </c>
      <c r="E91" s="27">
        <v>0.04</v>
      </c>
      <c r="F91" s="28"/>
      <c r="G91" s="38">
        <v>0</v>
      </c>
      <c r="H91" s="38">
        <v>0</v>
      </c>
      <c r="I91" s="38">
        <v>0</v>
      </c>
      <c r="J91" s="38">
        <v>8.1899999999999996E-4</v>
      </c>
      <c r="K91" s="38">
        <v>1.601E-2</v>
      </c>
      <c r="L91" s="38">
        <v>1.3719E-2</v>
      </c>
      <c r="M91" s="38">
        <v>8.2539999999999992E-3</v>
      </c>
      <c r="N91" s="38">
        <v>0</v>
      </c>
      <c r="O91" s="38">
        <v>0</v>
      </c>
      <c r="P91" s="38">
        <v>0</v>
      </c>
      <c r="Q91" s="38">
        <v>0</v>
      </c>
      <c r="R91" s="28"/>
      <c r="S91" s="39">
        <v>3.8801999999999996E-2</v>
      </c>
      <c r="T91" s="40" t="s">
        <v>191</v>
      </c>
      <c r="U91" s="40" t="s">
        <v>191</v>
      </c>
    </row>
    <row r="92" spans="1:21" s="18" customFormat="1" x14ac:dyDescent="0.3">
      <c r="A92" s="106"/>
      <c r="B92" s="16"/>
      <c r="C92" s="29" t="s">
        <v>0</v>
      </c>
      <c r="D92" s="30">
        <v>6</v>
      </c>
      <c r="E92" s="27">
        <v>0.24</v>
      </c>
      <c r="F92" s="28"/>
      <c r="G92" s="38">
        <v>0</v>
      </c>
      <c r="H92" s="38">
        <v>6.5700000000000003E-3</v>
      </c>
      <c r="I92" s="38">
        <v>1.0298999999999999E-2</v>
      </c>
      <c r="J92" s="38">
        <v>2.5641000000000001E-2</v>
      </c>
      <c r="K92" s="38">
        <v>4.5425E-2</v>
      </c>
      <c r="L92" s="38">
        <v>7.4565000000000006E-2</v>
      </c>
      <c r="M92" s="38">
        <v>0.110292</v>
      </c>
      <c r="N92" s="38">
        <v>0.139318</v>
      </c>
      <c r="O92" s="38">
        <v>0.19331300000000001</v>
      </c>
      <c r="P92" s="38">
        <v>0.22075499999999998</v>
      </c>
      <c r="Q92" s="38">
        <v>0.262434</v>
      </c>
      <c r="R92" s="28"/>
      <c r="S92" s="39">
        <v>1.0886120000000001</v>
      </c>
      <c r="T92" s="40" t="s">
        <v>191</v>
      </c>
      <c r="U92" s="40" t="s">
        <v>191</v>
      </c>
    </row>
    <row r="93" spans="1:21" s="55" customFormat="1" x14ac:dyDescent="0.3">
      <c r="A93" s="108"/>
      <c r="B93" s="16"/>
      <c r="C93" s="51" t="s">
        <v>231</v>
      </c>
      <c r="D93" s="52">
        <v>3</v>
      </c>
      <c r="E93" s="27">
        <v>0.12</v>
      </c>
      <c r="F93" s="28"/>
      <c r="G93" s="67">
        <v>0</v>
      </c>
      <c r="H93" s="67">
        <v>1.165E-3</v>
      </c>
      <c r="I93" s="67">
        <v>3.088E-3</v>
      </c>
      <c r="J93" s="67">
        <v>5.6190000000000007E-3</v>
      </c>
      <c r="K93" s="67">
        <v>1.3121999999999998E-2</v>
      </c>
      <c r="L93" s="67">
        <v>1.9854E-2</v>
      </c>
      <c r="M93" s="67">
        <v>2.7012000000000001E-2</v>
      </c>
      <c r="N93" s="67">
        <v>4.0645000000000001E-2</v>
      </c>
      <c r="O93" s="67">
        <v>6.6943000000000003E-2</v>
      </c>
      <c r="P93" s="67">
        <v>8.0369999999999997E-2</v>
      </c>
      <c r="Q93" s="67">
        <v>0.104547</v>
      </c>
      <c r="R93" s="28"/>
      <c r="S93" s="53">
        <v>0.36236499999999999</v>
      </c>
      <c r="T93" s="54" t="s">
        <v>191</v>
      </c>
      <c r="U93" s="54" t="s">
        <v>191</v>
      </c>
    </row>
    <row r="94" spans="1:21" s="55" customFormat="1" x14ac:dyDescent="0.3">
      <c r="A94" s="108"/>
      <c r="B94" s="16"/>
      <c r="C94" s="51" t="s">
        <v>390</v>
      </c>
      <c r="D94" s="52">
        <v>1</v>
      </c>
      <c r="E94" s="27">
        <v>0.04</v>
      </c>
      <c r="F94" s="28"/>
      <c r="G94" s="67">
        <v>0</v>
      </c>
      <c r="H94" s="67">
        <v>1.5E-5</v>
      </c>
      <c r="I94" s="67">
        <v>1.5E-5</v>
      </c>
      <c r="J94" s="67">
        <v>1.2999999999999999E-5</v>
      </c>
      <c r="K94" s="67">
        <v>2.9599999999999998E-4</v>
      </c>
      <c r="L94" s="67">
        <v>1.0889999999999999E-3</v>
      </c>
      <c r="M94" s="67">
        <v>1.16E-3</v>
      </c>
      <c r="N94" s="67">
        <v>1.2960000000000001E-3</v>
      </c>
      <c r="O94" s="67">
        <v>2.1689999999999999E-3</v>
      </c>
      <c r="P94" s="67">
        <v>2.081E-3</v>
      </c>
      <c r="Q94" s="67">
        <v>2.8379999999999998E-3</v>
      </c>
      <c r="R94" s="28"/>
      <c r="S94" s="53">
        <v>1.0972000000000001E-2</v>
      </c>
      <c r="T94" s="54" t="s">
        <v>191</v>
      </c>
      <c r="U94" s="54" t="s">
        <v>191</v>
      </c>
    </row>
    <row r="95" spans="1:21" s="55" customFormat="1" x14ac:dyDescent="0.3">
      <c r="A95" s="108"/>
      <c r="B95" s="50"/>
      <c r="C95" s="51" t="s">
        <v>371</v>
      </c>
      <c r="D95" s="52">
        <v>1</v>
      </c>
      <c r="E95" s="27">
        <v>0.04</v>
      </c>
      <c r="F95" s="28"/>
      <c r="G95" s="67">
        <v>0</v>
      </c>
      <c r="H95" s="67">
        <v>1.1E-5</v>
      </c>
      <c r="I95" s="67">
        <v>2.1999999999999999E-5</v>
      </c>
      <c r="J95" s="67">
        <v>6.8999999999999997E-5</v>
      </c>
      <c r="K95" s="67">
        <v>9.7400000000000004E-4</v>
      </c>
      <c r="L95" s="67">
        <v>4.0600000000000002E-3</v>
      </c>
      <c r="M95" s="67">
        <v>1.1152E-2</v>
      </c>
      <c r="N95" s="67">
        <v>1.5336000000000001E-2</v>
      </c>
      <c r="O95" s="67">
        <v>1.6879000000000002E-2</v>
      </c>
      <c r="P95" s="67">
        <v>1.9428000000000001E-2</v>
      </c>
      <c r="Q95" s="67">
        <v>1.8005E-2</v>
      </c>
      <c r="R95" s="28"/>
      <c r="S95" s="53">
        <v>8.5936000000000012E-2</v>
      </c>
      <c r="T95" s="54" t="s">
        <v>191</v>
      </c>
      <c r="U95" s="54" t="s">
        <v>191</v>
      </c>
    </row>
    <row r="96" spans="1:21" s="55" customFormat="1" x14ac:dyDescent="0.3">
      <c r="A96" s="108"/>
      <c r="B96" s="50"/>
      <c r="C96" s="51" t="s">
        <v>391</v>
      </c>
      <c r="D96" s="52">
        <v>1</v>
      </c>
      <c r="E96" s="27">
        <v>0.04</v>
      </c>
      <c r="F96" s="28"/>
      <c r="G96" s="67">
        <v>0</v>
      </c>
      <c r="H96" s="67">
        <v>5.3790000000000001E-3</v>
      </c>
      <c r="I96" s="67">
        <v>7.1739999999999998E-3</v>
      </c>
      <c r="J96" s="67">
        <v>1.9939999999999999E-2</v>
      </c>
      <c r="K96" s="67">
        <v>3.1033000000000002E-2</v>
      </c>
      <c r="L96" s="67">
        <v>4.9562000000000002E-2</v>
      </c>
      <c r="M96" s="67">
        <v>7.0968000000000003E-2</v>
      </c>
      <c r="N96" s="67">
        <v>8.2041000000000003E-2</v>
      </c>
      <c r="O96" s="67">
        <v>0.107322</v>
      </c>
      <c r="P96" s="67">
        <v>0.118876</v>
      </c>
      <c r="Q96" s="67">
        <v>0.137044</v>
      </c>
      <c r="R96" s="28"/>
      <c r="S96" s="53">
        <v>0.62933900000000009</v>
      </c>
      <c r="T96" s="54" t="s">
        <v>191</v>
      </c>
      <c r="U96" s="54" t="s">
        <v>191</v>
      </c>
    </row>
    <row r="97" spans="1:22" s="55" customFormat="1" x14ac:dyDescent="0.3">
      <c r="A97" s="108"/>
      <c r="B97" s="50"/>
      <c r="C97" s="51" t="s">
        <v>392</v>
      </c>
      <c r="D97" s="52">
        <v>0</v>
      </c>
      <c r="E97" s="27">
        <v>0</v>
      </c>
      <c r="F97" s="28"/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28"/>
      <c r="S97" s="53">
        <v>0</v>
      </c>
      <c r="T97" s="54" t="s">
        <v>191</v>
      </c>
      <c r="U97" s="54" t="s">
        <v>191</v>
      </c>
    </row>
    <row r="98" spans="1:22" s="18" customFormat="1" x14ac:dyDescent="0.3">
      <c r="A98" s="106"/>
      <c r="B98" s="16"/>
      <c r="C98" s="29" t="s">
        <v>209</v>
      </c>
      <c r="D98" s="30">
        <v>0</v>
      </c>
      <c r="E98" s="27">
        <v>0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25</v>
      </c>
      <c r="E99" s="41">
        <v>1</v>
      </c>
      <c r="F99" s="42"/>
      <c r="G99" s="43">
        <v>0.11957500000000001</v>
      </c>
      <c r="H99" s="43">
        <v>0.13164899999999999</v>
      </c>
      <c r="I99" s="43">
        <v>0.12795799999999999</v>
      </c>
      <c r="J99" s="43">
        <v>0.13473600000000002</v>
      </c>
      <c r="K99" s="43">
        <v>0.16157500000000002</v>
      </c>
      <c r="L99" s="43">
        <v>0.19616</v>
      </c>
      <c r="M99" s="43">
        <v>0.25091799999999997</v>
      </c>
      <c r="N99" s="43">
        <v>0.32201099999999999</v>
      </c>
      <c r="O99" s="43">
        <v>0.43088199999999999</v>
      </c>
      <c r="P99" s="43">
        <v>0.39194899999999999</v>
      </c>
      <c r="Q99" s="43">
        <v>0.41828500000000002</v>
      </c>
      <c r="R99" s="42"/>
      <c r="S99" s="44">
        <v>2.6856980000000004</v>
      </c>
      <c r="T99" s="45">
        <v>2.4980974283922222</v>
      </c>
      <c r="U99" s="45">
        <v>0.16944280882404184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8</v>
      </c>
      <c r="E103" s="90">
        <v>0.32</v>
      </c>
      <c r="F103" s="95"/>
      <c r="G103" s="97">
        <v>5.8599999999999998E-3</v>
      </c>
      <c r="H103" s="97">
        <v>1.5054E-2</v>
      </c>
      <c r="I103" s="97">
        <v>1.7118999999999999E-2</v>
      </c>
      <c r="J103" s="97">
        <v>8.4239999999999992E-3</v>
      </c>
      <c r="K103" s="97">
        <v>1.0434000000000001E-2</v>
      </c>
      <c r="L103" s="97">
        <v>9.7009999999999996E-3</v>
      </c>
      <c r="M103" s="97">
        <v>2.3002999999999999E-2</v>
      </c>
      <c r="N103" s="97">
        <v>7.2218000000000004E-2</v>
      </c>
      <c r="O103" s="97">
        <v>0.106013</v>
      </c>
      <c r="P103" s="97">
        <v>1.8727000000000001E-2</v>
      </c>
      <c r="Q103" s="138">
        <v>9.5700000000000004E-3</v>
      </c>
      <c r="R103" s="95"/>
      <c r="S103" s="93">
        <v>0.29612300000000003</v>
      </c>
      <c r="T103" s="94">
        <v>0.63310580204778177</v>
      </c>
      <c r="U103" s="94">
        <v>6.3228942630399798E-2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0</v>
      </c>
      <c r="E105" s="90">
        <v>0</v>
      </c>
      <c r="F105" s="95"/>
      <c r="G105" s="92">
        <v>0</v>
      </c>
      <c r="H105" s="92">
        <v>0</v>
      </c>
      <c r="I105" s="92">
        <v>0</v>
      </c>
      <c r="J105" s="92">
        <v>0</v>
      </c>
      <c r="K105" s="92">
        <v>0</v>
      </c>
      <c r="L105" s="92">
        <v>0</v>
      </c>
      <c r="M105" s="92">
        <v>0</v>
      </c>
      <c r="N105" s="92">
        <v>0</v>
      </c>
      <c r="O105" s="92">
        <v>0</v>
      </c>
      <c r="P105" s="92">
        <v>0</v>
      </c>
      <c r="Q105" s="92">
        <v>0</v>
      </c>
      <c r="R105" s="95"/>
      <c r="S105" s="93">
        <v>0</v>
      </c>
      <c r="T105" s="94" t="s">
        <v>191</v>
      </c>
      <c r="U105" s="94" t="s">
        <v>191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0</v>
      </c>
      <c r="E106" s="90">
        <v>0</v>
      </c>
      <c r="F106" s="77"/>
      <c r="G106" s="82">
        <v>0</v>
      </c>
      <c r="H106" s="82">
        <v>0</v>
      </c>
      <c r="I106" s="82">
        <v>0</v>
      </c>
      <c r="J106" s="82">
        <v>0</v>
      </c>
      <c r="K106" s="82">
        <v>0</v>
      </c>
      <c r="L106" s="82">
        <v>0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77"/>
      <c r="S106" s="79">
        <v>0</v>
      </c>
      <c r="T106" s="80" t="s">
        <v>191</v>
      </c>
      <c r="U106" s="80" t="s">
        <v>191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4</v>
      </c>
      <c r="E114" s="90">
        <v>0.16</v>
      </c>
      <c r="F114" s="95"/>
      <c r="G114" s="92">
        <v>0</v>
      </c>
      <c r="H114" s="92">
        <v>0</v>
      </c>
      <c r="I114" s="92">
        <v>2.0999999999999999E-5</v>
      </c>
      <c r="J114" s="92">
        <v>1.12E-4</v>
      </c>
      <c r="K114" s="92">
        <v>2.13E-4</v>
      </c>
      <c r="L114" s="92">
        <v>4.901E-3</v>
      </c>
      <c r="M114" s="92">
        <v>9.0099999999999989E-3</v>
      </c>
      <c r="N114" s="92">
        <v>9.1830000000000002E-3</v>
      </c>
      <c r="O114" s="92">
        <v>2.7673E-2</v>
      </c>
      <c r="P114" s="92">
        <v>4.8288999999999999E-2</v>
      </c>
      <c r="Q114" s="92">
        <v>4.0021000000000001E-2</v>
      </c>
      <c r="R114" s="95"/>
      <c r="S114" s="93">
        <v>0.13942299999999999</v>
      </c>
      <c r="T114" s="94" t="s">
        <v>191</v>
      </c>
      <c r="U114" s="94" t="s">
        <v>191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3</v>
      </c>
      <c r="E115" s="76">
        <v>0.12</v>
      </c>
      <c r="F115" s="77"/>
      <c r="G115" s="82">
        <v>0</v>
      </c>
      <c r="H115" s="82">
        <v>0</v>
      </c>
      <c r="I115" s="82">
        <v>0</v>
      </c>
      <c r="J115" s="82">
        <v>0</v>
      </c>
      <c r="K115" s="82">
        <v>0</v>
      </c>
      <c r="L115" s="82">
        <v>4.522E-3</v>
      </c>
      <c r="M115" s="82">
        <v>8.3789999999999993E-3</v>
      </c>
      <c r="N115" s="82">
        <v>8.456E-3</v>
      </c>
      <c r="O115" s="82">
        <v>1.0154E-2</v>
      </c>
      <c r="P115" s="82">
        <v>8.9420000000000003E-3</v>
      </c>
      <c r="Q115" s="140">
        <v>8.8170000000000002E-3</v>
      </c>
      <c r="R115" s="77"/>
      <c r="S115" s="79">
        <v>4.9269999999999994E-2</v>
      </c>
      <c r="T115" s="80" t="s">
        <v>191</v>
      </c>
      <c r="U115" s="80" t="s">
        <v>191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1</v>
      </c>
      <c r="E116" s="90">
        <v>0.04</v>
      </c>
      <c r="F116" s="77"/>
      <c r="G116" s="78">
        <v>0</v>
      </c>
      <c r="H116" s="78">
        <v>0</v>
      </c>
      <c r="I116" s="78">
        <v>2.0999999999999999E-5</v>
      </c>
      <c r="J116" s="78">
        <v>1.12E-4</v>
      </c>
      <c r="K116" s="78">
        <v>2.13E-4</v>
      </c>
      <c r="L116" s="78">
        <v>3.79E-4</v>
      </c>
      <c r="M116" s="78">
        <v>6.3100000000000005E-4</v>
      </c>
      <c r="N116" s="78">
        <v>7.27E-4</v>
      </c>
      <c r="O116" s="78">
        <v>1.7519E-2</v>
      </c>
      <c r="P116" s="78">
        <v>3.9347E-2</v>
      </c>
      <c r="Q116" s="78">
        <v>3.1203999999999999E-2</v>
      </c>
      <c r="R116" s="77"/>
      <c r="S116" s="85">
        <v>9.0152999999999997E-2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1</v>
      </c>
      <c r="E117" s="99">
        <v>0.04</v>
      </c>
      <c r="F117" s="100"/>
      <c r="G117" s="78">
        <v>0</v>
      </c>
      <c r="H117" s="78">
        <v>0</v>
      </c>
      <c r="I117" s="78">
        <v>2.0999999999999999E-5</v>
      </c>
      <c r="J117" s="78">
        <v>1.12E-4</v>
      </c>
      <c r="K117" s="78">
        <v>2.13E-4</v>
      </c>
      <c r="L117" s="78">
        <v>3.79E-4</v>
      </c>
      <c r="M117" s="78">
        <v>6.3100000000000005E-4</v>
      </c>
      <c r="N117" s="78">
        <v>7.27E-4</v>
      </c>
      <c r="O117" s="78">
        <v>1.7519E-2</v>
      </c>
      <c r="P117" s="78">
        <v>3.9347E-2</v>
      </c>
      <c r="Q117" s="139">
        <v>3.1203999999999999E-2</v>
      </c>
      <c r="R117" s="100"/>
      <c r="S117" s="101">
        <v>9.0152999999999997E-2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4</v>
      </c>
      <c r="E122" s="90">
        <v>0.16</v>
      </c>
      <c r="F122" s="95"/>
      <c r="G122" s="92">
        <v>0.11371500000000001</v>
      </c>
      <c r="H122" s="92">
        <v>0.11002499999999998</v>
      </c>
      <c r="I122" s="92">
        <v>0.100519</v>
      </c>
      <c r="J122" s="92">
        <v>9.9740000000000009E-2</v>
      </c>
      <c r="K122" s="92">
        <v>8.9493000000000003E-2</v>
      </c>
      <c r="L122" s="92">
        <v>8.8532E-2</v>
      </c>
      <c r="M122" s="92">
        <v>9.0986999999999985E-2</v>
      </c>
      <c r="N122" s="92">
        <v>9.1585E-2</v>
      </c>
      <c r="O122" s="92">
        <v>9.3879000000000004E-2</v>
      </c>
      <c r="P122" s="92">
        <v>9.4191999999999998E-2</v>
      </c>
      <c r="Q122" s="92">
        <v>9.7462999999999994E-2</v>
      </c>
      <c r="R122" s="95"/>
      <c r="S122" s="93">
        <v>1.07013</v>
      </c>
      <c r="T122" s="94">
        <v>-0.14291870025942066</v>
      </c>
      <c r="U122" s="94">
        <v>-1.9093183712100337E-2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4</v>
      </c>
      <c r="E123" s="90">
        <v>0.16</v>
      </c>
      <c r="F123" s="77"/>
      <c r="G123" s="78">
        <v>0.11371500000000001</v>
      </c>
      <c r="H123" s="78">
        <v>0.11002499999999998</v>
      </c>
      <c r="I123" s="78">
        <v>0.100519</v>
      </c>
      <c r="J123" s="78">
        <v>9.9740000000000009E-2</v>
      </c>
      <c r="K123" s="78">
        <v>8.9493000000000003E-2</v>
      </c>
      <c r="L123" s="78">
        <v>8.8532E-2</v>
      </c>
      <c r="M123" s="78">
        <v>9.0986999999999985E-2</v>
      </c>
      <c r="N123" s="78">
        <v>9.1585E-2</v>
      </c>
      <c r="O123" s="78">
        <v>9.3879000000000004E-2</v>
      </c>
      <c r="P123" s="78">
        <v>9.4191999999999998E-2</v>
      </c>
      <c r="Q123" s="78">
        <v>9.7462999999999994E-2</v>
      </c>
      <c r="R123" s="77"/>
      <c r="S123" s="85">
        <v>1.07013</v>
      </c>
      <c r="T123" s="86">
        <v>-0.14291870025942066</v>
      </c>
      <c r="U123" s="86">
        <v>-1.9093183712100337E-2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0</v>
      </c>
      <c r="E125" s="76">
        <v>0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0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4</v>
      </c>
      <c r="E126" s="90">
        <v>0.16</v>
      </c>
      <c r="F126" s="77"/>
      <c r="G126" s="78">
        <v>0.11371500000000001</v>
      </c>
      <c r="H126" s="78">
        <v>0.11002499999999998</v>
      </c>
      <c r="I126" s="78">
        <v>0.100519</v>
      </c>
      <c r="J126" s="78">
        <v>9.9740000000000009E-2</v>
      </c>
      <c r="K126" s="78">
        <v>8.9493000000000003E-2</v>
      </c>
      <c r="L126" s="78">
        <v>8.8532E-2</v>
      </c>
      <c r="M126" s="78">
        <v>9.0986999999999985E-2</v>
      </c>
      <c r="N126" s="78">
        <v>9.1585E-2</v>
      </c>
      <c r="O126" s="78">
        <v>9.3879000000000004E-2</v>
      </c>
      <c r="P126" s="78">
        <v>9.4191999999999998E-2</v>
      </c>
      <c r="Q126" s="78">
        <v>9.7462999999999994E-2</v>
      </c>
      <c r="R126" s="77"/>
      <c r="S126" s="85">
        <v>1.07013</v>
      </c>
      <c r="T126" s="86">
        <v>-0.14291870025942066</v>
      </c>
      <c r="U126" s="86">
        <v>-1.9093183712100337E-2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1</v>
      </c>
      <c r="E127" s="76">
        <v>0.04</v>
      </c>
      <c r="F127" s="77"/>
      <c r="G127" s="78">
        <v>1.7697000000000001E-2</v>
      </c>
      <c r="H127" s="78">
        <v>2.0447E-2</v>
      </c>
      <c r="I127" s="78">
        <v>1.4944000000000001E-2</v>
      </c>
      <c r="J127" s="78">
        <v>1.4701000000000001E-2</v>
      </c>
      <c r="K127" s="78">
        <v>1.4477E-2</v>
      </c>
      <c r="L127" s="78">
        <v>1.6416E-2</v>
      </c>
      <c r="M127" s="78">
        <v>1.8464000000000001E-2</v>
      </c>
      <c r="N127" s="78">
        <v>1.8459E-2</v>
      </c>
      <c r="O127" s="78">
        <v>2.0525999999999999E-2</v>
      </c>
      <c r="P127" s="78">
        <v>2.1315000000000001E-2</v>
      </c>
      <c r="Q127" s="136">
        <v>2.3E-2</v>
      </c>
      <c r="R127" s="77"/>
      <c r="S127" s="85">
        <v>0.20044599999999999</v>
      </c>
      <c r="T127" s="86">
        <v>0.29965530880940272</v>
      </c>
      <c r="U127" s="86">
        <v>3.3304981594542094E-2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2</v>
      </c>
      <c r="E131" s="76">
        <v>0.08</v>
      </c>
      <c r="F131" s="77"/>
      <c r="G131" s="78">
        <v>8.9381000000000002E-2</v>
      </c>
      <c r="H131" s="78">
        <v>8.4196999999999994E-2</v>
      </c>
      <c r="I131" s="78">
        <v>8.1305000000000002E-2</v>
      </c>
      <c r="J131" s="78">
        <v>7.9788999999999999E-2</v>
      </c>
      <c r="K131" s="78">
        <v>7.0879999999999999E-2</v>
      </c>
      <c r="L131" s="78">
        <v>6.8012000000000003E-2</v>
      </c>
      <c r="M131" s="78">
        <v>6.8419999999999995E-2</v>
      </c>
      <c r="N131" s="78">
        <v>6.9024000000000002E-2</v>
      </c>
      <c r="O131" s="78">
        <v>6.9248000000000004E-2</v>
      </c>
      <c r="P131" s="78">
        <v>6.7802000000000001E-2</v>
      </c>
      <c r="Q131" s="136">
        <v>6.9462999999999997E-2</v>
      </c>
      <c r="R131" s="77"/>
      <c r="S131" s="85">
        <v>0.81752099999999994</v>
      </c>
      <c r="T131" s="86">
        <v>-0.22284378111679226</v>
      </c>
      <c r="U131" s="86">
        <v>-3.1022838841416767E-2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0.04</v>
      </c>
      <c r="F133" s="77"/>
      <c r="G133" s="78">
        <v>6.6369999999999997E-3</v>
      </c>
      <c r="H133" s="78">
        <v>5.3810000000000004E-3</v>
      </c>
      <c r="I133" s="78">
        <v>4.2700000000000004E-3</v>
      </c>
      <c r="J133" s="78">
        <v>5.2500000000000003E-3</v>
      </c>
      <c r="K133" s="78">
        <v>4.1359999999999999E-3</v>
      </c>
      <c r="L133" s="78">
        <v>4.104E-3</v>
      </c>
      <c r="M133" s="78">
        <v>4.1029999999999999E-3</v>
      </c>
      <c r="N133" s="78">
        <v>4.1019999999999997E-3</v>
      </c>
      <c r="O133" s="78">
        <v>4.1050000000000001E-3</v>
      </c>
      <c r="P133" s="78">
        <v>5.0749999999999997E-3</v>
      </c>
      <c r="Q133" s="78">
        <v>5.0000000000000001E-3</v>
      </c>
      <c r="R133" s="77"/>
      <c r="S133" s="85">
        <v>5.2162999999999994E-2</v>
      </c>
      <c r="T133" s="86">
        <v>-0.24664758173873735</v>
      </c>
      <c r="U133" s="86">
        <v>-3.4783420120074071E-2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0</v>
      </c>
      <c r="E135" s="76">
        <v>0</v>
      </c>
      <c r="F135" s="77"/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0</v>
      </c>
      <c r="T135" s="86" t="s">
        <v>191</v>
      </c>
      <c r="U135" s="86" t="s">
        <v>191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0</v>
      </c>
      <c r="E137" s="90">
        <v>0</v>
      </c>
      <c r="F137" s="77"/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136">
        <v>0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0</v>
      </c>
      <c r="E140" s="76">
        <v>0</v>
      </c>
      <c r="F140" s="77"/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136">
        <v>0</v>
      </c>
      <c r="R140" s="77"/>
      <c r="S140" s="85">
        <v>0</v>
      </c>
      <c r="T140" s="86" t="s">
        <v>191</v>
      </c>
      <c r="U140" s="86" t="s">
        <v>191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0</v>
      </c>
      <c r="E141" s="76">
        <v>0</v>
      </c>
      <c r="F141" s="77"/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7"/>
      <c r="S141" s="85">
        <v>0</v>
      </c>
      <c r="T141" s="86" t="s">
        <v>191</v>
      </c>
      <c r="U141" s="86" t="s">
        <v>191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0</v>
      </c>
      <c r="E147" s="90">
        <v>0</v>
      </c>
      <c r="F147" s="95"/>
      <c r="G147" s="92">
        <v>0</v>
      </c>
      <c r="H147" s="92">
        <v>0</v>
      </c>
      <c r="I147" s="92">
        <v>0</v>
      </c>
      <c r="J147" s="92">
        <v>0</v>
      </c>
      <c r="K147" s="92">
        <v>0</v>
      </c>
      <c r="L147" s="92">
        <v>0</v>
      </c>
      <c r="M147" s="92">
        <v>0</v>
      </c>
      <c r="N147" s="92">
        <v>0</v>
      </c>
      <c r="O147" s="92">
        <v>0</v>
      </c>
      <c r="P147" s="92">
        <v>0</v>
      </c>
      <c r="Q147" s="92">
        <v>0</v>
      </c>
      <c r="R147" s="95"/>
      <c r="S147" s="93">
        <v>0</v>
      </c>
      <c r="T147" s="94" t="s">
        <v>191</v>
      </c>
      <c r="U147" s="94" t="s">
        <v>191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0</v>
      </c>
      <c r="E148" s="76">
        <v>0</v>
      </c>
      <c r="F148" s="77"/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0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0</v>
      </c>
      <c r="E149" s="90">
        <v>0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136">
        <v>0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1</v>
      </c>
      <c r="E156" s="90">
        <v>0.04</v>
      </c>
      <c r="F156" s="95"/>
      <c r="G156" s="92">
        <v>0</v>
      </c>
      <c r="H156" s="92">
        <v>0</v>
      </c>
      <c r="I156" s="92">
        <v>0</v>
      </c>
      <c r="J156" s="92">
        <v>8.1899999999999996E-4</v>
      </c>
      <c r="K156" s="92">
        <v>1.601E-2</v>
      </c>
      <c r="L156" s="92">
        <v>1.3719E-2</v>
      </c>
      <c r="M156" s="92">
        <v>8.2539999999999992E-3</v>
      </c>
      <c r="N156" s="92">
        <v>0</v>
      </c>
      <c r="O156" s="92">
        <v>0</v>
      </c>
      <c r="P156" s="92">
        <v>0</v>
      </c>
      <c r="Q156" s="92">
        <v>0</v>
      </c>
      <c r="R156" s="95"/>
      <c r="S156" s="93">
        <v>3.8801999999999996E-2</v>
      </c>
      <c r="T156" s="94" t="s">
        <v>191</v>
      </c>
      <c r="U156" s="94" t="s">
        <v>191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0</v>
      </c>
      <c r="E157" s="76">
        <v>0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0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0</v>
      </c>
      <c r="E158" s="76">
        <v>0</v>
      </c>
      <c r="F158" s="77"/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136">
        <v>0</v>
      </c>
      <c r="R158" s="77"/>
      <c r="S158" s="85">
        <v>0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0</v>
      </c>
      <c r="E159" s="76">
        <v>0</v>
      </c>
      <c r="F159" s="77"/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136">
        <v>0</v>
      </c>
      <c r="R159" s="77"/>
      <c r="S159" s="85">
        <v>0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1</v>
      </c>
      <c r="E160" s="76">
        <v>0.04</v>
      </c>
      <c r="F160" s="77"/>
      <c r="G160" s="78">
        <v>0</v>
      </c>
      <c r="H160" s="78">
        <v>0</v>
      </c>
      <c r="I160" s="78">
        <v>0</v>
      </c>
      <c r="J160" s="78">
        <v>8.1899999999999996E-4</v>
      </c>
      <c r="K160" s="78">
        <v>1.601E-2</v>
      </c>
      <c r="L160" s="78">
        <v>1.3719E-2</v>
      </c>
      <c r="M160" s="78">
        <v>8.2539999999999992E-3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3.8801999999999996E-2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6</v>
      </c>
      <c r="E164" s="90">
        <v>0.24</v>
      </c>
      <c r="F164" s="95"/>
      <c r="G164" s="92">
        <v>0</v>
      </c>
      <c r="H164" s="92">
        <v>6.5700000000000003E-3</v>
      </c>
      <c r="I164" s="92">
        <v>1.0298999999999999E-2</v>
      </c>
      <c r="J164" s="92">
        <v>2.5641000000000001E-2</v>
      </c>
      <c r="K164" s="92">
        <v>4.5425E-2</v>
      </c>
      <c r="L164" s="92">
        <v>7.4565000000000006E-2</v>
      </c>
      <c r="M164" s="92">
        <v>0.110292</v>
      </c>
      <c r="N164" s="92">
        <v>0.139318</v>
      </c>
      <c r="O164" s="92">
        <v>0.19331300000000001</v>
      </c>
      <c r="P164" s="92">
        <v>0.22075499999999998</v>
      </c>
      <c r="Q164" s="92">
        <v>0.262434</v>
      </c>
      <c r="R164" s="95"/>
      <c r="S164" s="93">
        <v>1.0886120000000001</v>
      </c>
      <c r="T164" s="94" t="s">
        <v>191</v>
      </c>
      <c r="U164" s="94" t="s">
        <v>191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6</v>
      </c>
      <c r="E165" s="90">
        <v>0.24</v>
      </c>
      <c r="F165" s="77"/>
      <c r="G165" s="78">
        <v>0</v>
      </c>
      <c r="H165" s="78">
        <v>6.5700000000000003E-3</v>
      </c>
      <c r="I165" s="78">
        <v>1.0298999999999999E-2</v>
      </c>
      <c r="J165" s="78">
        <v>2.5641000000000001E-2</v>
      </c>
      <c r="K165" s="78">
        <v>4.5425E-2</v>
      </c>
      <c r="L165" s="78">
        <v>7.4565000000000006E-2</v>
      </c>
      <c r="M165" s="78">
        <v>0.110292</v>
      </c>
      <c r="N165" s="78">
        <v>0.139318</v>
      </c>
      <c r="O165" s="78">
        <v>0.19331300000000001</v>
      </c>
      <c r="P165" s="78">
        <v>0.22075499999999998</v>
      </c>
      <c r="Q165" s="78">
        <v>0.262434</v>
      </c>
      <c r="R165" s="77"/>
      <c r="S165" s="85">
        <v>1.0886120000000001</v>
      </c>
      <c r="T165" s="86" t="s">
        <v>191</v>
      </c>
      <c r="U165" s="86" t="s">
        <v>191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0</v>
      </c>
      <c r="E166" s="76">
        <v>0</v>
      </c>
      <c r="F166" s="77"/>
      <c r="G166" s="78">
        <v>0</v>
      </c>
      <c r="H166" s="78">
        <v>0</v>
      </c>
      <c r="I166" s="78">
        <v>0</v>
      </c>
      <c r="J166" s="78">
        <v>0</v>
      </c>
      <c r="K166" s="78">
        <v>0</v>
      </c>
      <c r="L166" s="78">
        <v>0</v>
      </c>
      <c r="M166" s="78">
        <v>0</v>
      </c>
      <c r="N166" s="78">
        <v>0</v>
      </c>
      <c r="O166" s="78">
        <v>0</v>
      </c>
      <c r="P166" s="78">
        <v>0</v>
      </c>
      <c r="Q166" s="136">
        <v>0</v>
      </c>
      <c r="R166" s="77"/>
      <c r="S166" s="85">
        <v>0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2</v>
      </c>
      <c r="E167" s="76">
        <v>0.08</v>
      </c>
      <c r="F167" s="77"/>
      <c r="G167" s="78">
        <v>0</v>
      </c>
      <c r="H167" s="78">
        <v>1.165E-3</v>
      </c>
      <c r="I167" s="78">
        <v>3.0569999999999998E-3</v>
      </c>
      <c r="J167" s="78">
        <v>4.0480000000000004E-3</v>
      </c>
      <c r="K167" s="78">
        <v>7.9349999999999993E-3</v>
      </c>
      <c r="L167" s="78">
        <v>1.1721000000000001E-2</v>
      </c>
      <c r="M167" s="78">
        <v>1.8268E-2</v>
      </c>
      <c r="N167" s="78">
        <v>2.6373000000000001E-2</v>
      </c>
      <c r="O167" s="78">
        <v>3.6804000000000003E-2</v>
      </c>
      <c r="P167" s="78">
        <v>4.8485E-2</v>
      </c>
      <c r="Q167" s="78">
        <v>5.493E-2</v>
      </c>
      <c r="R167" s="77"/>
      <c r="S167" s="85">
        <v>0.212786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1</v>
      </c>
      <c r="E169" s="76">
        <v>0.04</v>
      </c>
      <c r="F169" s="77"/>
      <c r="G169" s="78">
        <v>0</v>
      </c>
      <c r="H169" s="78">
        <v>0</v>
      </c>
      <c r="I169" s="78">
        <v>3.1000000000000001E-5</v>
      </c>
      <c r="J169" s="78">
        <v>1.5709999999999999E-3</v>
      </c>
      <c r="K169" s="78">
        <v>5.1869999999999998E-3</v>
      </c>
      <c r="L169" s="78">
        <v>8.1329999999999996E-3</v>
      </c>
      <c r="M169" s="78">
        <v>8.744E-3</v>
      </c>
      <c r="N169" s="78">
        <v>1.4272E-2</v>
      </c>
      <c r="O169" s="78">
        <v>3.0138999999999999E-2</v>
      </c>
      <c r="P169" s="78">
        <v>3.1884999999999997E-2</v>
      </c>
      <c r="Q169" s="78">
        <v>4.9617000000000001E-2</v>
      </c>
      <c r="R169" s="77"/>
      <c r="S169" s="85">
        <v>0.14957899999999999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0</v>
      </c>
      <c r="E171" s="76">
        <v>0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1</v>
      </c>
      <c r="E173" s="76">
        <v>0.04</v>
      </c>
      <c r="F173" s="77"/>
      <c r="G173" s="78">
        <v>0</v>
      </c>
      <c r="H173" s="78">
        <v>1.5E-5</v>
      </c>
      <c r="I173" s="78">
        <v>1.5E-5</v>
      </c>
      <c r="J173" s="78">
        <v>1.2999999999999999E-5</v>
      </c>
      <c r="K173" s="78">
        <v>2.9599999999999998E-4</v>
      </c>
      <c r="L173" s="78">
        <v>1.0889999999999999E-3</v>
      </c>
      <c r="M173" s="78">
        <v>1.16E-3</v>
      </c>
      <c r="N173" s="78">
        <v>1.2960000000000001E-3</v>
      </c>
      <c r="O173" s="78">
        <v>2.1689999999999999E-3</v>
      </c>
      <c r="P173" s="78">
        <v>2.081E-3</v>
      </c>
      <c r="Q173" s="136">
        <v>2.8379999999999998E-3</v>
      </c>
      <c r="R173" s="77"/>
      <c r="S173" s="85">
        <v>1.0972000000000001E-2</v>
      </c>
      <c r="T173" s="86" t="s">
        <v>191</v>
      </c>
      <c r="U173" s="86" t="s">
        <v>191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0</v>
      </c>
      <c r="E175" s="76">
        <v>0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1</v>
      </c>
      <c r="E177" s="76">
        <v>0.04</v>
      </c>
      <c r="F177" s="77"/>
      <c r="G177" s="78">
        <v>0</v>
      </c>
      <c r="H177" s="78">
        <v>1.1E-5</v>
      </c>
      <c r="I177" s="78">
        <v>2.1999999999999999E-5</v>
      </c>
      <c r="J177" s="78">
        <v>6.8999999999999997E-5</v>
      </c>
      <c r="K177" s="78">
        <v>9.7400000000000004E-4</v>
      </c>
      <c r="L177" s="78">
        <v>4.0600000000000002E-3</v>
      </c>
      <c r="M177" s="78">
        <v>1.1152E-2</v>
      </c>
      <c r="N177" s="78">
        <v>1.5336000000000001E-2</v>
      </c>
      <c r="O177" s="78">
        <v>1.6879000000000002E-2</v>
      </c>
      <c r="P177" s="78">
        <v>1.9428000000000001E-2</v>
      </c>
      <c r="Q177" s="136">
        <v>1.8005E-2</v>
      </c>
      <c r="R177" s="77"/>
      <c r="S177" s="85">
        <v>8.5936000000000012E-2</v>
      </c>
      <c r="T177" s="86" t="s">
        <v>191</v>
      </c>
      <c r="U177" s="86" t="s">
        <v>191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1</v>
      </c>
      <c r="E180" s="76">
        <v>0.04</v>
      </c>
      <c r="F180" s="77"/>
      <c r="G180" s="78">
        <v>0</v>
      </c>
      <c r="H180" s="78">
        <v>5.3790000000000001E-3</v>
      </c>
      <c r="I180" s="78">
        <v>7.1739999999999998E-3</v>
      </c>
      <c r="J180" s="78">
        <v>1.9939999999999999E-2</v>
      </c>
      <c r="K180" s="78">
        <v>3.1033000000000002E-2</v>
      </c>
      <c r="L180" s="78">
        <v>4.9562000000000002E-2</v>
      </c>
      <c r="M180" s="78">
        <v>7.0968000000000003E-2</v>
      </c>
      <c r="N180" s="78">
        <v>8.2041000000000003E-2</v>
      </c>
      <c r="O180" s="78">
        <v>0.107322</v>
      </c>
      <c r="P180" s="78">
        <v>0.118876</v>
      </c>
      <c r="Q180" s="136">
        <v>0.137044</v>
      </c>
      <c r="R180" s="77"/>
      <c r="S180" s="85">
        <v>0.62933900000000009</v>
      </c>
      <c r="T180" s="86" t="s">
        <v>191</v>
      </c>
      <c r="U180" s="86" t="s">
        <v>191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0</v>
      </c>
      <c r="E181" s="90">
        <v>0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7"/>
      <c r="S181" s="85">
        <v>0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0</v>
      </c>
      <c r="E189" s="76">
        <v>0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7"/>
      <c r="S189" s="85">
        <v>0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0</v>
      </c>
      <c r="E191" s="90">
        <v>0</v>
      </c>
      <c r="F191" s="95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5"/>
      <c r="S191" s="93">
        <v>0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0</v>
      </c>
      <c r="E192" s="76">
        <v>0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7"/>
      <c r="S192" s="85">
        <v>0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0</v>
      </c>
      <c r="E193" s="76">
        <v>0</v>
      </c>
      <c r="F193" s="77"/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0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2</v>
      </c>
      <c r="E195" s="90">
        <v>0.08</v>
      </c>
      <c r="F195" s="77"/>
      <c r="G195" s="92">
        <v>0</v>
      </c>
      <c r="H195" s="92">
        <v>0</v>
      </c>
      <c r="I195" s="92">
        <v>0</v>
      </c>
      <c r="J195" s="92">
        <v>0</v>
      </c>
      <c r="K195" s="92">
        <v>0</v>
      </c>
      <c r="L195" s="92">
        <v>4.7419999999999997E-3</v>
      </c>
      <c r="M195" s="92">
        <v>9.3720000000000001E-3</v>
      </c>
      <c r="N195" s="92">
        <v>9.7070000000000004E-3</v>
      </c>
      <c r="O195" s="92">
        <v>1.0004000000000001E-2</v>
      </c>
      <c r="P195" s="92">
        <v>9.9860000000000001E-3</v>
      </c>
      <c r="Q195" s="92">
        <v>8.7969999999999993E-3</v>
      </c>
      <c r="R195" s="77"/>
      <c r="S195" s="79">
        <v>5.2608000000000002E-2</v>
      </c>
      <c r="T195" s="80" t="s">
        <v>191</v>
      </c>
      <c r="U195" s="80" t="s">
        <v>191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0</v>
      </c>
      <c r="E196" s="76">
        <v>0</v>
      </c>
      <c r="F196" s="77"/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136">
        <v>0</v>
      </c>
      <c r="R196" s="77"/>
      <c r="S196" s="85">
        <v>0</v>
      </c>
      <c r="T196" s="86" t="s">
        <v>191</v>
      </c>
      <c r="U196" s="86" t="s">
        <v>191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2</v>
      </c>
      <c r="E197" s="76">
        <v>0.08</v>
      </c>
      <c r="F197" s="77"/>
      <c r="G197" s="78">
        <v>0</v>
      </c>
      <c r="H197" s="78">
        <v>0</v>
      </c>
      <c r="I197" s="78">
        <v>0</v>
      </c>
      <c r="J197" s="78">
        <v>0</v>
      </c>
      <c r="K197" s="78">
        <v>0</v>
      </c>
      <c r="L197" s="78">
        <v>4.7419999999999997E-3</v>
      </c>
      <c r="M197" s="78">
        <v>9.3720000000000001E-3</v>
      </c>
      <c r="N197" s="78">
        <v>9.7070000000000004E-3</v>
      </c>
      <c r="O197" s="78">
        <v>1.0004000000000001E-2</v>
      </c>
      <c r="P197" s="78">
        <v>9.9860000000000001E-3</v>
      </c>
      <c r="Q197" s="136">
        <v>8.7969999999999993E-3</v>
      </c>
      <c r="R197" s="77"/>
      <c r="S197" s="85">
        <v>5.2608000000000002E-2</v>
      </c>
      <c r="T197" s="86" t="s">
        <v>191</v>
      </c>
      <c r="U197" s="86" t="s">
        <v>191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0</v>
      </c>
      <c r="E199" s="76">
        <v>0</v>
      </c>
      <c r="F199" s="77"/>
      <c r="G199" s="82">
        <v>0</v>
      </c>
      <c r="H199" s="82">
        <v>0</v>
      </c>
      <c r="I199" s="82">
        <v>0</v>
      </c>
      <c r="J199" s="82">
        <v>0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137">
        <v>0</v>
      </c>
      <c r="R199" s="77"/>
      <c r="S199" s="79">
        <v>0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0</v>
      </c>
      <c r="E201" s="90">
        <v>0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0</v>
      </c>
      <c r="E202" s="76">
        <v>0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0</v>
      </c>
      <c r="E203" s="76">
        <v>0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25</v>
      </c>
      <c r="E204" s="90">
        <v>1</v>
      </c>
      <c r="F204" s="91"/>
      <c r="G204" s="92">
        <v>0.11957500000000001</v>
      </c>
      <c r="H204" s="92">
        <v>0.13164899999999999</v>
      </c>
      <c r="I204" s="92">
        <v>0.12795799999999999</v>
      </c>
      <c r="J204" s="92">
        <v>0.13473600000000002</v>
      </c>
      <c r="K204" s="92">
        <v>0.161575</v>
      </c>
      <c r="L204" s="92">
        <v>0.19616</v>
      </c>
      <c r="M204" s="92">
        <v>0.25091799999999997</v>
      </c>
      <c r="N204" s="92">
        <v>0.32201100000000005</v>
      </c>
      <c r="O204" s="92">
        <v>0.43088200000000004</v>
      </c>
      <c r="P204" s="92">
        <v>0.39194899999999994</v>
      </c>
      <c r="Q204" s="92">
        <v>0.41828499999999996</v>
      </c>
      <c r="R204" s="91"/>
      <c r="S204" s="93">
        <v>2.6856980000000004</v>
      </c>
      <c r="T204" s="94">
        <v>2.4980974283922217</v>
      </c>
      <c r="U204" s="94">
        <v>0.16944280882404184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7</v>
      </c>
      <c r="E247" s="27">
        <v>0.28000000000000003</v>
      </c>
      <c r="F247" s="28"/>
      <c r="G247" s="38">
        <v>0</v>
      </c>
      <c r="H247" s="38">
        <v>6.5700000000000003E-3</v>
      </c>
      <c r="I247" s="38">
        <v>1.0319999999999999E-2</v>
      </c>
      <c r="J247" s="38">
        <v>2.5753000000000002E-2</v>
      </c>
      <c r="K247" s="38">
        <v>4.5637999999999998E-2</v>
      </c>
      <c r="L247" s="38">
        <v>7.4943999999999997E-2</v>
      </c>
      <c r="M247" s="38">
        <v>0.11092299999999999</v>
      </c>
      <c r="N247" s="38">
        <v>0.140045</v>
      </c>
      <c r="O247" s="38">
        <v>0.21083199999999999</v>
      </c>
      <c r="P247" s="38">
        <v>0.260102</v>
      </c>
      <c r="Q247" s="38">
        <v>0.29363800000000001</v>
      </c>
      <c r="R247" s="28"/>
      <c r="S247" s="39">
        <v>1.1787650000000001</v>
      </c>
      <c r="T247" s="40" t="s">
        <v>191</v>
      </c>
      <c r="U247" s="40" t="s">
        <v>191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0</v>
      </c>
      <c r="E248" s="27">
        <v>0</v>
      </c>
      <c r="F248" s="28"/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7">
        <v>0</v>
      </c>
      <c r="N248" s="67">
        <v>0</v>
      </c>
      <c r="O248" s="67">
        <v>0</v>
      </c>
      <c r="P248" s="67">
        <v>0</v>
      </c>
      <c r="Q248" s="67">
        <v>0</v>
      </c>
      <c r="R248" s="28"/>
      <c r="S248" s="53">
        <v>0</v>
      </c>
      <c r="T248" s="54" t="s">
        <v>191</v>
      </c>
      <c r="U248" s="54" t="s">
        <v>191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0</v>
      </c>
      <c r="E254" s="27">
        <v>0</v>
      </c>
      <c r="F254" s="28"/>
      <c r="G254" s="67">
        <v>0</v>
      </c>
      <c r="H254" s="67">
        <v>0</v>
      </c>
      <c r="I254" s="67">
        <v>0</v>
      </c>
      <c r="J254" s="67">
        <v>0</v>
      </c>
      <c r="K254" s="67">
        <v>0</v>
      </c>
      <c r="L254" s="67">
        <v>0</v>
      </c>
      <c r="M254" s="67">
        <v>0</v>
      </c>
      <c r="N254" s="67">
        <v>0</v>
      </c>
      <c r="O254" s="67">
        <v>0</v>
      </c>
      <c r="P254" s="67">
        <v>0</v>
      </c>
      <c r="Q254" s="67">
        <v>0</v>
      </c>
      <c r="R254" s="28"/>
      <c r="S254" s="53">
        <v>0</v>
      </c>
      <c r="T254" s="54" t="s">
        <v>191</v>
      </c>
      <c r="U254" s="54" t="s">
        <v>191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7</v>
      </c>
      <c r="E255" s="27">
        <v>0.28000000000000003</v>
      </c>
      <c r="F255" s="28"/>
      <c r="G255" s="67">
        <v>0</v>
      </c>
      <c r="H255" s="67">
        <v>6.5700000000000003E-3</v>
      </c>
      <c r="I255" s="67">
        <v>1.0319999999999999E-2</v>
      </c>
      <c r="J255" s="67">
        <v>2.5753000000000002E-2</v>
      </c>
      <c r="K255" s="67">
        <v>4.5637999999999998E-2</v>
      </c>
      <c r="L255" s="67">
        <v>7.4943999999999997E-2</v>
      </c>
      <c r="M255" s="67">
        <v>0.11092299999999999</v>
      </c>
      <c r="N255" s="67">
        <v>0.140045</v>
      </c>
      <c r="O255" s="67">
        <v>0.21083199999999999</v>
      </c>
      <c r="P255" s="67">
        <v>0.260102</v>
      </c>
      <c r="Q255" s="67">
        <v>0.29363800000000001</v>
      </c>
      <c r="R255" s="28"/>
      <c r="S255" s="53">
        <v>1.1787650000000001</v>
      </c>
      <c r="T255" s="54" t="s">
        <v>191</v>
      </c>
      <c r="U255" s="54" t="s">
        <v>191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0</v>
      </c>
      <c r="E256" s="27">
        <v>0</v>
      </c>
      <c r="F256" s="28"/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28"/>
      <c r="S256" s="53">
        <v>0</v>
      </c>
      <c r="T256" s="54" t="s">
        <v>191</v>
      </c>
      <c r="U256" s="54" t="s">
        <v>191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1</v>
      </c>
      <c r="E268" s="27">
        <v>0.04</v>
      </c>
      <c r="F268" s="28"/>
      <c r="G268" s="38">
        <v>8.9381000000000002E-2</v>
      </c>
      <c r="H268" s="38">
        <v>8.4196999999999994E-2</v>
      </c>
      <c r="I268" s="38">
        <v>8.1305000000000002E-2</v>
      </c>
      <c r="J268" s="38">
        <v>7.9788999999999999E-2</v>
      </c>
      <c r="K268" s="38">
        <v>7.0879999999999999E-2</v>
      </c>
      <c r="L268" s="38">
        <v>6.8012000000000003E-2</v>
      </c>
      <c r="M268" s="38">
        <v>6.8419999999999995E-2</v>
      </c>
      <c r="N268" s="38">
        <v>6.9024000000000002E-2</v>
      </c>
      <c r="O268" s="38">
        <v>6.9242999999999999E-2</v>
      </c>
      <c r="P268" s="38">
        <v>6.7775000000000002E-2</v>
      </c>
      <c r="Q268" s="38">
        <v>6.9408999999999998E-2</v>
      </c>
      <c r="R268" s="28"/>
      <c r="S268" s="39">
        <v>0.81743499999999991</v>
      </c>
      <c r="T268" s="40">
        <v>-0.22344793636231419</v>
      </c>
      <c r="U268" s="40">
        <v>-3.1117030302130533E-2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1</v>
      </c>
      <c r="E269" s="27">
        <v>0.04</v>
      </c>
      <c r="F269" s="28"/>
      <c r="G269" s="67">
        <v>8.9381000000000002E-2</v>
      </c>
      <c r="H269" s="67">
        <v>8.4196999999999994E-2</v>
      </c>
      <c r="I269" s="67">
        <v>8.1305000000000002E-2</v>
      </c>
      <c r="J269" s="67">
        <v>7.9788999999999999E-2</v>
      </c>
      <c r="K269" s="67">
        <v>7.0879999999999999E-2</v>
      </c>
      <c r="L269" s="67">
        <v>6.8012000000000003E-2</v>
      </c>
      <c r="M269" s="67">
        <v>6.8419999999999995E-2</v>
      </c>
      <c r="N269" s="67">
        <v>6.9024000000000002E-2</v>
      </c>
      <c r="O269" s="67">
        <v>6.9242999999999999E-2</v>
      </c>
      <c r="P269" s="67">
        <v>6.7775000000000002E-2</v>
      </c>
      <c r="Q269" s="67">
        <v>6.9408999999999998E-2</v>
      </c>
      <c r="R269" s="28"/>
      <c r="S269" s="53">
        <v>0.81743499999999991</v>
      </c>
      <c r="T269" s="54">
        <v>-0.22344793636231419</v>
      </c>
      <c r="U269" s="54">
        <v>-3.1117030302130533E-2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1</v>
      </c>
      <c r="E274" s="60">
        <v>0.04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5.0000000000000004E-6</v>
      </c>
      <c r="P274" s="38">
        <v>2.6999999999999999E-5</v>
      </c>
      <c r="Q274" s="38">
        <v>5.3999999999999998E-5</v>
      </c>
      <c r="R274" s="61"/>
      <c r="S274" s="39">
        <v>8.6000000000000003E-5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0</v>
      </c>
      <c r="E275" s="27">
        <v>0</v>
      </c>
      <c r="F275" s="28"/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28"/>
      <c r="S275" s="39">
        <v>0</v>
      </c>
      <c r="T275" s="40" t="s">
        <v>191</v>
      </c>
      <c r="U275" s="40" t="s">
        <v>191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0</v>
      </c>
      <c r="E276" s="27">
        <v>0</v>
      </c>
      <c r="F276" s="28"/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28"/>
      <c r="S276" s="53">
        <v>0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0</v>
      </c>
      <c r="E277" s="27">
        <v>0</v>
      </c>
      <c r="F277" s="28"/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28"/>
      <c r="S277" s="53">
        <v>0</v>
      </c>
      <c r="T277" s="54" t="s">
        <v>191</v>
      </c>
      <c r="U277" s="54" t="s">
        <v>191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5</v>
      </c>
      <c r="E281" s="27">
        <v>0.2</v>
      </c>
      <c r="F281" s="28"/>
      <c r="G281" s="38">
        <v>2.4372000000000001E-2</v>
      </c>
      <c r="H281" s="38">
        <v>3.2396000000000001E-2</v>
      </c>
      <c r="I281" s="38">
        <v>2.4147000000000002E-2</v>
      </c>
      <c r="J281" s="38">
        <v>2.1199000000000003E-2</v>
      </c>
      <c r="K281" s="38">
        <v>3.4623000000000001E-2</v>
      </c>
      <c r="L281" s="38">
        <v>3.4430000000000002E-2</v>
      </c>
      <c r="M281" s="38">
        <v>3.3373E-2</v>
      </c>
      <c r="N281" s="38">
        <v>2.7910999999999998E-2</v>
      </c>
      <c r="O281" s="38">
        <v>2.7796999999999999E-2</v>
      </c>
      <c r="P281" s="38">
        <v>2.7241000000000001E-2</v>
      </c>
      <c r="Q281" s="38">
        <v>2.9513999999999999E-2</v>
      </c>
      <c r="R281" s="28"/>
      <c r="S281" s="39">
        <v>0.31700299999999998</v>
      </c>
      <c r="T281" s="40">
        <v>0.21097981290004908</v>
      </c>
      <c r="U281" s="40">
        <v>2.4217313515609851E-2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1</v>
      </c>
      <c r="E282" s="27">
        <v>0.04</v>
      </c>
      <c r="F282" s="28"/>
      <c r="G282" s="67">
        <v>3.8000000000000002E-5</v>
      </c>
      <c r="H282" s="67">
        <v>6.5680000000000001E-3</v>
      </c>
      <c r="I282" s="67">
        <v>4.9329999999999999E-3</v>
      </c>
      <c r="J282" s="67">
        <v>4.2900000000000002E-4</v>
      </c>
      <c r="K282" s="67">
        <v>0</v>
      </c>
      <c r="L282" s="67">
        <v>1.7000000000000001E-4</v>
      </c>
      <c r="M282" s="67">
        <v>2.4689999999999998E-3</v>
      </c>
      <c r="N282" s="67">
        <v>5.2649999999999997E-3</v>
      </c>
      <c r="O282" s="67">
        <v>3.0439999999999998E-3</v>
      </c>
      <c r="P282" s="67">
        <v>7.6400000000000003E-4</v>
      </c>
      <c r="Q282" s="67">
        <v>1.42E-3</v>
      </c>
      <c r="R282" s="28"/>
      <c r="S282" s="53">
        <v>2.5100000000000001E-2</v>
      </c>
      <c r="T282" s="54">
        <v>36.368421052631575</v>
      </c>
      <c r="U282" s="54">
        <v>0.57240021116240114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0.04</v>
      </c>
      <c r="F283" s="28"/>
      <c r="G283" s="67">
        <v>6.6369999999999997E-3</v>
      </c>
      <c r="H283" s="67">
        <v>5.3810000000000004E-3</v>
      </c>
      <c r="I283" s="67">
        <v>4.2700000000000004E-3</v>
      </c>
      <c r="J283" s="67">
        <v>5.2500000000000003E-3</v>
      </c>
      <c r="K283" s="67">
        <v>4.1359999999999999E-3</v>
      </c>
      <c r="L283" s="67">
        <v>4.104E-3</v>
      </c>
      <c r="M283" s="67">
        <v>4.1029999999999999E-3</v>
      </c>
      <c r="N283" s="67">
        <v>4.1019999999999997E-3</v>
      </c>
      <c r="O283" s="67">
        <v>4.1050000000000001E-3</v>
      </c>
      <c r="P283" s="67">
        <v>5.0749999999999997E-3</v>
      </c>
      <c r="Q283" s="67">
        <v>5.0000000000000001E-3</v>
      </c>
      <c r="R283" s="28"/>
      <c r="S283" s="53">
        <v>5.2162999999999994E-2</v>
      </c>
      <c r="T283" s="54">
        <v>-0.24664758173873735</v>
      </c>
      <c r="U283" s="54">
        <v>-3.4783420120074071E-2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2</v>
      </c>
      <c r="E285" s="27">
        <v>0.08</v>
      </c>
      <c r="F285" s="28"/>
      <c r="G285" s="67">
        <v>0</v>
      </c>
      <c r="H285" s="67">
        <v>0</v>
      </c>
      <c r="I285" s="67">
        <v>0</v>
      </c>
      <c r="J285" s="67">
        <v>8.1899999999999996E-4</v>
      </c>
      <c r="K285" s="67">
        <v>1.601E-2</v>
      </c>
      <c r="L285" s="67">
        <v>1.374E-2</v>
      </c>
      <c r="M285" s="67">
        <v>8.3370000000000007E-3</v>
      </c>
      <c r="N285" s="67">
        <v>8.5000000000000006E-5</v>
      </c>
      <c r="O285" s="67">
        <v>1.22E-4</v>
      </c>
      <c r="P285" s="67">
        <v>8.7000000000000001E-5</v>
      </c>
      <c r="Q285" s="67">
        <v>9.3999999999999994E-5</v>
      </c>
      <c r="R285" s="28"/>
      <c r="S285" s="53">
        <v>3.9293999999999989E-2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0.04</v>
      </c>
      <c r="F286" s="28"/>
      <c r="G286" s="67">
        <v>1.7697000000000001E-2</v>
      </c>
      <c r="H286" s="67">
        <v>2.0447E-2</v>
      </c>
      <c r="I286" s="67">
        <v>1.4944000000000001E-2</v>
      </c>
      <c r="J286" s="67">
        <v>1.4701000000000001E-2</v>
      </c>
      <c r="K286" s="67">
        <v>1.4477E-2</v>
      </c>
      <c r="L286" s="67">
        <v>1.6416E-2</v>
      </c>
      <c r="M286" s="67">
        <v>1.8464000000000001E-2</v>
      </c>
      <c r="N286" s="67">
        <v>1.8459E-2</v>
      </c>
      <c r="O286" s="67">
        <v>2.0525999999999999E-2</v>
      </c>
      <c r="P286" s="67">
        <v>2.1315000000000001E-2</v>
      </c>
      <c r="Q286" s="67">
        <v>2.3E-2</v>
      </c>
      <c r="R286" s="28"/>
      <c r="S286" s="53">
        <v>0.20044599999999999</v>
      </c>
      <c r="T286" s="54">
        <v>0.29965530880940272</v>
      </c>
      <c r="U286" s="54">
        <v>3.3304981594542094E-2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3</v>
      </c>
      <c r="E289" s="27">
        <v>0.12</v>
      </c>
      <c r="F289" s="28"/>
      <c r="G289" s="38">
        <v>8.9300000000000002E-4</v>
      </c>
      <c r="H289" s="38">
        <v>1.238E-3</v>
      </c>
      <c r="I289" s="38">
        <v>2.1670000000000001E-3</v>
      </c>
      <c r="J289" s="38">
        <v>1.0070000000000001E-3</v>
      </c>
      <c r="K289" s="38">
        <v>1.823E-3</v>
      </c>
      <c r="L289" s="38">
        <v>5.0260000000000001E-3</v>
      </c>
      <c r="M289" s="38">
        <v>9.5390000000000006E-3</v>
      </c>
      <c r="N289" s="38">
        <v>1.0441000000000001E-2</v>
      </c>
      <c r="O289" s="38">
        <v>1.3023E-2</v>
      </c>
      <c r="P289" s="38">
        <v>8.8229999999999992E-3</v>
      </c>
      <c r="Q289" s="38">
        <v>7.1149999999999998E-3</v>
      </c>
      <c r="R289" s="28"/>
      <c r="S289" s="39">
        <v>6.1094999999999997E-2</v>
      </c>
      <c r="T289" s="40">
        <v>6.9675251959686442</v>
      </c>
      <c r="U289" s="40">
        <v>0.29618034223191358</v>
      </c>
    </row>
    <row r="290" spans="1:21" s="18" customFormat="1" x14ac:dyDescent="0.3">
      <c r="A290" s="106"/>
      <c r="B290" s="16"/>
      <c r="C290" s="29" t="s">
        <v>3</v>
      </c>
      <c r="D290" s="30">
        <v>4</v>
      </c>
      <c r="E290" s="27">
        <v>0.16</v>
      </c>
      <c r="F290" s="28"/>
      <c r="G290" s="38">
        <v>4.0700000000000003E-4</v>
      </c>
      <c r="H290" s="38">
        <v>1.15E-3</v>
      </c>
      <c r="I290" s="38">
        <v>2.199E-3</v>
      </c>
      <c r="J290" s="38">
        <v>1.358E-3</v>
      </c>
      <c r="K290" s="38">
        <v>2.042E-3</v>
      </c>
      <c r="L290" s="38">
        <v>8.5349999999999992E-3</v>
      </c>
      <c r="M290" s="38">
        <v>2.1797E-2</v>
      </c>
      <c r="N290" s="38">
        <v>6.6264000000000003E-2</v>
      </c>
      <c r="O290" s="38">
        <v>0.10150000000000001</v>
      </c>
      <c r="P290" s="38">
        <v>2.5589000000000001E-2</v>
      </c>
      <c r="Q290" s="38">
        <v>1.7471E-2</v>
      </c>
      <c r="R290" s="28"/>
      <c r="S290" s="39">
        <v>0.24831199999999998</v>
      </c>
      <c r="T290" s="40">
        <v>41.926289926289925</v>
      </c>
      <c r="U290" s="40">
        <v>0.59989108832015936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4</v>
      </c>
      <c r="E291" s="27">
        <v>0.16</v>
      </c>
      <c r="F291" s="28"/>
      <c r="G291" s="67">
        <v>4.0700000000000003E-4</v>
      </c>
      <c r="H291" s="67">
        <v>1.15E-3</v>
      </c>
      <c r="I291" s="67">
        <v>2.199E-3</v>
      </c>
      <c r="J291" s="67">
        <v>1.358E-3</v>
      </c>
      <c r="K291" s="67">
        <v>2.042E-3</v>
      </c>
      <c r="L291" s="67">
        <v>8.5349999999999992E-3</v>
      </c>
      <c r="M291" s="67">
        <v>2.1797E-2</v>
      </c>
      <c r="N291" s="67">
        <v>6.6264000000000003E-2</v>
      </c>
      <c r="O291" s="67">
        <v>0.10150000000000001</v>
      </c>
      <c r="P291" s="67">
        <v>2.5589000000000001E-2</v>
      </c>
      <c r="Q291" s="67">
        <v>1.7471E-2</v>
      </c>
      <c r="R291" s="28"/>
      <c r="S291" s="53">
        <v>0.24831199999999998</v>
      </c>
      <c r="T291" s="54">
        <v>41.926289926289925</v>
      </c>
      <c r="U291" s="54">
        <v>0.59989108832015936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0</v>
      </c>
      <c r="E292" s="27">
        <v>0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0</v>
      </c>
      <c r="E293" s="27">
        <v>0</v>
      </c>
      <c r="F293" s="28"/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28"/>
      <c r="S293" s="39">
        <v>0</v>
      </c>
      <c r="T293" s="40" t="s">
        <v>191</v>
      </c>
      <c r="U293" s="40" t="s">
        <v>191</v>
      </c>
    </row>
    <row r="294" spans="1:21" s="18" customFormat="1" x14ac:dyDescent="0.3">
      <c r="A294" s="106"/>
      <c r="B294" s="16"/>
      <c r="C294" s="29" t="s">
        <v>126</v>
      </c>
      <c r="D294" s="30">
        <v>4</v>
      </c>
      <c r="E294" s="27">
        <v>0.16</v>
      </c>
      <c r="F294" s="28"/>
      <c r="G294" s="38">
        <v>4.522E-3</v>
      </c>
      <c r="H294" s="38">
        <v>6.0980000000000001E-3</v>
      </c>
      <c r="I294" s="38">
        <v>7.8200000000000006E-3</v>
      </c>
      <c r="J294" s="38">
        <v>5.6299999999999996E-3</v>
      </c>
      <c r="K294" s="38">
        <v>6.5690000000000002E-3</v>
      </c>
      <c r="L294" s="38">
        <v>5.2129999999999998E-3</v>
      </c>
      <c r="M294" s="38">
        <v>6.8659999999999997E-3</v>
      </c>
      <c r="N294" s="38">
        <v>8.3260000000000001E-3</v>
      </c>
      <c r="O294" s="38">
        <v>8.482E-3</v>
      </c>
      <c r="P294" s="38">
        <v>2.392E-3</v>
      </c>
      <c r="Q294" s="38">
        <v>1.0839999999999999E-3</v>
      </c>
      <c r="R294" s="28"/>
      <c r="S294" s="39">
        <v>6.3001999999999989E-2</v>
      </c>
      <c r="T294" s="40">
        <v>-0.76028306059265816</v>
      </c>
      <c r="U294" s="40">
        <v>-0.1635069431717433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4</v>
      </c>
      <c r="E296" s="27">
        <v>0.16</v>
      </c>
      <c r="F296" s="28"/>
      <c r="G296" s="59">
        <v>4.522E-3</v>
      </c>
      <c r="H296" s="59">
        <v>6.0980000000000001E-3</v>
      </c>
      <c r="I296" s="59">
        <v>7.8200000000000006E-3</v>
      </c>
      <c r="J296" s="59">
        <v>5.6299999999999996E-3</v>
      </c>
      <c r="K296" s="59">
        <v>6.5690000000000002E-3</v>
      </c>
      <c r="L296" s="59">
        <v>5.2129999999999998E-3</v>
      </c>
      <c r="M296" s="59">
        <v>6.8659999999999997E-3</v>
      </c>
      <c r="N296" s="59">
        <v>8.3260000000000001E-3</v>
      </c>
      <c r="O296" s="59">
        <v>8.482E-3</v>
      </c>
      <c r="P296" s="59">
        <v>2.392E-3</v>
      </c>
      <c r="Q296" s="59">
        <v>1.0839999999999999E-3</v>
      </c>
      <c r="R296" s="28"/>
      <c r="S296" s="53">
        <v>6.3001999999999989E-2</v>
      </c>
      <c r="T296" s="54">
        <v>-0.76028306059265816</v>
      </c>
      <c r="U296" s="54">
        <v>-0.1635069431717433</v>
      </c>
    </row>
    <row r="297" spans="1:21" s="18" customFormat="1" collapsed="1" x14ac:dyDescent="0.3">
      <c r="A297" s="106"/>
      <c r="B297" s="16"/>
      <c r="C297" s="26" t="s">
        <v>373</v>
      </c>
      <c r="D297" s="142">
        <v>46</v>
      </c>
      <c r="E297" s="41">
        <v>1.8399999999999999</v>
      </c>
      <c r="F297" s="42"/>
      <c r="G297" s="43">
        <v>0.119575</v>
      </c>
      <c r="H297" s="43">
        <v>0.13164899999999999</v>
      </c>
      <c r="I297" s="43">
        <v>0.12795800000000002</v>
      </c>
      <c r="J297" s="43">
        <v>0.13473599999999999</v>
      </c>
      <c r="K297" s="43">
        <v>0.161575</v>
      </c>
      <c r="L297" s="43">
        <v>0.19616</v>
      </c>
      <c r="M297" s="43">
        <v>0.25091799999999997</v>
      </c>
      <c r="N297" s="43">
        <v>0.32201100000000005</v>
      </c>
      <c r="O297" s="43">
        <v>0.43088199999999999</v>
      </c>
      <c r="P297" s="43">
        <v>0.39194899999999999</v>
      </c>
      <c r="Q297" s="43">
        <v>0.41828500000000002</v>
      </c>
      <c r="R297" s="42"/>
      <c r="S297" s="44">
        <v>2.6856979999999999</v>
      </c>
      <c r="T297" s="45">
        <v>2.4980974283922226</v>
      </c>
      <c r="U297" s="45">
        <v>0.16944280882404184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5639" priority="235" operator="equal">
      <formula>0</formula>
    </cfRule>
  </conditionalFormatting>
  <conditionalFormatting sqref="R50 C50 C83:F83 F50 E54:F54 C54 R54 E52:F52 C52 R52">
    <cfRule type="cellIs" dxfId="5638" priority="234" operator="equal">
      <formula>0</formula>
    </cfRule>
  </conditionalFormatting>
  <conditionalFormatting sqref="S16:S19 S21">
    <cfRule type="cellIs" dxfId="5637" priority="233" operator="equal">
      <formula>0</formula>
    </cfRule>
  </conditionalFormatting>
  <conditionalFormatting sqref="G54:Q54 G50:Q52">
    <cfRule type="cellIs" dxfId="5636" priority="232" operator="equal">
      <formula>0</formula>
    </cfRule>
  </conditionalFormatting>
  <conditionalFormatting sqref="T96:U96 C96:R96">
    <cfRule type="cellIs" dxfId="5635" priority="231" operator="equal">
      <formula>0</formula>
    </cfRule>
  </conditionalFormatting>
  <conditionalFormatting sqref="S96">
    <cfRule type="cellIs" dxfId="5634" priority="230" operator="equal">
      <formula>0</formula>
    </cfRule>
  </conditionalFormatting>
  <conditionalFormatting sqref="N54:O54 N50:O52">
    <cfRule type="cellIs" dxfId="5633" priority="228" operator="equal">
      <formula>0</formula>
    </cfRule>
  </conditionalFormatting>
  <conditionalFormatting sqref="N325:O337 N55:O55 N16:O19 N21:O21">
    <cfRule type="cellIs" dxfId="5632" priority="229" operator="equal">
      <formula>0</formula>
    </cfRule>
  </conditionalFormatting>
  <conditionalFormatting sqref="N20:O20">
    <cfRule type="cellIs" dxfId="5631" priority="225" operator="equal">
      <formula>0</formula>
    </cfRule>
  </conditionalFormatting>
  <conditionalFormatting sqref="P20:R20 T20:U20 C20:F20 H20:M20">
    <cfRule type="cellIs" dxfId="5630" priority="227" operator="equal">
      <formula>0</formula>
    </cfRule>
  </conditionalFormatting>
  <conditionalFormatting sqref="S20">
    <cfRule type="cellIs" dxfId="5629" priority="226" operator="equal">
      <formula>0</formula>
    </cfRule>
  </conditionalFormatting>
  <conditionalFormatting sqref="C269:U269">
    <cfRule type="cellIs" dxfId="5628" priority="224" operator="equal">
      <formula>0</formula>
    </cfRule>
  </conditionalFormatting>
  <conditionalFormatting sqref="C282:F282 H282:U282">
    <cfRule type="cellIs" dxfId="5627" priority="223" operator="equal">
      <formula>0</formula>
    </cfRule>
  </conditionalFormatting>
  <conditionalFormatting sqref="C276:F276 H276:U276">
    <cfRule type="cellIs" dxfId="5626" priority="222" operator="equal">
      <formula>0</formula>
    </cfRule>
  </conditionalFormatting>
  <conditionalFormatting sqref="C248 H248:U248 E248:F248">
    <cfRule type="cellIs" dxfId="5625" priority="221" operator="equal">
      <formula>0</formula>
    </cfRule>
  </conditionalFormatting>
  <conditionalFormatting sqref="G248:Q248">
    <cfRule type="cellIs" dxfId="5624" priority="220" operator="equal">
      <formula>0</formula>
    </cfRule>
  </conditionalFormatting>
  <conditionalFormatting sqref="G276:Q280">
    <cfRule type="cellIs" dxfId="5623" priority="219" operator="equal">
      <formula>0</formula>
    </cfRule>
  </conditionalFormatting>
  <conditionalFormatting sqref="G282:Q289">
    <cfRule type="cellIs" dxfId="5622" priority="218" operator="equal">
      <formula>0</formula>
    </cfRule>
  </conditionalFormatting>
  <conditionalFormatting sqref="G83:Q83">
    <cfRule type="cellIs" dxfId="5621" priority="215" operator="equal">
      <formula>0</formula>
    </cfRule>
  </conditionalFormatting>
  <conditionalFormatting sqref="D248">
    <cfRule type="cellIs" dxfId="5620" priority="212" operator="equal">
      <formula>0</formula>
    </cfRule>
  </conditionalFormatting>
  <conditionalFormatting sqref="T97:U97 C97:R97">
    <cfRule type="cellIs" dxfId="5619" priority="217" operator="equal">
      <formula>0</formula>
    </cfRule>
  </conditionalFormatting>
  <conditionalFormatting sqref="S97">
    <cfRule type="cellIs" dxfId="5618" priority="216" operator="equal">
      <formula>0</formula>
    </cfRule>
  </conditionalFormatting>
  <conditionalFormatting sqref="D7:D9">
    <cfRule type="cellIs" dxfId="5617" priority="214" operator="equal">
      <formula>0</formula>
    </cfRule>
  </conditionalFormatting>
  <conditionalFormatting sqref="D54 D52">
    <cfRule type="cellIs" dxfId="5616" priority="213" operator="equal">
      <formula>0</formula>
    </cfRule>
  </conditionalFormatting>
  <conditionalFormatting sqref="T103:U103 P103:R103 C103:F103 H103:M103 T147:U147 C147:R147">
    <cfRule type="cellIs" dxfId="5615" priority="211" operator="equal">
      <formula>0</formula>
    </cfRule>
  </conditionalFormatting>
  <conditionalFormatting sqref="S103 S147">
    <cfRule type="cellIs" dxfId="5614" priority="210" operator="equal">
      <formula>0</formula>
    </cfRule>
  </conditionalFormatting>
  <conditionalFormatting sqref="N103:O103 N147:O147">
    <cfRule type="cellIs" dxfId="5613" priority="209" operator="equal">
      <formula>0</formula>
    </cfRule>
  </conditionalFormatting>
  <conditionalFormatting sqref="S151:S154">
    <cfRule type="cellIs" dxfId="5612" priority="201" operator="equal">
      <formula>0</formula>
    </cfRule>
  </conditionalFormatting>
  <conditionalFormatting sqref="G103:Q103">
    <cfRule type="cellIs" dxfId="5611" priority="208" operator="equal">
      <formula>0</formula>
    </cfRule>
  </conditionalFormatting>
  <conditionalFormatting sqref="N148:O149 N104:O104">
    <cfRule type="cellIs" dxfId="5610" priority="205" operator="equal">
      <formula>0</formula>
    </cfRule>
  </conditionalFormatting>
  <conditionalFormatting sqref="C150 T150:U150 R150 E150:F150">
    <cfRule type="cellIs" dxfId="5609" priority="204" operator="equal">
      <formula>0</formula>
    </cfRule>
  </conditionalFormatting>
  <conditionalFormatting sqref="S150">
    <cfRule type="cellIs" dxfId="5608" priority="203" operator="equal">
      <formula>0</formula>
    </cfRule>
  </conditionalFormatting>
  <conditionalFormatting sqref="T151:U154 C151 R151 C152:R152 E151:F151 C153:C154 E153:R154">
    <cfRule type="cellIs" dxfId="5607" priority="202" operator="equal">
      <formula>0</formula>
    </cfRule>
  </conditionalFormatting>
  <conditionalFormatting sqref="N152:O154">
    <cfRule type="cellIs" dxfId="5606" priority="200" operator="equal">
      <formula>0</formula>
    </cfRule>
  </conditionalFormatting>
  <conditionalFormatting sqref="T148:U149 T104:U104 C104:R104 C148:R149">
    <cfRule type="cellIs" dxfId="5605" priority="207" operator="equal">
      <formula>0</formula>
    </cfRule>
  </conditionalFormatting>
  <conditionalFormatting sqref="S148:S149 S104">
    <cfRule type="cellIs" dxfId="5604" priority="206" operator="equal">
      <formula>0</formula>
    </cfRule>
  </conditionalFormatting>
  <conditionalFormatting sqref="S146">
    <cfRule type="cellIs" dxfId="5603" priority="177" operator="equal">
      <formula>0</formula>
    </cfRule>
  </conditionalFormatting>
  <conditionalFormatting sqref="T105:U105 C105:R105">
    <cfRule type="cellIs" dxfId="5602" priority="196" operator="equal">
      <formula>0</formula>
    </cfRule>
  </conditionalFormatting>
  <conditionalFormatting sqref="S105">
    <cfRule type="cellIs" dxfId="5601" priority="195" operator="equal">
      <formula>0</formula>
    </cfRule>
  </conditionalFormatting>
  <conditionalFormatting sqref="N105:O105">
    <cfRule type="cellIs" dxfId="5600" priority="194" operator="equal">
      <formula>0</formula>
    </cfRule>
  </conditionalFormatting>
  <conditionalFormatting sqref="T108:U109 T111:U112 C108:C109 C111:C112 E108:R109 E111:R112">
    <cfRule type="cellIs" dxfId="5599" priority="199" operator="equal">
      <formula>0</formula>
    </cfRule>
  </conditionalFormatting>
  <conditionalFormatting sqref="S108:S109 S111:S112">
    <cfRule type="cellIs" dxfId="5598" priority="198" operator="equal">
      <formula>0</formula>
    </cfRule>
  </conditionalFormatting>
  <conditionalFormatting sqref="N108:O109 N111:O112">
    <cfRule type="cellIs" dxfId="5597" priority="197" operator="equal">
      <formula>0</formula>
    </cfRule>
  </conditionalFormatting>
  <conditionalFormatting sqref="T106:U106 C106:R106">
    <cfRule type="cellIs" dxfId="5596" priority="193" operator="equal">
      <formula>0</formula>
    </cfRule>
  </conditionalFormatting>
  <conditionalFormatting sqref="S106">
    <cfRule type="cellIs" dxfId="5595" priority="192" operator="equal">
      <formula>0</formula>
    </cfRule>
  </conditionalFormatting>
  <conditionalFormatting sqref="N106:O106">
    <cfRule type="cellIs" dxfId="5594" priority="191" operator="equal">
      <formula>0</formula>
    </cfRule>
  </conditionalFormatting>
  <conditionalFormatting sqref="T114:U114 C114:R114">
    <cfRule type="cellIs" dxfId="5593" priority="184" operator="equal">
      <formula>0</formula>
    </cfRule>
  </conditionalFormatting>
  <conditionalFormatting sqref="S114">
    <cfRule type="cellIs" dxfId="5592" priority="183" operator="equal">
      <formula>0</formula>
    </cfRule>
  </conditionalFormatting>
  <conditionalFormatting sqref="N114:O114">
    <cfRule type="cellIs" dxfId="5591" priority="182" operator="equal">
      <formula>0</formula>
    </cfRule>
  </conditionalFormatting>
  <conditionalFormatting sqref="T115:U115 C115:R115">
    <cfRule type="cellIs" dxfId="5590" priority="181" operator="equal">
      <formula>0</formula>
    </cfRule>
  </conditionalFormatting>
  <conditionalFormatting sqref="S115">
    <cfRule type="cellIs" dxfId="5589" priority="180" operator="equal">
      <formula>0</formula>
    </cfRule>
  </conditionalFormatting>
  <conditionalFormatting sqref="N115:O115">
    <cfRule type="cellIs" dxfId="5588" priority="179" operator="equal">
      <formula>0</formula>
    </cfRule>
  </conditionalFormatting>
  <conditionalFormatting sqref="T113:U113 C113:R113">
    <cfRule type="cellIs" dxfId="5587" priority="190" operator="equal">
      <formula>0</formula>
    </cfRule>
  </conditionalFormatting>
  <conditionalFormatting sqref="S113">
    <cfRule type="cellIs" dxfId="5586" priority="189" operator="equal">
      <formula>0</formula>
    </cfRule>
  </conditionalFormatting>
  <conditionalFormatting sqref="N113:O113">
    <cfRule type="cellIs" dxfId="5585" priority="188" operator="equal">
      <formula>0</formula>
    </cfRule>
  </conditionalFormatting>
  <conditionalFormatting sqref="E138:F138 T138:U138 R138">
    <cfRule type="cellIs" dxfId="5584" priority="169" operator="equal">
      <formula>0</formula>
    </cfRule>
  </conditionalFormatting>
  <conditionalFormatting sqref="S138">
    <cfRule type="cellIs" dxfId="5583" priority="168" operator="equal">
      <formula>0</formula>
    </cfRule>
  </conditionalFormatting>
  <conditionalFormatting sqref="C138 C141 C143:C154">
    <cfRule type="cellIs" dxfId="5582" priority="161" operator="equal">
      <formula>0</formula>
    </cfRule>
  </conditionalFormatting>
  <conditionalFormatting sqref="T116:U118 C116:R116 T120:U121 R117:R118 C117:F118 C120:R121">
    <cfRule type="cellIs" dxfId="5581" priority="187" operator="equal">
      <formula>0</formula>
    </cfRule>
  </conditionalFormatting>
  <conditionalFormatting sqref="S116:S118 S120:S121">
    <cfRule type="cellIs" dxfId="5580" priority="186" operator="equal">
      <formula>0</formula>
    </cfRule>
  </conditionalFormatting>
  <conditionalFormatting sqref="N116:O116 N120:O121">
    <cfRule type="cellIs" dxfId="5579" priority="185" operator="equal">
      <formula>0</formula>
    </cfRule>
  </conditionalFormatting>
  <conditionalFormatting sqref="T146:U146 C146:R146">
    <cfRule type="cellIs" dxfId="5578" priority="178" operator="equal">
      <formula>0</formula>
    </cfRule>
  </conditionalFormatting>
  <conditionalFormatting sqref="N122:O122">
    <cfRule type="cellIs" dxfId="5577" priority="173" operator="equal">
      <formula>0</formula>
    </cfRule>
  </conditionalFormatting>
  <conditionalFormatting sqref="N146:O146">
    <cfRule type="cellIs" dxfId="5576" priority="176" operator="equal">
      <formula>0</formula>
    </cfRule>
  </conditionalFormatting>
  <conditionalFormatting sqref="N143:O149 N152:O154">
    <cfRule type="cellIs" dxfId="5575" priority="165" operator="equal">
      <formula>0</formula>
    </cfRule>
  </conditionalFormatting>
  <conditionalFormatting sqref="T107:U107 C107:R107">
    <cfRule type="cellIs" dxfId="5574" priority="164" operator="equal">
      <formula>0</formula>
    </cfRule>
  </conditionalFormatting>
  <conditionalFormatting sqref="E141:F141 T141:U141 T143:U154 R141 E150:F151 R150:R151 D146:R149 E143:R145 E153:R154 D152:R152">
    <cfRule type="cellIs" dxfId="5573" priority="167" operator="equal">
      <formula>0</formula>
    </cfRule>
  </conditionalFormatting>
  <conditionalFormatting sqref="T122:U122 C122:R122">
    <cfRule type="cellIs" dxfId="5572" priority="175" operator="equal">
      <formula>0</formula>
    </cfRule>
  </conditionalFormatting>
  <conditionalFormatting sqref="S122">
    <cfRule type="cellIs" dxfId="5571" priority="174" operator="equal">
      <formula>0</formula>
    </cfRule>
  </conditionalFormatting>
  <conditionalFormatting sqref="T123:U123 T155:U155 C155:R155 C137:R137 T137:U137 C123:R123">
    <cfRule type="cellIs" dxfId="5570" priority="172" operator="equal">
      <formula>0</formula>
    </cfRule>
  </conditionalFormatting>
  <conditionalFormatting sqref="S123 S155 S137">
    <cfRule type="cellIs" dxfId="5569" priority="171" operator="equal">
      <formula>0</formula>
    </cfRule>
  </conditionalFormatting>
  <conditionalFormatting sqref="N123:O123 N155:O155 N137:O137">
    <cfRule type="cellIs" dxfId="5568" priority="170" operator="equal">
      <formula>0</formula>
    </cfRule>
  </conditionalFormatting>
  <conditionalFormatting sqref="S107">
    <cfRule type="cellIs" dxfId="5567" priority="163" operator="equal">
      <formula>0</formula>
    </cfRule>
  </conditionalFormatting>
  <conditionalFormatting sqref="S141 S143:S154">
    <cfRule type="cellIs" dxfId="5566" priority="166" operator="equal">
      <formula>0</formula>
    </cfRule>
  </conditionalFormatting>
  <conditionalFormatting sqref="S152">
    <cfRule type="cellIs" dxfId="5565" priority="139" operator="equal">
      <formula>0</formula>
    </cfRule>
  </conditionalFormatting>
  <conditionalFormatting sqref="N107:O107">
    <cfRule type="cellIs" dxfId="5564" priority="162" operator="equal">
      <formula>0</formula>
    </cfRule>
  </conditionalFormatting>
  <conditionalFormatting sqref="C124">
    <cfRule type="cellIs" dxfId="5563" priority="158" operator="equal">
      <formula>0</formula>
    </cfRule>
  </conditionalFormatting>
  <conditionalFormatting sqref="E124:F124 T124:U124 R124">
    <cfRule type="cellIs" dxfId="5562" priority="160" operator="equal">
      <formula>0</formula>
    </cfRule>
  </conditionalFormatting>
  <conditionalFormatting sqref="E125:F125 T125:U125 T136:U136 E136:F136 T127:U134 E127:F134 R125 R127:R134 R136">
    <cfRule type="cellIs" dxfId="5561" priority="157" operator="equal">
      <formula>0</formula>
    </cfRule>
  </conditionalFormatting>
  <conditionalFormatting sqref="S124">
    <cfRule type="cellIs" dxfId="5560" priority="159" operator="equal">
      <formula>0</formula>
    </cfRule>
  </conditionalFormatting>
  <conditionalFormatting sqref="E139:F140 T139:U140 R139:R140">
    <cfRule type="cellIs" dxfId="5559" priority="146" operator="equal">
      <formula>0</formula>
    </cfRule>
  </conditionalFormatting>
  <conditionalFormatting sqref="S125 S136 S127:S134">
    <cfRule type="cellIs" dxfId="5558" priority="156" operator="equal">
      <formula>0</formula>
    </cfRule>
  </conditionalFormatting>
  <conditionalFormatting sqref="S139:S140">
    <cfRule type="cellIs" dxfId="5557" priority="145" operator="equal">
      <formula>0</formula>
    </cfRule>
  </conditionalFormatting>
  <conditionalFormatting sqref="S135">
    <cfRule type="cellIs" dxfId="5556" priority="153" operator="equal">
      <formula>0</formula>
    </cfRule>
  </conditionalFormatting>
  <conditionalFormatting sqref="C125 C136 C127:C134">
    <cfRule type="cellIs" dxfId="5555" priority="155" operator="equal">
      <formula>0</formula>
    </cfRule>
  </conditionalFormatting>
  <conditionalFormatting sqref="S164">
    <cfRule type="cellIs" dxfId="5554" priority="142" operator="equal">
      <formula>0</formula>
    </cfRule>
  </conditionalFormatting>
  <conditionalFormatting sqref="C135">
    <cfRule type="cellIs" dxfId="5553" priority="152" operator="equal">
      <formula>0</formula>
    </cfRule>
  </conditionalFormatting>
  <conditionalFormatting sqref="D126:R126">
    <cfRule type="cellIs" dxfId="5552" priority="151" operator="equal">
      <formula>0</formula>
    </cfRule>
  </conditionalFormatting>
  <conditionalFormatting sqref="S126">
    <cfRule type="cellIs" dxfId="5551" priority="147" operator="equal">
      <formula>0</formula>
    </cfRule>
  </conditionalFormatting>
  <conditionalFormatting sqref="T135:U135 E135:F135 R135">
    <cfRule type="cellIs" dxfId="5550" priority="154" operator="equal">
      <formula>0</formula>
    </cfRule>
  </conditionalFormatting>
  <conditionalFormatting sqref="N126:O126">
    <cfRule type="cellIs" dxfId="5549" priority="150" operator="equal">
      <formula>0</formula>
    </cfRule>
  </conditionalFormatting>
  <conditionalFormatting sqref="C126">
    <cfRule type="cellIs" dxfId="5548" priority="149" operator="equal">
      <formula>0</formula>
    </cfRule>
  </conditionalFormatting>
  <conditionalFormatting sqref="T126:U126">
    <cfRule type="cellIs" dxfId="5547" priority="148" operator="equal">
      <formula>0</formula>
    </cfRule>
  </conditionalFormatting>
  <conditionalFormatting sqref="N192:O192">
    <cfRule type="cellIs" dxfId="5546" priority="135" operator="equal">
      <formula>0</formula>
    </cfRule>
  </conditionalFormatting>
  <conditionalFormatting sqref="T152:U152 C152:R152">
    <cfRule type="cellIs" dxfId="5545" priority="140" operator="equal">
      <formula>0</formula>
    </cfRule>
  </conditionalFormatting>
  <conditionalFormatting sqref="C139:C140">
    <cfRule type="cellIs" dxfId="5544" priority="144" operator="equal">
      <formula>0</formula>
    </cfRule>
  </conditionalFormatting>
  <conditionalFormatting sqref="T164:U164 C164:R164">
    <cfRule type="cellIs" dxfId="5543" priority="143" operator="equal">
      <formula>0</formula>
    </cfRule>
  </conditionalFormatting>
  <conditionalFormatting sqref="N181:O181">
    <cfRule type="cellIs" dxfId="5542" priority="115" operator="equal">
      <formula>0</formula>
    </cfRule>
  </conditionalFormatting>
  <conditionalFormatting sqref="N164:O164">
    <cfRule type="cellIs" dxfId="5541" priority="141" operator="equal">
      <formula>0</formula>
    </cfRule>
  </conditionalFormatting>
  <conditionalFormatting sqref="S186">
    <cfRule type="cellIs" dxfId="5540" priority="120" operator="equal">
      <formula>0</formula>
    </cfRule>
  </conditionalFormatting>
  <conditionalFormatting sqref="N186:O186">
    <cfRule type="cellIs" dxfId="5539" priority="119" operator="equal">
      <formula>0</formula>
    </cfRule>
  </conditionalFormatting>
  <conditionalFormatting sqref="N152:O152">
    <cfRule type="cellIs" dxfId="5538" priority="138" operator="equal">
      <formula>0</formula>
    </cfRule>
  </conditionalFormatting>
  <conditionalFormatting sqref="C192">
    <cfRule type="cellIs" dxfId="5537" priority="134" operator="equal">
      <formula>0</formula>
    </cfRule>
  </conditionalFormatting>
  <conditionalFormatting sqref="E192:R192 T192:U192">
    <cfRule type="cellIs" dxfId="5536" priority="137" operator="equal">
      <formula>0</formula>
    </cfRule>
  </conditionalFormatting>
  <conditionalFormatting sqref="E189:R189 T189:U189 T192:U193 E192:R193">
    <cfRule type="cellIs" dxfId="5535" priority="133" operator="equal">
      <formula>0</formula>
    </cfRule>
  </conditionalFormatting>
  <conditionalFormatting sqref="S192">
    <cfRule type="cellIs" dxfId="5534" priority="136" operator="equal">
      <formula>0</formula>
    </cfRule>
  </conditionalFormatting>
  <conditionalFormatting sqref="S188">
    <cfRule type="cellIs" dxfId="5533" priority="128" operator="equal">
      <formula>0</formula>
    </cfRule>
  </conditionalFormatting>
  <conditionalFormatting sqref="S189 S192:S193">
    <cfRule type="cellIs" dxfId="5532" priority="132" operator="equal">
      <formula>0</formula>
    </cfRule>
  </conditionalFormatting>
  <conditionalFormatting sqref="N189:O189 N192:O193">
    <cfRule type="cellIs" dxfId="5531" priority="131" operator="equal">
      <formula>0</formula>
    </cfRule>
  </conditionalFormatting>
  <conditionalFormatting sqref="C189 C192:C193">
    <cfRule type="cellIs" dxfId="5530" priority="130" operator="equal">
      <formula>0</formula>
    </cfRule>
  </conditionalFormatting>
  <conditionalFormatting sqref="T188:U188 E188:R188">
    <cfRule type="cellIs" dxfId="5529" priority="129" operator="equal">
      <formula>0</formula>
    </cfRule>
  </conditionalFormatting>
  <conditionalFormatting sqref="T156:U156 C156:R156">
    <cfRule type="cellIs" dxfId="5528" priority="111" operator="equal">
      <formula>0</formula>
    </cfRule>
  </conditionalFormatting>
  <conditionalFormatting sqref="N188:O188">
    <cfRule type="cellIs" dxfId="5527" priority="127" operator="equal">
      <formula>0</formula>
    </cfRule>
  </conditionalFormatting>
  <conditionalFormatting sqref="C188">
    <cfRule type="cellIs" dxfId="5526" priority="126" operator="equal">
      <formula>0</formula>
    </cfRule>
  </conditionalFormatting>
  <conditionalFormatting sqref="E187:R187 T187:U187">
    <cfRule type="cellIs" dxfId="5525" priority="125" operator="equal">
      <formula>0</formula>
    </cfRule>
  </conditionalFormatting>
  <conditionalFormatting sqref="S187">
    <cfRule type="cellIs" dxfId="5524" priority="124" operator="equal">
      <formula>0</formula>
    </cfRule>
  </conditionalFormatting>
  <conditionalFormatting sqref="N187:O187">
    <cfRule type="cellIs" dxfId="5523" priority="123" operator="equal">
      <formula>0</formula>
    </cfRule>
  </conditionalFormatting>
  <conditionalFormatting sqref="C187">
    <cfRule type="cellIs" dxfId="5522" priority="122" operator="equal">
      <formula>0</formula>
    </cfRule>
  </conditionalFormatting>
  <conditionalFormatting sqref="T186:U186 E186:R186">
    <cfRule type="cellIs" dxfId="5521" priority="121" operator="equal">
      <formula>0</formula>
    </cfRule>
  </conditionalFormatting>
  <conditionalFormatting sqref="S181">
    <cfRule type="cellIs" dxfId="5520" priority="116" operator="equal">
      <formula>0</formula>
    </cfRule>
  </conditionalFormatting>
  <conditionalFormatting sqref="C186">
    <cfRule type="cellIs" dxfId="5519" priority="118" operator="equal">
      <formula>0</formula>
    </cfRule>
  </conditionalFormatting>
  <conditionalFormatting sqref="T181:U181 C181:R181">
    <cfRule type="cellIs" dxfId="5518" priority="117" operator="equal">
      <formula>0</formula>
    </cfRule>
  </conditionalFormatting>
  <conditionalFormatting sqref="T163:U163 C163:R163">
    <cfRule type="cellIs" dxfId="5517" priority="114" operator="equal">
      <formula>0</formula>
    </cfRule>
  </conditionalFormatting>
  <conditionalFormatting sqref="S163">
    <cfRule type="cellIs" dxfId="5516" priority="113" operator="equal">
      <formula>0</formula>
    </cfRule>
  </conditionalFormatting>
  <conditionalFormatting sqref="N163:O163">
    <cfRule type="cellIs" dxfId="5515" priority="112" operator="equal">
      <formula>0</formula>
    </cfRule>
  </conditionalFormatting>
  <conditionalFormatting sqref="S156">
    <cfRule type="cellIs" dxfId="5514" priority="110" operator="equal">
      <formula>0</formula>
    </cfRule>
  </conditionalFormatting>
  <conditionalFormatting sqref="N156:O156">
    <cfRule type="cellIs" dxfId="5513" priority="109" operator="equal">
      <formula>0</formula>
    </cfRule>
  </conditionalFormatting>
  <conditionalFormatting sqref="C157">
    <cfRule type="cellIs" dxfId="5512" priority="105" operator="equal">
      <formula>0</formula>
    </cfRule>
  </conditionalFormatting>
  <conditionalFormatting sqref="E157:R157 T157:U157">
    <cfRule type="cellIs" dxfId="5511" priority="108" operator="equal">
      <formula>0</formula>
    </cfRule>
  </conditionalFormatting>
  <conditionalFormatting sqref="S157">
    <cfRule type="cellIs" dxfId="5510" priority="107" operator="equal">
      <formula>0</formula>
    </cfRule>
  </conditionalFormatting>
  <conditionalFormatting sqref="N157:O157">
    <cfRule type="cellIs" dxfId="5509" priority="106" operator="equal">
      <formula>0</formula>
    </cfRule>
  </conditionalFormatting>
  <conditionalFormatting sqref="E158:R162 T158:U162">
    <cfRule type="cellIs" dxfId="5508" priority="104" operator="equal">
      <formula>0</formula>
    </cfRule>
  </conditionalFormatting>
  <conditionalFormatting sqref="S158:S162">
    <cfRule type="cellIs" dxfId="5507" priority="103" operator="equal">
      <formula>0</formula>
    </cfRule>
  </conditionalFormatting>
  <conditionalFormatting sqref="N158:O162">
    <cfRule type="cellIs" dxfId="5506" priority="102" operator="equal">
      <formula>0</formula>
    </cfRule>
  </conditionalFormatting>
  <conditionalFormatting sqref="C158:C162">
    <cfRule type="cellIs" dxfId="5505" priority="101" operator="equal">
      <formula>0</formula>
    </cfRule>
  </conditionalFormatting>
  <conditionalFormatting sqref="T110:U110 C110:R110">
    <cfRule type="cellIs" dxfId="5504" priority="100" operator="equal">
      <formula>0</formula>
    </cfRule>
  </conditionalFormatting>
  <conditionalFormatting sqref="S110">
    <cfRule type="cellIs" dxfId="5503" priority="99" operator="equal">
      <formula>0</formula>
    </cfRule>
  </conditionalFormatting>
  <conditionalFormatting sqref="N110:O110">
    <cfRule type="cellIs" dxfId="5502" priority="98" operator="equal">
      <formula>0</formula>
    </cfRule>
  </conditionalFormatting>
  <conditionalFormatting sqref="T119:U119 C119:R119">
    <cfRule type="cellIs" dxfId="5501" priority="97" operator="equal">
      <formula>0</formula>
    </cfRule>
  </conditionalFormatting>
  <conditionalFormatting sqref="S119">
    <cfRule type="cellIs" dxfId="5500" priority="96" operator="equal">
      <formula>0</formula>
    </cfRule>
  </conditionalFormatting>
  <conditionalFormatting sqref="N119:O119">
    <cfRule type="cellIs" dxfId="5499" priority="95" operator="equal">
      <formula>0</formula>
    </cfRule>
  </conditionalFormatting>
  <conditionalFormatting sqref="C142 T142:U142 E142:R142">
    <cfRule type="cellIs" dxfId="5498" priority="94" operator="equal">
      <formula>0</formula>
    </cfRule>
  </conditionalFormatting>
  <conditionalFormatting sqref="S142">
    <cfRule type="cellIs" dxfId="5497" priority="93" operator="equal">
      <formula>0</formula>
    </cfRule>
  </conditionalFormatting>
  <conditionalFormatting sqref="N142:O142">
    <cfRule type="cellIs" dxfId="5496" priority="92" operator="equal">
      <formula>0</formula>
    </cfRule>
  </conditionalFormatting>
  <conditionalFormatting sqref="G108:Q109">
    <cfRule type="cellIs" dxfId="5495" priority="91" operator="equal">
      <formula>0</formula>
    </cfRule>
  </conditionalFormatting>
  <conditionalFormatting sqref="G117:Q118">
    <cfRule type="cellIs" dxfId="5494" priority="90" operator="equal">
      <formula>0</formula>
    </cfRule>
  </conditionalFormatting>
  <conditionalFormatting sqref="G117:Q118">
    <cfRule type="cellIs" dxfId="5493" priority="89" operator="equal">
      <formula>0</formula>
    </cfRule>
  </conditionalFormatting>
  <conditionalFormatting sqref="N117:O118">
    <cfRule type="cellIs" dxfId="5492" priority="88" operator="equal">
      <formula>0</formula>
    </cfRule>
  </conditionalFormatting>
  <conditionalFormatting sqref="G120:Q120">
    <cfRule type="cellIs" dxfId="5491" priority="87" operator="equal">
      <formula>0</formula>
    </cfRule>
  </conditionalFormatting>
  <conditionalFormatting sqref="N120:O120">
    <cfRule type="cellIs" dxfId="5490" priority="86" operator="equal">
      <formula>0</formula>
    </cfRule>
  </conditionalFormatting>
  <conditionalFormatting sqref="G124:Q125">
    <cfRule type="cellIs" dxfId="5489" priority="85" operator="equal">
      <formula>0</formula>
    </cfRule>
  </conditionalFormatting>
  <conditionalFormatting sqref="G124:Q125">
    <cfRule type="cellIs" dxfId="5488" priority="84" operator="equal">
      <formula>0</formula>
    </cfRule>
  </conditionalFormatting>
  <conditionalFormatting sqref="N124:O125">
    <cfRule type="cellIs" dxfId="5487" priority="83" operator="equal">
      <formula>0</formula>
    </cfRule>
  </conditionalFormatting>
  <conditionalFormatting sqref="G127:Q136">
    <cfRule type="cellIs" dxfId="5486" priority="82" operator="equal">
      <formula>0</formula>
    </cfRule>
  </conditionalFormatting>
  <conditionalFormatting sqref="G127:Q136">
    <cfRule type="cellIs" dxfId="5485" priority="81" operator="equal">
      <formula>0</formula>
    </cfRule>
  </conditionalFormatting>
  <conditionalFormatting sqref="N127:O136">
    <cfRule type="cellIs" dxfId="5484" priority="80" operator="equal">
      <formula>0</formula>
    </cfRule>
  </conditionalFormatting>
  <conditionalFormatting sqref="G138:Q141">
    <cfRule type="cellIs" dxfId="5483" priority="79" operator="equal">
      <formula>0</formula>
    </cfRule>
  </conditionalFormatting>
  <conditionalFormatting sqref="G138:Q141">
    <cfRule type="cellIs" dxfId="5482" priority="78" operator="equal">
      <formula>0</formula>
    </cfRule>
  </conditionalFormatting>
  <conditionalFormatting sqref="N138:O141">
    <cfRule type="cellIs" dxfId="5481" priority="77" operator="equal">
      <formula>0</formula>
    </cfRule>
  </conditionalFormatting>
  <conditionalFormatting sqref="G143:Q145">
    <cfRule type="cellIs" dxfId="5480" priority="76" operator="equal">
      <formula>0</formula>
    </cfRule>
  </conditionalFormatting>
  <conditionalFormatting sqref="N143:O145">
    <cfRule type="cellIs" dxfId="5479" priority="75" operator="equal">
      <formula>0</formula>
    </cfRule>
  </conditionalFormatting>
  <conditionalFormatting sqref="G150:Q151">
    <cfRule type="cellIs" dxfId="5478" priority="74" operator="equal">
      <formula>0</formula>
    </cfRule>
  </conditionalFormatting>
  <conditionalFormatting sqref="G150:Q151">
    <cfRule type="cellIs" dxfId="5477" priority="73" operator="equal">
      <formula>0</formula>
    </cfRule>
  </conditionalFormatting>
  <conditionalFormatting sqref="N150:O151">
    <cfRule type="cellIs" dxfId="5476" priority="72" operator="equal">
      <formula>0</formula>
    </cfRule>
  </conditionalFormatting>
  <conditionalFormatting sqref="G153:Q154">
    <cfRule type="cellIs" dxfId="5475" priority="71" operator="equal">
      <formula>0</formula>
    </cfRule>
  </conditionalFormatting>
  <conditionalFormatting sqref="N153:O154">
    <cfRule type="cellIs" dxfId="5474" priority="70" operator="equal">
      <formula>0</formula>
    </cfRule>
  </conditionalFormatting>
  <conditionalFormatting sqref="C190:U190">
    <cfRule type="cellIs" dxfId="5473" priority="69" operator="equal">
      <formula>0</formula>
    </cfRule>
  </conditionalFormatting>
  <conditionalFormatting sqref="S191">
    <cfRule type="cellIs" dxfId="5472" priority="67" operator="equal">
      <formula>0</formula>
    </cfRule>
  </conditionalFormatting>
  <conditionalFormatting sqref="T191:U191 C191:R191">
    <cfRule type="cellIs" dxfId="5471" priority="68" operator="equal">
      <formula>0</formula>
    </cfRule>
  </conditionalFormatting>
  <conditionalFormatting sqref="N191:O191">
    <cfRule type="cellIs" dxfId="5470" priority="66" operator="equal">
      <formula>0</formula>
    </cfRule>
  </conditionalFormatting>
  <conditionalFormatting sqref="T190:U190 C190:R190">
    <cfRule type="cellIs" dxfId="5469" priority="65" operator="equal">
      <formula>0</formula>
    </cfRule>
  </conditionalFormatting>
  <conditionalFormatting sqref="S190">
    <cfRule type="cellIs" dxfId="5468" priority="64" operator="equal">
      <formula>0</formula>
    </cfRule>
  </conditionalFormatting>
  <conditionalFormatting sqref="N190:O190">
    <cfRule type="cellIs" dxfId="5467" priority="63" operator="equal">
      <formula>0</formula>
    </cfRule>
  </conditionalFormatting>
  <conditionalFormatting sqref="C166:C168 C178 E178:U178 E166:U168">
    <cfRule type="cellIs" dxfId="5466" priority="62" operator="equal">
      <formula>0</formula>
    </cfRule>
  </conditionalFormatting>
  <conditionalFormatting sqref="E180:R180 T180:U180">
    <cfRule type="cellIs" dxfId="5465" priority="61" operator="equal">
      <formula>0</formula>
    </cfRule>
  </conditionalFormatting>
  <conditionalFormatting sqref="S179">
    <cfRule type="cellIs" dxfId="5464" priority="56" operator="equal">
      <formula>0</formula>
    </cfRule>
  </conditionalFormatting>
  <conditionalFormatting sqref="S180">
    <cfRule type="cellIs" dxfId="5463" priority="60" operator="equal">
      <formula>0</formula>
    </cfRule>
  </conditionalFormatting>
  <conditionalFormatting sqref="N180:O180">
    <cfRule type="cellIs" dxfId="5462" priority="59" operator="equal">
      <formula>0</formula>
    </cfRule>
  </conditionalFormatting>
  <conditionalFormatting sqref="C180">
    <cfRule type="cellIs" dxfId="5461" priority="58" operator="equal">
      <formula>0</formula>
    </cfRule>
  </conditionalFormatting>
  <conditionalFormatting sqref="T179:U179 E179:R179">
    <cfRule type="cellIs" dxfId="5460" priority="57" operator="equal">
      <formula>0</formula>
    </cfRule>
  </conditionalFormatting>
  <conditionalFormatting sqref="N179:O179">
    <cfRule type="cellIs" dxfId="5459" priority="55" operator="equal">
      <formula>0</formula>
    </cfRule>
  </conditionalFormatting>
  <conditionalFormatting sqref="C179">
    <cfRule type="cellIs" dxfId="5458" priority="54" operator="equal">
      <formula>0</formula>
    </cfRule>
  </conditionalFormatting>
  <conditionalFormatting sqref="T165:U165 C165:R165">
    <cfRule type="cellIs" dxfId="5457" priority="53" operator="equal">
      <formula>0</formula>
    </cfRule>
  </conditionalFormatting>
  <conditionalFormatting sqref="S165">
    <cfRule type="cellIs" dxfId="5456" priority="52" operator="equal">
      <formula>0</formula>
    </cfRule>
  </conditionalFormatting>
  <conditionalFormatting sqref="N165:O165">
    <cfRule type="cellIs" dxfId="5455" priority="51" operator="equal">
      <formula>0</formula>
    </cfRule>
  </conditionalFormatting>
  <conditionalFormatting sqref="C198:U198 C197 E197:U197">
    <cfRule type="cellIs" dxfId="5454" priority="50" operator="equal">
      <formula>0</formula>
    </cfRule>
  </conditionalFormatting>
  <conditionalFormatting sqref="N196:O196">
    <cfRule type="cellIs" dxfId="5453" priority="47" operator="equal">
      <formula>0</formula>
    </cfRule>
  </conditionalFormatting>
  <conditionalFormatting sqref="C196">
    <cfRule type="cellIs" dxfId="5452" priority="46" operator="equal">
      <formula>0</formula>
    </cfRule>
  </conditionalFormatting>
  <conditionalFormatting sqref="E196:R196 T196:U196">
    <cfRule type="cellIs" dxfId="5451" priority="49" operator="equal">
      <formula>0</formula>
    </cfRule>
  </conditionalFormatting>
  <conditionalFormatting sqref="T196:U198 D198:R198 E196:R197">
    <cfRule type="cellIs" dxfId="5450" priority="45" operator="equal">
      <formula>0</formula>
    </cfRule>
  </conditionalFormatting>
  <conditionalFormatting sqref="S196">
    <cfRule type="cellIs" dxfId="5449" priority="48" operator="equal">
      <formula>0</formula>
    </cfRule>
  </conditionalFormatting>
  <conditionalFormatting sqref="S196:S198">
    <cfRule type="cellIs" dxfId="5448" priority="44" operator="equal">
      <formula>0</formula>
    </cfRule>
  </conditionalFormatting>
  <conditionalFormatting sqref="N196:O198">
    <cfRule type="cellIs" dxfId="5447" priority="43" operator="equal">
      <formula>0</formula>
    </cfRule>
  </conditionalFormatting>
  <conditionalFormatting sqref="C196:C198">
    <cfRule type="cellIs" dxfId="5446" priority="42" operator="equal">
      <formula>0</formula>
    </cfRule>
  </conditionalFormatting>
  <conditionalFormatting sqref="G195:Q195">
    <cfRule type="cellIs" dxfId="5445" priority="41" operator="equal">
      <formula>0</formula>
    </cfRule>
  </conditionalFormatting>
  <conditionalFormatting sqref="N195:O195">
    <cfRule type="cellIs" dxfId="5444" priority="40" operator="equal">
      <formula>0</formula>
    </cfRule>
  </conditionalFormatting>
  <conditionalFormatting sqref="C203 E203:U203">
    <cfRule type="cellIs" dxfId="5443" priority="39" operator="equal">
      <formula>0</formula>
    </cfRule>
  </conditionalFormatting>
  <conditionalFormatting sqref="N202:O202">
    <cfRule type="cellIs" dxfId="5442" priority="36" operator="equal">
      <formula>0</formula>
    </cfRule>
  </conditionalFormatting>
  <conditionalFormatting sqref="C202">
    <cfRule type="cellIs" dxfId="5441" priority="35" operator="equal">
      <formula>0</formula>
    </cfRule>
  </conditionalFormatting>
  <conditionalFormatting sqref="E202:R202 T202:U202">
    <cfRule type="cellIs" dxfId="5440" priority="38" operator="equal">
      <formula>0</formula>
    </cfRule>
  </conditionalFormatting>
  <conditionalFormatting sqref="T202:U203 E202:R203">
    <cfRule type="cellIs" dxfId="5439" priority="34" operator="equal">
      <formula>0</formula>
    </cfRule>
  </conditionalFormatting>
  <conditionalFormatting sqref="S202">
    <cfRule type="cellIs" dxfId="5438" priority="37" operator="equal">
      <formula>0</formula>
    </cfRule>
  </conditionalFormatting>
  <conditionalFormatting sqref="S202:S203">
    <cfRule type="cellIs" dxfId="5437" priority="33" operator="equal">
      <formula>0</formula>
    </cfRule>
  </conditionalFormatting>
  <conditionalFormatting sqref="N202:O203">
    <cfRule type="cellIs" dxfId="5436" priority="32" operator="equal">
      <formula>0</formula>
    </cfRule>
  </conditionalFormatting>
  <conditionalFormatting sqref="C202:C203">
    <cfRule type="cellIs" dxfId="5435" priority="31" operator="equal">
      <formula>0</formula>
    </cfRule>
  </conditionalFormatting>
  <conditionalFormatting sqref="S201">
    <cfRule type="cellIs" dxfId="5434" priority="29" operator="equal">
      <formula>0</formula>
    </cfRule>
  </conditionalFormatting>
  <conditionalFormatting sqref="T201:U201 C201:R201">
    <cfRule type="cellIs" dxfId="5433" priority="30" operator="equal">
      <formula>0</formula>
    </cfRule>
  </conditionalFormatting>
  <conditionalFormatting sqref="N201:O201">
    <cfRule type="cellIs" dxfId="5432" priority="28" operator="equal">
      <formula>0</formula>
    </cfRule>
  </conditionalFormatting>
  <conditionalFormatting sqref="S53:U53">
    <cfRule type="cellIs" dxfId="5431" priority="27" operator="equal">
      <formula>0</formula>
    </cfRule>
  </conditionalFormatting>
  <conditionalFormatting sqref="E53:F53 C53 R53">
    <cfRule type="cellIs" dxfId="5430" priority="26" operator="equal">
      <formula>0</formula>
    </cfRule>
  </conditionalFormatting>
  <conditionalFormatting sqref="G53:Q53">
    <cfRule type="cellIs" dxfId="5429" priority="25" operator="equal">
      <formula>0</formula>
    </cfRule>
  </conditionalFormatting>
  <conditionalFormatting sqref="N53:O53">
    <cfRule type="cellIs" dxfId="5428" priority="24" operator="equal">
      <formula>0</formula>
    </cfRule>
  </conditionalFormatting>
  <conditionalFormatting sqref="D53">
    <cfRule type="cellIs" dxfId="5427" priority="23" operator="equal">
      <formula>0</formula>
    </cfRule>
  </conditionalFormatting>
  <conditionalFormatting sqref="S51:U51">
    <cfRule type="cellIs" dxfId="5426" priority="22" operator="equal">
      <formula>0</formula>
    </cfRule>
  </conditionalFormatting>
  <conditionalFormatting sqref="R51 C51 F51">
    <cfRule type="cellIs" dxfId="5425" priority="21" operator="equal">
      <formula>0</formula>
    </cfRule>
  </conditionalFormatting>
  <conditionalFormatting sqref="D127:D136">
    <cfRule type="cellIs" dxfId="5424" priority="20" operator="equal">
      <formula>0</formula>
    </cfRule>
  </conditionalFormatting>
  <conditionalFormatting sqref="D143:D145">
    <cfRule type="cellIs" dxfId="5423" priority="18" operator="equal">
      <formula>0</formula>
    </cfRule>
  </conditionalFormatting>
  <conditionalFormatting sqref="D138:D141">
    <cfRule type="cellIs" dxfId="5422" priority="19" operator="equal">
      <formula>0</formula>
    </cfRule>
  </conditionalFormatting>
  <conditionalFormatting sqref="D150:D151">
    <cfRule type="cellIs" dxfId="5421" priority="17" operator="equal">
      <formula>0</formula>
    </cfRule>
  </conditionalFormatting>
  <conditionalFormatting sqref="D153:D154">
    <cfRule type="cellIs" dxfId="5420" priority="16" operator="equal">
      <formula>0</formula>
    </cfRule>
  </conditionalFormatting>
  <conditionalFormatting sqref="D157:D162">
    <cfRule type="cellIs" dxfId="5419" priority="15" operator="equal">
      <formula>0</formula>
    </cfRule>
  </conditionalFormatting>
  <conditionalFormatting sqref="D166:D180">
    <cfRule type="cellIs" dxfId="5418" priority="14" operator="equal">
      <formula>0</formula>
    </cfRule>
  </conditionalFormatting>
  <conditionalFormatting sqref="D182:D189">
    <cfRule type="cellIs" dxfId="5417" priority="13" operator="equal">
      <formula>0</formula>
    </cfRule>
  </conditionalFormatting>
  <conditionalFormatting sqref="D192:D193">
    <cfRule type="cellIs" dxfId="5416" priority="12" operator="equal">
      <formula>0</formula>
    </cfRule>
  </conditionalFormatting>
  <conditionalFormatting sqref="D196:D197">
    <cfRule type="cellIs" dxfId="5415" priority="11" operator="equal">
      <formula>0</formula>
    </cfRule>
  </conditionalFormatting>
  <conditionalFormatting sqref="D202:D203">
    <cfRule type="cellIs" dxfId="5414" priority="10" operator="equal">
      <formula>0</formula>
    </cfRule>
  </conditionalFormatting>
  <conditionalFormatting sqref="D108:D109">
    <cfRule type="cellIs" dxfId="5413" priority="9" operator="equal">
      <formula>0</formula>
    </cfRule>
  </conditionalFormatting>
  <conditionalFormatting sqref="D111:D112">
    <cfRule type="cellIs" dxfId="5412" priority="8" operator="equal">
      <formula>0</formula>
    </cfRule>
  </conditionalFormatting>
  <conditionalFormatting sqref="D142">
    <cfRule type="cellIs" dxfId="5411" priority="7" operator="equal">
      <formula>0</formula>
    </cfRule>
  </conditionalFormatting>
  <conditionalFormatting sqref="D124:D125">
    <cfRule type="cellIs" dxfId="5410" priority="6" operator="equal">
      <formula>0</formula>
    </cfRule>
  </conditionalFormatting>
  <conditionalFormatting sqref="D152">
    <cfRule type="cellIs" dxfId="5409" priority="5" operator="equal">
      <formula>0</formula>
    </cfRule>
  </conditionalFormatting>
  <conditionalFormatting sqref="D199">
    <cfRule type="cellIs" dxfId="5408" priority="4" operator="equal">
      <formula>0</formula>
    </cfRule>
  </conditionalFormatting>
  <conditionalFormatting sqref="C98:U98">
    <cfRule type="cellIs" dxfId="5407" priority="3" operator="equal">
      <formula>0</formula>
    </cfRule>
  </conditionalFormatting>
  <conditionalFormatting sqref="E50:E51">
    <cfRule type="cellIs" dxfId="5406" priority="2" operator="equal">
      <formula>0</formula>
    </cfRule>
  </conditionalFormatting>
  <conditionalFormatting sqref="D50:D51">
    <cfRule type="cellIs" dxfId="5405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>
    <tabColor theme="8"/>
  </sheetPr>
  <dimension ref="A1:V359"/>
  <sheetViews>
    <sheetView zoomScale="70" zoomScaleNormal="70" zoomScaleSheetLayoutView="70" workbookViewId="0">
      <pane xSplit="2" ySplit="3" topLeftCell="C66" activePane="bottomRight" state="frozen"/>
      <selection pane="topRight" activeCell="C1" sqref="C1"/>
      <selection pane="bottomLeft" activeCell="C1" sqref="C1"/>
      <selection pane="bottomRight" activeCell="C1" sqref="C1"/>
    </sheetView>
  </sheetViews>
  <sheetFormatPr defaultColWidth="11.453125" defaultRowHeight="13" outlineLevelRow="2" outlineLevelCol="1" x14ac:dyDescent="0.3"/>
  <cols>
    <col min="1" max="1" width="5.26953125" style="105" hidden="1" customWidth="1" outlineLevel="1"/>
    <col min="2" max="2" width="24.81640625" style="63" hidden="1" customWidth="1" outlineLevel="1"/>
    <col min="3" max="3" width="43.453125" style="17" customWidth="1" collapsed="1"/>
    <col min="4" max="5" width="13.453125" style="17" customWidth="1"/>
    <col min="6" max="6" width="2" style="17" customWidth="1"/>
    <col min="7" max="17" width="8" style="17" customWidth="1"/>
    <col min="18" max="18" width="2" style="17" customWidth="1"/>
    <col min="19" max="19" width="11.453125" style="64" customWidth="1"/>
    <col min="20" max="21" width="11.453125" style="17" customWidth="1"/>
    <col min="22" max="16384" width="11.453125" style="17"/>
  </cols>
  <sheetData>
    <row r="1" spans="1:22" s="18" customFormat="1" ht="14.5" x14ac:dyDescent="0.35">
      <c r="A1" s="106"/>
      <c r="B1" s="16"/>
      <c r="C1" s="144"/>
      <c r="S1" s="19"/>
    </row>
    <row r="2" spans="1:22" s="18" customFormat="1" x14ac:dyDescent="0.3">
      <c r="A2" s="106"/>
      <c r="B2" s="16"/>
      <c r="S2" s="19"/>
    </row>
    <row r="3" spans="1:22" ht="23.5" x14ac:dyDescent="0.3">
      <c r="B3" s="16" t="s">
        <v>110</v>
      </c>
      <c r="C3" s="150" t="s">
        <v>15</v>
      </c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</row>
    <row r="4" spans="1:22" s="18" customFormat="1" ht="6" customHeight="1" x14ac:dyDescent="0.3">
      <c r="A4" s="106"/>
      <c r="B4" s="16"/>
      <c r="S4" s="19"/>
    </row>
    <row r="5" spans="1:22" s="24" customFormat="1" ht="26" hidden="1" outlineLevel="1" x14ac:dyDescent="0.35">
      <c r="A5" s="107"/>
      <c r="B5" s="20"/>
      <c r="C5" s="21"/>
      <c r="D5" s="22" t="s">
        <v>374</v>
      </c>
      <c r="E5" s="23" t="s">
        <v>375</v>
      </c>
      <c r="S5" s="25"/>
    </row>
    <row r="6" spans="1:22" s="18" customFormat="1" hidden="1" outlineLevel="1" x14ac:dyDescent="0.3">
      <c r="A6" s="106"/>
      <c r="B6" s="16"/>
      <c r="C6" s="26" t="s">
        <v>376</v>
      </c>
      <c r="D6" s="142">
        <v>26</v>
      </c>
      <c r="E6" s="27">
        <v>1</v>
      </c>
      <c r="F6" s="28"/>
      <c r="R6" s="28"/>
      <c r="S6" s="19"/>
    </row>
    <row r="7" spans="1:22" s="18" customFormat="1" hidden="1" outlineLevel="1" x14ac:dyDescent="0.3">
      <c r="A7" s="106"/>
      <c r="B7" s="16" t="s">
        <v>97</v>
      </c>
      <c r="C7" s="29" t="s">
        <v>377</v>
      </c>
      <c r="D7" s="30">
        <v>13</v>
      </c>
      <c r="E7" s="27">
        <v>0.5</v>
      </c>
      <c r="F7" s="28"/>
      <c r="R7" s="28"/>
      <c r="S7" s="19"/>
    </row>
    <row r="8" spans="1:22" s="18" customFormat="1" hidden="1" outlineLevel="1" x14ac:dyDescent="0.3">
      <c r="A8" s="106"/>
      <c r="B8" s="16"/>
      <c r="C8" s="29" t="s">
        <v>378</v>
      </c>
      <c r="D8" s="30">
        <v>18</v>
      </c>
      <c r="E8" s="27">
        <v>0.69230769230769229</v>
      </c>
      <c r="F8" s="28"/>
      <c r="R8" s="28"/>
      <c r="S8" s="19"/>
    </row>
    <row r="9" spans="1:22" s="18" customFormat="1" hidden="1" outlineLevel="1" x14ac:dyDescent="0.3">
      <c r="A9" s="106"/>
      <c r="B9" s="16"/>
      <c r="C9" s="29" t="s">
        <v>379</v>
      </c>
      <c r="D9" s="30">
        <v>3</v>
      </c>
      <c r="E9" s="27">
        <v>0.11538461538461539</v>
      </c>
      <c r="F9" s="28"/>
      <c r="R9" s="28"/>
      <c r="S9" s="19"/>
    </row>
    <row r="10" spans="1:22" s="18" customFormat="1" hidden="1" outlineLevel="1" x14ac:dyDescent="0.3">
      <c r="A10" s="106"/>
      <c r="B10" s="16"/>
      <c r="C10" s="29" t="s">
        <v>380</v>
      </c>
      <c r="D10" s="30">
        <v>5</v>
      </c>
      <c r="E10" s="27">
        <v>0.19230769230769232</v>
      </c>
      <c r="F10" s="28"/>
      <c r="R10" s="28"/>
      <c r="S10" s="19"/>
    </row>
    <row r="11" spans="1:22" s="18" customFormat="1" hidden="1" outlineLevel="1" x14ac:dyDescent="0.3">
      <c r="A11" s="106"/>
      <c r="B11" s="16"/>
      <c r="S11" s="19"/>
    </row>
    <row r="12" spans="1:22" s="18" customFormat="1" collapsed="1" x14ac:dyDescent="0.3">
      <c r="A12" s="106"/>
      <c r="B12" s="16"/>
      <c r="C12" s="148" t="s">
        <v>381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22" s="18" customFormat="1" ht="3" customHeight="1" x14ac:dyDescent="0.3">
      <c r="A13" s="106"/>
      <c r="B13" s="16"/>
      <c r="C13" s="31"/>
      <c r="D13" s="31"/>
      <c r="E13" s="31"/>
      <c r="F13" s="31"/>
      <c r="R13" s="31"/>
      <c r="S13" s="19"/>
    </row>
    <row r="14" spans="1:22" s="24" customFormat="1" x14ac:dyDescent="0.35">
      <c r="A14" s="107"/>
      <c r="B14" s="20"/>
      <c r="C14" s="32"/>
      <c r="D14" s="32"/>
      <c r="E14" s="32"/>
      <c r="F14" s="32"/>
      <c r="G14" s="145" t="s">
        <v>382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7"/>
      <c r="R14" s="32"/>
      <c r="S14" s="25"/>
    </row>
    <row r="15" spans="1:22" s="24" customFormat="1" ht="26" x14ac:dyDescent="0.35">
      <c r="A15" s="107"/>
      <c r="B15" s="68" t="s">
        <v>96</v>
      </c>
      <c r="C15" s="21"/>
      <c r="D15" s="22" t="s">
        <v>374</v>
      </c>
      <c r="E15" s="23" t="s">
        <v>375</v>
      </c>
      <c r="F15" s="33"/>
      <c r="G15" s="34">
        <v>2008</v>
      </c>
      <c r="H15" s="34">
        <v>2009</v>
      </c>
      <c r="I15" s="34">
        <v>2010</v>
      </c>
      <c r="J15" s="34">
        <v>2011</v>
      </c>
      <c r="K15" s="34">
        <v>2012</v>
      </c>
      <c r="L15" s="34">
        <v>2013</v>
      </c>
      <c r="M15" s="34">
        <v>2014</v>
      </c>
      <c r="N15" s="34">
        <v>2015</v>
      </c>
      <c r="O15" s="34">
        <v>2016</v>
      </c>
      <c r="P15" s="34">
        <v>2017</v>
      </c>
      <c r="Q15" s="34">
        <v>2018</v>
      </c>
      <c r="R15" s="35"/>
      <c r="S15" s="36" t="s">
        <v>383</v>
      </c>
      <c r="T15" s="37" t="s">
        <v>384</v>
      </c>
      <c r="U15" s="37" t="s">
        <v>385</v>
      </c>
    </row>
    <row r="16" spans="1:22" s="18" customFormat="1" x14ac:dyDescent="0.3">
      <c r="A16" s="106"/>
      <c r="B16" s="16" t="s">
        <v>129</v>
      </c>
      <c r="C16" s="29" t="s">
        <v>129</v>
      </c>
      <c r="D16" s="30">
        <v>3</v>
      </c>
      <c r="E16" s="27">
        <v>0.11538461538461539</v>
      </c>
      <c r="F16" s="28"/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28"/>
      <c r="S16" s="39">
        <v>0</v>
      </c>
      <c r="T16" s="40" t="s">
        <v>191</v>
      </c>
      <c r="U16" s="40" t="s">
        <v>191</v>
      </c>
      <c r="V16" s="24"/>
    </row>
    <row r="17" spans="1:22" s="18" customFormat="1" x14ac:dyDescent="0.3">
      <c r="A17" s="106"/>
      <c r="B17" s="16" t="s">
        <v>100</v>
      </c>
      <c r="C17" s="29" t="s">
        <v>100</v>
      </c>
      <c r="D17" s="30">
        <v>15</v>
      </c>
      <c r="E17" s="27">
        <v>0.57692307692307687</v>
      </c>
      <c r="F17" s="28"/>
      <c r="G17" s="38">
        <v>1.3887E-2</v>
      </c>
      <c r="H17" s="38">
        <v>1.7505E-2</v>
      </c>
      <c r="I17" s="38">
        <v>1.2518E-2</v>
      </c>
      <c r="J17" s="38">
        <v>4.4900000000000001E-3</v>
      </c>
      <c r="K17" s="38">
        <v>3.1930000000000001E-3</v>
      </c>
      <c r="L17" s="38">
        <v>2.333E-3</v>
      </c>
      <c r="M17" s="38">
        <v>1.544E-3</v>
      </c>
      <c r="N17" s="38">
        <v>6.6439999999999997E-3</v>
      </c>
      <c r="O17" s="38">
        <v>1.477E-3</v>
      </c>
      <c r="P17" s="38">
        <v>0</v>
      </c>
      <c r="Q17" s="38">
        <v>0</v>
      </c>
      <c r="R17" s="28"/>
      <c r="S17" s="39">
        <v>6.3591000000000009E-2</v>
      </c>
      <c r="T17" s="40">
        <v>-1</v>
      </c>
      <c r="U17" s="40">
        <v>-1</v>
      </c>
      <c r="V17" s="24"/>
    </row>
    <row r="18" spans="1:22" s="18" customFormat="1" x14ac:dyDescent="0.3">
      <c r="A18" s="106"/>
      <c r="B18" s="16" t="s">
        <v>160</v>
      </c>
      <c r="C18" s="29" t="s">
        <v>160</v>
      </c>
      <c r="D18" s="30">
        <v>0</v>
      </c>
      <c r="E18" s="27">
        <v>0</v>
      </c>
      <c r="F18" s="28"/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28"/>
      <c r="S18" s="39">
        <v>0</v>
      </c>
      <c r="T18" s="40" t="s">
        <v>191</v>
      </c>
      <c r="U18" s="40" t="s">
        <v>191</v>
      </c>
      <c r="V18" s="24"/>
    </row>
    <row r="19" spans="1:22" s="18" customFormat="1" x14ac:dyDescent="0.3">
      <c r="A19" s="106"/>
      <c r="B19" s="16" t="s">
        <v>107</v>
      </c>
      <c r="C19" s="29" t="s">
        <v>107</v>
      </c>
      <c r="D19" s="30">
        <v>8</v>
      </c>
      <c r="E19" s="27">
        <v>0.30769230769230771</v>
      </c>
      <c r="F19" s="28"/>
      <c r="G19" s="38">
        <v>3.1036999999999999E-2</v>
      </c>
      <c r="H19" s="38">
        <v>4.9834999999999997E-2</v>
      </c>
      <c r="I19" s="38">
        <v>6.182E-2</v>
      </c>
      <c r="J19" s="38">
        <v>6.8187999999999999E-2</v>
      </c>
      <c r="K19" s="38">
        <v>9.3432000000000001E-2</v>
      </c>
      <c r="L19" s="38">
        <v>0.124698</v>
      </c>
      <c r="M19" s="38">
        <v>0.117283</v>
      </c>
      <c r="N19" s="38">
        <v>0.123804</v>
      </c>
      <c r="O19" s="38">
        <v>0.124172</v>
      </c>
      <c r="P19" s="38">
        <v>0.15074000000000001</v>
      </c>
      <c r="Q19" s="38">
        <v>0.142319</v>
      </c>
      <c r="R19" s="28"/>
      <c r="S19" s="39">
        <v>1.0873280000000001</v>
      </c>
      <c r="T19" s="40">
        <v>3.5854625124850985</v>
      </c>
      <c r="U19" s="40">
        <v>0.20968666553294546</v>
      </c>
      <c r="V19" s="24"/>
    </row>
    <row r="20" spans="1:22" s="18" customFormat="1" x14ac:dyDescent="0.3">
      <c r="A20" s="106"/>
      <c r="B20" s="16" t="s">
        <v>203</v>
      </c>
      <c r="C20" s="29" t="s">
        <v>203</v>
      </c>
      <c r="D20" s="30">
        <v>0</v>
      </c>
      <c r="E20" s="27">
        <v>0</v>
      </c>
      <c r="F20" s="28"/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28"/>
      <c r="S20" s="39">
        <v>0</v>
      </c>
      <c r="T20" s="40" t="s">
        <v>191</v>
      </c>
      <c r="U20" s="40" t="s">
        <v>191</v>
      </c>
    </row>
    <row r="21" spans="1:22" s="18" customFormat="1" x14ac:dyDescent="0.3">
      <c r="A21" s="106"/>
      <c r="B21" s="16" t="s">
        <v>182</v>
      </c>
      <c r="C21" s="29" t="s">
        <v>182</v>
      </c>
      <c r="D21" s="30">
        <v>0</v>
      </c>
      <c r="E21" s="27">
        <v>0</v>
      </c>
      <c r="F21" s="28"/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28"/>
      <c r="S21" s="39">
        <v>0</v>
      </c>
      <c r="T21" s="40" t="s">
        <v>191</v>
      </c>
      <c r="U21" s="40" t="s">
        <v>191</v>
      </c>
    </row>
    <row r="22" spans="1:22" s="18" customFormat="1" x14ac:dyDescent="0.3">
      <c r="A22" s="106"/>
      <c r="B22" s="16"/>
      <c r="C22" s="26" t="s">
        <v>373</v>
      </c>
      <c r="D22" s="142">
        <v>26</v>
      </c>
      <c r="E22" s="41">
        <v>1</v>
      </c>
      <c r="F22" s="42"/>
      <c r="G22" s="43">
        <v>4.4923999999999999E-2</v>
      </c>
      <c r="H22" s="43">
        <v>6.7339999999999997E-2</v>
      </c>
      <c r="I22" s="43">
        <v>7.4338000000000001E-2</v>
      </c>
      <c r="J22" s="43">
        <v>7.2677999999999993E-2</v>
      </c>
      <c r="K22" s="43">
        <v>9.6625000000000003E-2</v>
      </c>
      <c r="L22" s="43">
        <v>0.12703100000000001</v>
      </c>
      <c r="M22" s="43">
        <v>0.118827</v>
      </c>
      <c r="N22" s="43">
        <v>0.13044800000000001</v>
      </c>
      <c r="O22" s="43">
        <v>0.12564900000000001</v>
      </c>
      <c r="P22" s="43">
        <v>0.15074000000000001</v>
      </c>
      <c r="Q22" s="43">
        <v>0.142319</v>
      </c>
      <c r="R22" s="42"/>
      <c r="S22" s="44">
        <v>1.150919</v>
      </c>
      <c r="T22" s="45">
        <v>2.1679948357225536</v>
      </c>
      <c r="U22" s="45">
        <v>0.15504274907687798</v>
      </c>
    </row>
    <row r="23" spans="1:22" s="18" customFormat="1" x14ac:dyDescent="0.3">
      <c r="A23" s="106"/>
      <c r="B23" s="16"/>
      <c r="C23" s="31"/>
      <c r="D23" s="31"/>
      <c r="E23" s="31"/>
      <c r="F23" s="31"/>
      <c r="R23" s="31"/>
      <c r="S23" s="19"/>
    </row>
    <row r="24" spans="1:22" s="18" customFormat="1" x14ac:dyDescent="0.3">
      <c r="A24" s="106"/>
      <c r="B24" s="16"/>
      <c r="C24" s="31"/>
      <c r="D24" s="31"/>
      <c r="E24" s="31"/>
      <c r="F24" s="31"/>
      <c r="R24" s="31"/>
      <c r="S24" s="19"/>
    </row>
    <row r="25" spans="1:22" s="18" customFormat="1" x14ac:dyDescent="0.3">
      <c r="A25" s="106"/>
      <c r="B25" s="16"/>
      <c r="C25" s="31"/>
      <c r="D25" s="31"/>
      <c r="E25" s="31"/>
      <c r="F25" s="31"/>
      <c r="R25" s="31"/>
      <c r="S25" s="19"/>
    </row>
    <row r="26" spans="1:22" s="18" customFormat="1" x14ac:dyDescent="0.3">
      <c r="A26" s="106"/>
      <c r="B26" s="16"/>
      <c r="C26" s="31"/>
      <c r="D26" s="31"/>
      <c r="E26" s="31"/>
      <c r="F26" s="31"/>
      <c r="R26" s="31"/>
      <c r="S26" s="19"/>
    </row>
    <row r="27" spans="1:22" s="18" customFormat="1" x14ac:dyDescent="0.3">
      <c r="A27" s="106"/>
      <c r="B27" s="16"/>
      <c r="C27" s="31"/>
      <c r="D27" s="31"/>
      <c r="E27" s="31"/>
      <c r="F27" s="31"/>
      <c r="R27" s="31"/>
      <c r="S27" s="19"/>
    </row>
    <row r="28" spans="1:22" s="18" customFormat="1" x14ac:dyDescent="0.3">
      <c r="A28" s="106"/>
      <c r="B28" s="16"/>
      <c r="C28" s="31"/>
      <c r="D28" s="31"/>
      <c r="E28" s="31"/>
      <c r="F28" s="31"/>
      <c r="R28" s="31"/>
      <c r="S28" s="19"/>
    </row>
    <row r="29" spans="1:22" s="18" customFormat="1" x14ac:dyDescent="0.3">
      <c r="A29" s="106"/>
      <c r="B29" s="16"/>
      <c r="C29" s="31"/>
      <c r="D29" s="31"/>
      <c r="E29" s="31"/>
      <c r="F29" s="31"/>
      <c r="R29" s="31"/>
      <c r="S29" s="19"/>
    </row>
    <row r="30" spans="1:22" s="18" customFormat="1" x14ac:dyDescent="0.3">
      <c r="A30" s="106"/>
      <c r="B30" s="16"/>
      <c r="C30" s="31"/>
      <c r="D30" s="31"/>
      <c r="E30" s="31"/>
      <c r="F30" s="31"/>
      <c r="R30" s="31"/>
      <c r="S30" s="19"/>
    </row>
    <row r="31" spans="1:22" s="18" customFormat="1" x14ac:dyDescent="0.3">
      <c r="A31" s="106"/>
      <c r="B31" s="16"/>
      <c r="C31" s="31"/>
      <c r="D31" s="31"/>
      <c r="E31" s="31"/>
      <c r="F31" s="31"/>
      <c r="R31" s="31"/>
      <c r="S31" s="19"/>
    </row>
    <row r="32" spans="1:22" s="18" customFormat="1" x14ac:dyDescent="0.3">
      <c r="A32" s="106"/>
      <c r="B32" s="16"/>
      <c r="C32" s="31"/>
      <c r="D32" s="31"/>
      <c r="E32" s="31"/>
      <c r="F32" s="31"/>
      <c r="R32" s="31"/>
      <c r="S32" s="19"/>
    </row>
    <row r="33" spans="1:21" s="18" customFormat="1" x14ac:dyDescent="0.3">
      <c r="A33" s="106"/>
      <c r="B33" s="16"/>
      <c r="C33" s="31"/>
      <c r="D33" s="31"/>
      <c r="E33" s="31"/>
      <c r="F33" s="31"/>
      <c r="R33" s="31"/>
      <c r="S33" s="19"/>
    </row>
    <row r="34" spans="1:21" s="18" customFormat="1" x14ac:dyDescent="0.3">
      <c r="A34" s="106"/>
      <c r="B34" s="16"/>
      <c r="C34" s="31"/>
      <c r="D34" s="31"/>
      <c r="E34" s="31"/>
      <c r="F34" s="31"/>
      <c r="R34" s="31"/>
      <c r="S34" s="19"/>
    </row>
    <row r="35" spans="1:21" s="18" customFormat="1" x14ac:dyDescent="0.3">
      <c r="A35" s="106"/>
      <c r="B35" s="16"/>
      <c r="C35" s="31"/>
      <c r="D35" s="31"/>
      <c r="E35" s="31"/>
      <c r="F35" s="31"/>
      <c r="R35" s="31"/>
      <c r="S35" s="19"/>
    </row>
    <row r="36" spans="1:21" s="18" customFormat="1" x14ac:dyDescent="0.3">
      <c r="A36" s="106"/>
      <c r="B36" s="16"/>
      <c r="C36" s="31"/>
      <c r="D36" s="31"/>
      <c r="E36" s="31"/>
      <c r="F36" s="31"/>
      <c r="R36" s="31"/>
      <c r="S36" s="19"/>
    </row>
    <row r="37" spans="1:21" s="18" customFormat="1" x14ac:dyDescent="0.3">
      <c r="A37" s="106"/>
      <c r="B37" s="16"/>
      <c r="C37" s="31"/>
      <c r="D37" s="31"/>
      <c r="E37" s="31"/>
      <c r="F37" s="31"/>
      <c r="R37" s="31"/>
      <c r="S37" s="19"/>
    </row>
    <row r="38" spans="1:21" s="18" customFormat="1" x14ac:dyDescent="0.3">
      <c r="A38" s="106"/>
      <c r="B38" s="16"/>
      <c r="C38" s="31"/>
      <c r="D38" s="31"/>
      <c r="E38" s="31"/>
      <c r="F38" s="31"/>
      <c r="R38" s="31"/>
      <c r="S38" s="19"/>
    </row>
    <row r="39" spans="1:21" s="18" customFormat="1" x14ac:dyDescent="0.3">
      <c r="A39" s="106"/>
      <c r="B39" s="16"/>
      <c r="C39" s="31"/>
      <c r="D39" s="31"/>
      <c r="E39" s="31"/>
      <c r="F39" s="31"/>
      <c r="R39" s="31"/>
      <c r="S39" s="19"/>
    </row>
    <row r="40" spans="1:21" s="18" customFormat="1" x14ac:dyDescent="0.3">
      <c r="A40" s="106"/>
      <c r="B40" s="16"/>
      <c r="C40" s="31"/>
      <c r="D40" s="31"/>
      <c r="E40" s="31"/>
      <c r="F40" s="31"/>
      <c r="R40" s="31"/>
      <c r="S40" s="19"/>
    </row>
    <row r="41" spans="1:21" s="18" customFormat="1" x14ac:dyDescent="0.3">
      <c r="A41" s="106"/>
      <c r="B41" s="16"/>
      <c r="C41" s="31"/>
      <c r="D41" s="31"/>
      <c r="E41" s="31"/>
      <c r="F41" s="31"/>
      <c r="R41" s="31"/>
      <c r="S41" s="19"/>
    </row>
    <row r="42" spans="1:21" s="18" customFormat="1" x14ac:dyDescent="0.3">
      <c r="A42" s="106"/>
      <c r="B42" s="16"/>
      <c r="C42" s="31"/>
      <c r="D42" s="31"/>
      <c r="E42" s="31"/>
      <c r="F42" s="31"/>
      <c r="R42" s="31"/>
      <c r="S42" s="19"/>
    </row>
    <row r="43" spans="1:21" s="18" customFormat="1" x14ac:dyDescent="0.3">
      <c r="A43" s="106"/>
      <c r="B43" s="16"/>
      <c r="C43" s="31"/>
      <c r="D43" s="31"/>
      <c r="E43" s="31"/>
      <c r="F43" s="31"/>
      <c r="R43" s="31"/>
      <c r="S43" s="19"/>
    </row>
    <row r="44" spans="1:21" s="18" customFormat="1" x14ac:dyDescent="0.3">
      <c r="A44" s="106"/>
      <c r="B44" s="16"/>
      <c r="C44" s="31"/>
      <c r="D44" s="31"/>
      <c r="E44" s="31"/>
      <c r="F44" s="31"/>
      <c r="R44" s="31"/>
      <c r="S44" s="19"/>
    </row>
    <row r="45" spans="1:21" s="18" customFormat="1" ht="5.25" customHeight="1" x14ac:dyDescent="0.3">
      <c r="A45" s="106"/>
      <c r="B45" s="16"/>
      <c r="C45" s="31"/>
      <c r="D45" s="31"/>
      <c r="E45" s="31"/>
      <c r="F45" s="31"/>
      <c r="R45" s="31"/>
      <c r="S45" s="19"/>
    </row>
    <row r="46" spans="1:21" s="18" customFormat="1" x14ac:dyDescent="0.3">
      <c r="A46" s="106"/>
      <c r="B46" s="16"/>
      <c r="C46" s="148" t="s">
        <v>386</v>
      </c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s="18" customFormat="1" ht="3" customHeight="1" x14ac:dyDescent="0.3">
      <c r="A47" s="106"/>
      <c r="B47" s="16"/>
      <c r="C47" s="31"/>
      <c r="D47" s="31"/>
      <c r="E47" s="31"/>
      <c r="F47" s="31"/>
      <c r="R47" s="31"/>
      <c r="S47" s="19"/>
    </row>
    <row r="48" spans="1:21" s="24" customFormat="1" x14ac:dyDescent="0.35">
      <c r="A48" s="107"/>
      <c r="B48" s="20"/>
      <c r="C48" s="32"/>
      <c r="D48" s="32"/>
      <c r="E48" s="32"/>
      <c r="F48" s="32"/>
      <c r="G48" s="145" t="s">
        <v>382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7"/>
      <c r="R48" s="32"/>
      <c r="S48" s="25"/>
    </row>
    <row r="49" spans="1:21" s="18" customFormat="1" ht="26" x14ac:dyDescent="0.3">
      <c r="A49" s="106"/>
      <c r="B49" s="16"/>
      <c r="C49" s="21"/>
      <c r="D49" s="22" t="s">
        <v>374</v>
      </c>
      <c r="E49" s="23" t="s">
        <v>375</v>
      </c>
      <c r="F49" s="33"/>
      <c r="G49" s="34">
        <v>2008</v>
      </c>
      <c r="H49" s="34">
        <v>2009</v>
      </c>
      <c r="I49" s="34">
        <v>2010</v>
      </c>
      <c r="J49" s="34">
        <v>2011</v>
      </c>
      <c r="K49" s="34">
        <v>2012</v>
      </c>
      <c r="L49" s="34">
        <v>2013</v>
      </c>
      <c r="M49" s="34">
        <v>2014</v>
      </c>
      <c r="N49" s="34">
        <v>2015</v>
      </c>
      <c r="O49" s="34">
        <v>2016</v>
      </c>
      <c r="P49" s="34">
        <v>2017</v>
      </c>
      <c r="Q49" s="34">
        <v>2018</v>
      </c>
      <c r="R49" s="35"/>
      <c r="S49" s="36" t="s">
        <v>383</v>
      </c>
      <c r="T49" s="37" t="s">
        <v>384</v>
      </c>
      <c r="U49" s="37" t="s">
        <v>385</v>
      </c>
    </row>
    <row r="50" spans="1:21" s="18" customFormat="1" x14ac:dyDescent="0.3">
      <c r="A50" s="106"/>
      <c r="B50" s="16" t="s">
        <v>124</v>
      </c>
      <c r="C50" s="29" t="s">
        <v>124</v>
      </c>
      <c r="D50" s="30">
        <v>7</v>
      </c>
      <c r="E50" s="27">
        <v>0.26923076923076922</v>
      </c>
      <c r="F50" s="28"/>
      <c r="G50" s="38">
        <v>2.3285E-2</v>
      </c>
      <c r="H50" s="38">
        <v>4.1612000000000003E-2</v>
      </c>
      <c r="I50" s="38">
        <v>5.5480000000000002E-2</v>
      </c>
      <c r="J50" s="38">
        <v>5.2552000000000001E-2</v>
      </c>
      <c r="K50" s="38">
        <v>8.2163E-2</v>
      </c>
      <c r="L50" s="38">
        <v>0.102911</v>
      </c>
      <c r="M50" s="38">
        <v>6.7918000000000006E-2</v>
      </c>
      <c r="N50" s="38">
        <v>5.4003000000000002E-2</v>
      </c>
      <c r="O50" s="38">
        <v>8.2616999999999996E-2</v>
      </c>
      <c r="P50" s="38">
        <v>0.119015</v>
      </c>
      <c r="Q50" s="38">
        <v>0.116992</v>
      </c>
      <c r="R50" s="28"/>
      <c r="S50" s="39">
        <v>0.79854799999999992</v>
      </c>
      <c r="T50" s="40">
        <v>4.0243504401975523</v>
      </c>
      <c r="U50" s="40">
        <v>0.22358738377022291</v>
      </c>
    </row>
    <row r="51" spans="1:21" s="18" customFormat="1" x14ac:dyDescent="0.3">
      <c r="A51" s="106"/>
      <c r="B51" s="16" t="s">
        <v>234</v>
      </c>
      <c r="C51" s="29" t="s">
        <v>234</v>
      </c>
      <c r="D51" s="30">
        <v>0</v>
      </c>
      <c r="E51" s="27">
        <v>0</v>
      </c>
      <c r="F51" s="28"/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28"/>
      <c r="S51" s="39">
        <v>0</v>
      </c>
      <c r="T51" s="40" t="s">
        <v>191</v>
      </c>
      <c r="U51" s="40" t="s">
        <v>191</v>
      </c>
    </row>
    <row r="52" spans="1:21" s="18" customFormat="1" x14ac:dyDescent="0.3">
      <c r="A52" s="106"/>
      <c r="B52" s="16" t="s">
        <v>102</v>
      </c>
      <c r="C52" s="29" t="s">
        <v>102</v>
      </c>
      <c r="D52" s="30">
        <v>16</v>
      </c>
      <c r="E52" s="27">
        <v>0.61538461538461542</v>
      </c>
      <c r="F52" s="28"/>
      <c r="G52" s="38">
        <v>2.1607999999999999E-2</v>
      </c>
      <c r="H52" s="38">
        <v>2.5589000000000001E-2</v>
      </c>
      <c r="I52" s="38">
        <v>1.8679000000000001E-2</v>
      </c>
      <c r="J52" s="38">
        <v>1.4492E-2</v>
      </c>
      <c r="K52" s="38">
        <v>9.9740000000000002E-3</v>
      </c>
      <c r="L52" s="38">
        <v>1.4102999999999999E-2</v>
      </c>
      <c r="M52" s="38">
        <v>3.0474000000000001E-2</v>
      </c>
      <c r="N52" s="38">
        <v>4.3327999999999998E-2</v>
      </c>
      <c r="O52" s="38">
        <v>1.477E-3</v>
      </c>
      <c r="P52" s="38">
        <v>0</v>
      </c>
      <c r="Q52" s="38">
        <v>0</v>
      </c>
      <c r="R52" s="28"/>
      <c r="S52" s="39">
        <v>0.17972400000000002</v>
      </c>
      <c r="T52" s="40">
        <v>-1</v>
      </c>
      <c r="U52" s="40">
        <v>-1</v>
      </c>
    </row>
    <row r="53" spans="1:21" s="18" customFormat="1" x14ac:dyDescent="0.3">
      <c r="A53" s="106"/>
      <c r="B53" s="16" t="s">
        <v>113</v>
      </c>
      <c r="C53" s="29" t="s">
        <v>113</v>
      </c>
      <c r="D53" s="30">
        <v>3</v>
      </c>
      <c r="E53" s="27">
        <v>0.11538461538461539</v>
      </c>
      <c r="F53" s="28"/>
      <c r="G53" s="38">
        <v>3.1000000000000001E-5</v>
      </c>
      <c r="H53" s="38">
        <v>1.3899999999999999E-4</v>
      </c>
      <c r="I53" s="38">
        <v>1.7899999999999999E-4</v>
      </c>
      <c r="J53" s="38">
        <v>5.6340000000000001E-3</v>
      </c>
      <c r="K53" s="38">
        <v>4.4879999999999998E-3</v>
      </c>
      <c r="L53" s="38">
        <v>1.0017E-2</v>
      </c>
      <c r="M53" s="38">
        <v>2.0434999999999998E-2</v>
      </c>
      <c r="N53" s="38">
        <v>3.3117000000000001E-2</v>
      </c>
      <c r="O53" s="38">
        <v>4.1555000000000002E-2</v>
      </c>
      <c r="P53" s="38">
        <v>3.1725000000000003E-2</v>
      </c>
      <c r="Q53" s="38">
        <v>2.5326999999999999E-2</v>
      </c>
      <c r="R53" s="28"/>
      <c r="S53" s="39">
        <v>0.17264699999999999</v>
      </c>
      <c r="T53" s="40">
        <v>815.99999999999989</v>
      </c>
      <c r="U53" s="40">
        <v>1.3122125659126032</v>
      </c>
    </row>
    <row r="54" spans="1:21" s="18" customFormat="1" x14ac:dyDescent="0.3">
      <c r="A54" s="106"/>
      <c r="B54" s="16" t="s">
        <v>204</v>
      </c>
      <c r="C54" s="29" t="s">
        <v>204</v>
      </c>
      <c r="D54" s="30">
        <v>0</v>
      </c>
      <c r="E54" s="27">
        <v>0</v>
      </c>
      <c r="F54" s="28"/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28"/>
      <c r="S54" s="39">
        <v>0</v>
      </c>
      <c r="T54" s="40" t="s">
        <v>191</v>
      </c>
      <c r="U54" s="40" t="s">
        <v>191</v>
      </c>
    </row>
    <row r="55" spans="1:21" s="18" customFormat="1" x14ac:dyDescent="0.3">
      <c r="A55" s="106"/>
      <c r="B55" s="16"/>
      <c r="C55" s="26" t="s">
        <v>373</v>
      </c>
      <c r="D55" s="142">
        <v>26</v>
      </c>
      <c r="E55" s="41">
        <v>1</v>
      </c>
      <c r="F55" s="42"/>
      <c r="G55" s="43">
        <v>4.4924000000000006E-2</v>
      </c>
      <c r="H55" s="43">
        <v>6.7340000000000011E-2</v>
      </c>
      <c r="I55" s="43">
        <v>7.4338000000000001E-2</v>
      </c>
      <c r="J55" s="43">
        <v>7.2678000000000006E-2</v>
      </c>
      <c r="K55" s="43">
        <v>9.6625000000000003E-2</v>
      </c>
      <c r="L55" s="43">
        <v>0.12703100000000001</v>
      </c>
      <c r="M55" s="43">
        <v>0.118827</v>
      </c>
      <c r="N55" s="43">
        <v>0.13044800000000001</v>
      </c>
      <c r="O55" s="43">
        <v>0.12564900000000001</v>
      </c>
      <c r="P55" s="43">
        <v>0.15073999999999999</v>
      </c>
      <c r="Q55" s="43">
        <v>0.142319</v>
      </c>
      <c r="R55" s="42"/>
      <c r="S55" s="44">
        <v>1.150919</v>
      </c>
      <c r="T55" s="45">
        <v>2.1679948357225531</v>
      </c>
      <c r="U55" s="45">
        <v>0.15504274907687798</v>
      </c>
    </row>
    <row r="56" spans="1:21" s="18" customFormat="1" x14ac:dyDescent="0.3">
      <c r="A56" s="106"/>
      <c r="B56" s="16"/>
      <c r="C56" s="31"/>
      <c r="D56" s="31"/>
      <c r="E56" s="31"/>
      <c r="F56" s="31"/>
      <c r="R56" s="31"/>
      <c r="S56" s="19"/>
    </row>
    <row r="57" spans="1:21" s="18" customFormat="1" x14ac:dyDescent="0.3">
      <c r="A57" s="106"/>
      <c r="B57" s="16"/>
      <c r="C57" s="31"/>
      <c r="D57" s="31"/>
      <c r="E57" s="31"/>
      <c r="F57" s="31"/>
      <c r="R57" s="31"/>
      <c r="S57" s="19"/>
    </row>
    <row r="58" spans="1:21" s="18" customFormat="1" x14ac:dyDescent="0.3">
      <c r="A58" s="106"/>
      <c r="B58" s="16"/>
      <c r="C58" s="31"/>
      <c r="D58" s="31"/>
      <c r="E58" s="31"/>
      <c r="F58" s="31"/>
      <c r="R58" s="31"/>
      <c r="S58" s="19"/>
    </row>
    <row r="59" spans="1:21" s="18" customFormat="1" x14ac:dyDescent="0.3">
      <c r="A59" s="106"/>
      <c r="B59" s="16"/>
      <c r="C59" s="31"/>
      <c r="D59" s="31"/>
      <c r="E59" s="31"/>
      <c r="F59" s="31"/>
      <c r="R59" s="31"/>
      <c r="S59" s="19"/>
    </row>
    <row r="60" spans="1:21" s="18" customFormat="1" x14ac:dyDescent="0.3">
      <c r="A60" s="106"/>
      <c r="B60" s="16"/>
      <c r="C60" s="31"/>
      <c r="D60" s="31"/>
      <c r="E60" s="31"/>
      <c r="F60" s="31"/>
      <c r="R60" s="31"/>
      <c r="S60" s="19"/>
    </row>
    <row r="61" spans="1:21" s="18" customFormat="1" x14ac:dyDescent="0.3">
      <c r="A61" s="106"/>
      <c r="B61" s="16"/>
      <c r="C61" s="31"/>
      <c r="D61" s="31"/>
      <c r="E61" s="31"/>
      <c r="F61" s="31"/>
      <c r="R61" s="31"/>
      <c r="S61" s="19"/>
    </row>
    <row r="62" spans="1:21" s="18" customFormat="1" x14ac:dyDescent="0.3">
      <c r="A62" s="106"/>
      <c r="B62" s="16"/>
      <c r="C62" s="31"/>
      <c r="D62" s="31"/>
      <c r="E62" s="31"/>
      <c r="F62" s="31"/>
      <c r="R62" s="31"/>
      <c r="S62" s="19"/>
    </row>
    <row r="63" spans="1:21" s="18" customFormat="1" x14ac:dyDescent="0.3">
      <c r="A63" s="106"/>
      <c r="B63" s="16"/>
      <c r="C63" s="31"/>
      <c r="D63" s="31"/>
      <c r="E63" s="31"/>
      <c r="F63" s="31"/>
      <c r="R63" s="31"/>
      <c r="S63" s="19"/>
    </row>
    <row r="64" spans="1:21" s="18" customFormat="1" x14ac:dyDescent="0.3">
      <c r="A64" s="106"/>
      <c r="B64" s="16"/>
      <c r="C64" s="31"/>
      <c r="D64" s="31"/>
      <c r="E64" s="31"/>
      <c r="F64" s="31"/>
      <c r="R64" s="31"/>
      <c r="S64" s="19"/>
    </row>
    <row r="65" spans="1:21" s="18" customFormat="1" x14ac:dyDescent="0.3">
      <c r="A65" s="106"/>
      <c r="B65" s="16"/>
      <c r="C65" s="31"/>
      <c r="D65" s="31"/>
      <c r="E65" s="31"/>
      <c r="F65" s="31"/>
      <c r="R65" s="31"/>
      <c r="S65" s="19"/>
    </row>
    <row r="66" spans="1:21" s="18" customFormat="1" x14ac:dyDescent="0.3">
      <c r="A66" s="106"/>
      <c r="B66" s="16"/>
      <c r="C66" s="31"/>
      <c r="D66" s="31"/>
      <c r="E66" s="31"/>
      <c r="F66" s="31"/>
      <c r="R66" s="31"/>
      <c r="S66" s="19"/>
    </row>
    <row r="67" spans="1:21" s="18" customFormat="1" x14ac:dyDescent="0.3">
      <c r="A67" s="106"/>
      <c r="B67" s="16"/>
      <c r="C67" s="31"/>
      <c r="D67" s="31"/>
      <c r="E67" s="31"/>
      <c r="F67" s="31"/>
      <c r="R67" s="31"/>
      <c r="S67" s="19"/>
    </row>
    <row r="68" spans="1:21" s="18" customFormat="1" x14ac:dyDescent="0.3">
      <c r="A68" s="106"/>
      <c r="B68" s="16"/>
      <c r="C68" s="31"/>
      <c r="D68" s="31"/>
      <c r="E68" s="31"/>
      <c r="F68" s="31"/>
      <c r="R68" s="31"/>
      <c r="S68" s="19"/>
    </row>
    <row r="69" spans="1:21" s="18" customFormat="1" x14ac:dyDescent="0.3">
      <c r="A69" s="106"/>
      <c r="B69" s="16"/>
      <c r="C69" s="31"/>
      <c r="D69" s="31"/>
      <c r="E69" s="31"/>
      <c r="F69" s="31"/>
      <c r="R69" s="31"/>
      <c r="S69" s="19"/>
    </row>
    <row r="70" spans="1:21" s="18" customFormat="1" x14ac:dyDescent="0.3">
      <c r="A70" s="106"/>
      <c r="B70" s="16"/>
      <c r="C70" s="31"/>
      <c r="D70" s="31"/>
      <c r="E70" s="31"/>
      <c r="F70" s="31"/>
      <c r="R70" s="31"/>
      <c r="S70" s="19"/>
    </row>
    <row r="71" spans="1:21" s="18" customFormat="1" x14ac:dyDescent="0.3">
      <c r="A71" s="106"/>
      <c r="B71" s="16"/>
      <c r="C71" s="31"/>
      <c r="D71" s="31"/>
      <c r="E71" s="31"/>
      <c r="F71" s="31"/>
      <c r="R71" s="31"/>
      <c r="S71" s="19"/>
    </row>
    <row r="72" spans="1:21" s="18" customFormat="1" x14ac:dyDescent="0.3">
      <c r="A72" s="106"/>
      <c r="B72" s="16"/>
      <c r="C72" s="31"/>
      <c r="D72" s="31"/>
      <c r="E72" s="31"/>
      <c r="F72" s="31"/>
      <c r="R72" s="31"/>
      <c r="S72" s="19"/>
    </row>
    <row r="73" spans="1:21" s="18" customFormat="1" x14ac:dyDescent="0.3">
      <c r="A73" s="106"/>
      <c r="B73" s="16"/>
      <c r="C73" s="31"/>
      <c r="D73" s="31"/>
      <c r="E73" s="31"/>
      <c r="F73" s="31"/>
      <c r="R73" s="31"/>
      <c r="S73" s="19"/>
    </row>
    <row r="74" spans="1:21" s="18" customFormat="1" x14ac:dyDescent="0.3">
      <c r="A74" s="106"/>
      <c r="B74" s="16"/>
      <c r="C74" s="31"/>
      <c r="D74" s="31"/>
      <c r="E74" s="31"/>
      <c r="F74" s="31"/>
      <c r="R74" s="31"/>
      <c r="S74" s="19"/>
    </row>
    <row r="75" spans="1:21" s="18" customFormat="1" x14ac:dyDescent="0.3">
      <c r="A75" s="106"/>
      <c r="B75" s="16"/>
      <c r="C75" s="31"/>
      <c r="D75" s="31"/>
      <c r="E75" s="31"/>
      <c r="F75" s="31"/>
      <c r="R75" s="31"/>
      <c r="S75" s="19"/>
    </row>
    <row r="76" spans="1:21" s="18" customFormat="1" x14ac:dyDescent="0.3">
      <c r="A76" s="106"/>
      <c r="B76" s="16"/>
      <c r="C76" s="31"/>
      <c r="D76" s="31"/>
      <c r="E76" s="31"/>
      <c r="F76" s="31"/>
      <c r="R76" s="31"/>
      <c r="S76" s="19"/>
    </row>
    <row r="77" spans="1:21" s="18" customFormat="1" x14ac:dyDescent="0.3">
      <c r="A77" s="106"/>
      <c r="B77" s="16"/>
      <c r="C77" s="31"/>
      <c r="D77" s="31"/>
      <c r="E77" s="31"/>
      <c r="F77" s="31"/>
      <c r="R77" s="31"/>
      <c r="S77" s="19"/>
    </row>
    <row r="78" spans="1:21" s="18" customFormat="1" ht="6.75" customHeight="1" x14ac:dyDescent="0.3">
      <c r="A78" s="106"/>
      <c r="B78" s="16"/>
      <c r="C78" s="31"/>
      <c r="D78" s="31"/>
      <c r="E78" s="31"/>
      <c r="F78" s="31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7"/>
      <c r="S78" s="19"/>
    </row>
    <row r="79" spans="1:21" s="18" customFormat="1" x14ac:dyDescent="0.3">
      <c r="A79" s="106"/>
      <c r="B79" s="16"/>
      <c r="C79" s="148" t="s">
        <v>387</v>
      </c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</row>
    <row r="80" spans="1:21" s="18" customFormat="1" ht="3" customHeight="1" x14ac:dyDescent="0.3">
      <c r="A80" s="106"/>
      <c r="B80" s="16"/>
      <c r="C80" s="31"/>
      <c r="D80" s="31"/>
      <c r="E80" s="31"/>
      <c r="F80" s="31"/>
      <c r="R80" s="31"/>
      <c r="S80" s="19"/>
    </row>
    <row r="81" spans="1:21" s="24" customFormat="1" x14ac:dyDescent="0.35">
      <c r="A81" s="107"/>
      <c r="B81" s="16"/>
      <c r="F81" s="32"/>
      <c r="G81" s="145" t="s">
        <v>382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7"/>
      <c r="R81" s="32"/>
      <c r="S81" s="25"/>
    </row>
    <row r="82" spans="1:21" s="24" customFormat="1" ht="26" x14ac:dyDescent="0.35">
      <c r="A82" s="107"/>
      <c r="B82" s="16"/>
      <c r="C82" s="21"/>
      <c r="D82" s="22" t="s">
        <v>374</v>
      </c>
      <c r="E82" s="23" t="s">
        <v>375</v>
      </c>
      <c r="F82" s="33"/>
      <c r="G82" s="34">
        <v>2008</v>
      </c>
      <c r="H82" s="34">
        <v>2009</v>
      </c>
      <c r="I82" s="34">
        <v>2010</v>
      </c>
      <c r="J82" s="34">
        <v>2011</v>
      </c>
      <c r="K82" s="34">
        <v>2012</v>
      </c>
      <c r="L82" s="34">
        <v>2013</v>
      </c>
      <c r="M82" s="34">
        <v>2014</v>
      </c>
      <c r="N82" s="34">
        <v>2015</v>
      </c>
      <c r="O82" s="34">
        <v>2016</v>
      </c>
      <c r="P82" s="34">
        <v>2017</v>
      </c>
      <c r="Q82" s="34">
        <v>2018</v>
      </c>
      <c r="R82" s="35"/>
      <c r="S82" s="36" t="s">
        <v>383</v>
      </c>
      <c r="T82" s="37" t="s">
        <v>384</v>
      </c>
      <c r="U82" s="37" t="s">
        <v>385</v>
      </c>
    </row>
    <row r="83" spans="1:21" s="18" customFormat="1" x14ac:dyDescent="0.3">
      <c r="A83" s="106"/>
      <c r="B83" s="16"/>
      <c r="C83" s="29" t="s">
        <v>101</v>
      </c>
      <c r="D83" s="30">
        <v>8</v>
      </c>
      <c r="E83" s="27">
        <v>0.30769230769230771</v>
      </c>
      <c r="F83" s="28"/>
      <c r="G83" s="67">
        <v>2.0691000000000001E-2</v>
      </c>
      <c r="H83" s="67">
        <v>2.2251E-2</v>
      </c>
      <c r="I83" s="67">
        <v>1.5466000000000001E-2</v>
      </c>
      <c r="J83" s="67">
        <v>1.2492E-2</v>
      </c>
      <c r="K83" s="67">
        <v>8.43E-3</v>
      </c>
      <c r="L83" s="67">
        <v>1.3367E-2</v>
      </c>
      <c r="M83" s="67">
        <v>3.0474000000000001E-2</v>
      </c>
      <c r="N83" s="67">
        <v>3.7601999999999997E-2</v>
      </c>
      <c r="O83" s="67">
        <v>0</v>
      </c>
      <c r="P83" s="67">
        <v>0</v>
      </c>
      <c r="Q83" s="67">
        <v>0</v>
      </c>
      <c r="R83" s="28"/>
      <c r="S83" s="39">
        <v>0.160773</v>
      </c>
      <c r="T83" s="40">
        <v>-1</v>
      </c>
      <c r="U83" s="40">
        <v>-1</v>
      </c>
    </row>
    <row r="84" spans="1:21" s="18" customFormat="1" x14ac:dyDescent="0.3">
      <c r="A84" s="106"/>
      <c r="B84" s="16"/>
      <c r="C84" s="29" t="s">
        <v>257</v>
      </c>
      <c r="D84" s="30">
        <v>5</v>
      </c>
      <c r="E84" s="27">
        <v>0.19230769230769232</v>
      </c>
      <c r="F84" s="28"/>
      <c r="G84" s="38">
        <v>2.3285E-2</v>
      </c>
      <c r="H84" s="38">
        <v>4.1611999999999996E-2</v>
      </c>
      <c r="I84" s="38">
        <v>5.5479999999999995E-2</v>
      </c>
      <c r="J84" s="38">
        <v>5.2551999999999995E-2</v>
      </c>
      <c r="K84" s="38">
        <v>8.2163E-2</v>
      </c>
      <c r="L84" s="38">
        <v>0.10291099999999999</v>
      </c>
      <c r="M84" s="38">
        <v>6.7918000000000006E-2</v>
      </c>
      <c r="N84" s="38">
        <v>5.4003000000000002E-2</v>
      </c>
      <c r="O84" s="38">
        <v>8.2616999999999996E-2</v>
      </c>
      <c r="P84" s="38">
        <v>0.119015</v>
      </c>
      <c r="Q84" s="38">
        <v>0.116992</v>
      </c>
      <c r="R84" s="28"/>
      <c r="S84" s="39">
        <v>0.79854799999999992</v>
      </c>
      <c r="T84" s="40">
        <v>4.0243504401975523</v>
      </c>
      <c r="U84" s="40">
        <v>0.22358738377022291</v>
      </c>
    </row>
    <row r="85" spans="1:21" s="55" customFormat="1" x14ac:dyDescent="0.3">
      <c r="A85" s="108"/>
      <c r="B85" s="16"/>
      <c r="C85" s="51" t="s">
        <v>173</v>
      </c>
      <c r="D85" s="52">
        <v>0</v>
      </c>
      <c r="E85" s="27">
        <v>0</v>
      </c>
      <c r="F85" s="28"/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28"/>
      <c r="S85" s="53">
        <v>0</v>
      </c>
      <c r="T85" s="54" t="s">
        <v>191</v>
      </c>
      <c r="U85" s="54" t="s">
        <v>191</v>
      </c>
    </row>
    <row r="86" spans="1:21" s="55" customFormat="1" x14ac:dyDescent="0.3">
      <c r="A86" s="108"/>
      <c r="B86" s="16"/>
      <c r="C86" s="51" t="s">
        <v>388</v>
      </c>
      <c r="D86" s="52">
        <v>0</v>
      </c>
      <c r="E86" s="27">
        <v>0</v>
      </c>
      <c r="F86" s="28"/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28"/>
      <c r="S86" s="53">
        <v>0</v>
      </c>
      <c r="T86" s="54" t="s">
        <v>191</v>
      </c>
      <c r="U86" s="54" t="s">
        <v>191</v>
      </c>
    </row>
    <row r="87" spans="1:21" s="55" customFormat="1" x14ac:dyDescent="0.3">
      <c r="A87" s="108"/>
      <c r="B87" s="16"/>
      <c r="C87" s="51" t="s">
        <v>150</v>
      </c>
      <c r="D87" s="52">
        <v>5</v>
      </c>
      <c r="E87" s="27">
        <v>0.19230769230769232</v>
      </c>
      <c r="F87" s="28"/>
      <c r="G87" s="67">
        <v>2.3285E-2</v>
      </c>
      <c r="H87" s="67">
        <v>4.1611999999999996E-2</v>
      </c>
      <c r="I87" s="67">
        <v>5.5479999999999995E-2</v>
      </c>
      <c r="J87" s="67">
        <v>5.2551999999999995E-2</v>
      </c>
      <c r="K87" s="67">
        <v>8.2163E-2</v>
      </c>
      <c r="L87" s="67">
        <v>0.10291099999999999</v>
      </c>
      <c r="M87" s="67">
        <v>6.7918000000000006E-2</v>
      </c>
      <c r="N87" s="67">
        <v>5.4003000000000002E-2</v>
      </c>
      <c r="O87" s="67">
        <v>8.2616999999999996E-2</v>
      </c>
      <c r="P87" s="67">
        <v>0.119015</v>
      </c>
      <c r="Q87" s="67">
        <v>0.116992</v>
      </c>
      <c r="R87" s="28"/>
      <c r="S87" s="53">
        <v>0.79854799999999992</v>
      </c>
      <c r="T87" s="54">
        <v>4.0243504401975523</v>
      </c>
      <c r="U87" s="54">
        <v>0.22358738377022291</v>
      </c>
    </row>
    <row r="88" spans="1:21" s="18" customFormat="1" x14ac:dyDescent="0.3">
      <c r="A88" s="106"/>
      <c r="B88" s="16"/>
      <c r="C88" s="29" t="s">
        <v>389</v>
      </c>
      <c r="D88" s="30">
        <v>2</v>
      </c>
      <c r="E88" s="27">
        <v>7.6923076923076927E-2</v>
      </c>
      <c r="F88" s="28"/>
      <c r="G88" s="38">
        <v>0</v>
      </c>
      <c r="H88" s="38">
        <v>0</v>
      </c>
      <c r="I88" s="38">
        <v>2.4000000000000001E-4</v>
      </c>
      <c r="J88" s="38">
        <v>1.07E-4</v>
      </c>
      <c r="K88" s="38">
        <v>2.3E-5</v>
      </c>
      <c r="L88" s="38">
        <v>2.92E-4</v>
      </c>
      <c r="M88" s="38">
        <v>0</v>
      </c>
      <c r="N88" s="38">
        <v>5.6350000000000003E-3</v>
      </c>
      <c r="O88" s="38">
        <v>1.3860000000000001E-3</v>
      </c>
      <c r="P88" s="38">
        <v>0</v>
      </c>
      <c r="Q88" s="38">
        <v>0</v>
      </c>
      <c r="R88" s="28"/>
      <c r="S88" s="39">
        <v>7.6830000000000006E-3</v>
      </c>
      <c r="T88" s="40" t="s">
        <v>191</v>
      </c>
      <c r="U88" s="40" t="s">
        <v>191</v>
      </c>
    </row>
    <row r="89" spans="1:21" s="18" customFormat="1" x14ac:dyDescent="0.3">
      <c r="A89" s="106"/>
      <c r="B89" s="16"/>
      <c r="C89" s="29" t="s">
        <v>207</v>
      </c>
      <c r="D89" s="30">
        <v>0</v>
      </c>
      <c r="E89" s="27">
        <v>0</v>
      </c>
      <c r="F89" s="28"/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28"/>
      <c r="S89" s="39">
        <v>0</v>
      </c>
      <c r="T89" s="40" t="s">
        <v>191</v>
      </c>
      <c r="U89" s="40" t="s">
        <v>191</v>
      </c>
    </row>
    <row r="90" spans="1:21" s="18" customFormat="1" x14ac:dyDescent="0.3">
      <c r="A90" s="106"/>
      <c r="B90" s="16"/>
      <c r="C90" s="29" t="s">
        <v>111</v>
      </c>
      <c r="D90" s="30">
        <v>7</v>
      </c>
      <c r="E90" s="27">
        <v>0.26923076923076922</v>
      </c>
      <c r="F90" s="28"/>
      <c r="G90" s="38">
        <v>9.1699999999999995E-4</v>
      </c>
      <c r="H90" s="38">
        <v>3.3379999999999998E-3</v>
      </c>
      <c r="I90" s="38">
        <v>2.9729999999999999E-3</v>
      </c>
      <c r="J90" s="38">
        <v>1.8929999999999999E-3</v>
      </c>
      <c r="K90" s="38">
        <v>1.521E-3</v>
      </c>
      <c r="L90" s="38">
        <v>4.44E-4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28"/>
      <c r="S90" s="39">
        <v>1.1086E-2</v>
      </c>
      <c r="T90" s="40">
        <v>-1</v>
      </c>
      <c r="U90" s="40">
        <v>-1</v>
      </c>
    </row>
    <row r="91" spans="1:21" s="18" customFormat="1" x14ac:dyDescent="0.3">
      <c r="A91" s="106"/>
      <c r="B91" s="16"/>
      <c r="C91" s="29" t="s">
        <v>164</v>
      </c>
      <c r="D91" s="30">
        <v>0</v>
      </c>
      <c r="E91" s="27">
        <v>0</v>
      </c>
      <c r="F91" s="28"/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28"/>
      <c r="S91" s="39">
        <v>0</v>
      </c>
      <c r="T91" s="40" t="s">
        <v>191</v>
      </c>
      <c r="U91" s="40" t="s">
        <v>191</v>
      </c>
    </row>
    <row r="92" spans="1:21" s="18" customFormat="1" x14ac:dyDescent="0.3">
      <c r="A92" s="106"/>
      <c r="B92" s="16"/>
      <c r="C92" s="29" t="s">
        <v>0</v>
      </c>
      <c r="D92" s="30">
        <v>4</v>
      </c>
      <c r="E92" s="27">
        <v>0.15384615384615385</v>
      </c>
      <c r="F92" s="28"/>
      <c r="G92" s="38">
        <v>3.1000000000000001E-5</v>
      </c>
      <c r="H92" s="38">
        <v>1.3899999999999999E-4</v>
      </c>
      <c r="I92" s="38">
        <v>1.7900000000000001E-4</v>
      </c>
      <c r="J92" s="38">
        <v>5.6340000000000001E-3</v>
      </c>
      <c r="K92" s="38">
        <v>4.4879999999999998E-3</v>
      </c>
      <c r="L92" s="38">
        <v>1.0017E-2</v>
      </c>
      <c r="M92" s="38">
        <v>2.0435000000000002E-2</v>
      </c>
      <c r="N92" s="38">
        <v>3.3208000000000001E-2</v>
      </c>
      <c r="O92" s="38">
        <v>4.1645999999999996E-2</v>
      </c>
      <c r="P92" s="38">
        <v>3.1725000000000003E-2</v>
      </c>
      <c r="Q92" s="38">
        <v>2.5327000000000002E-2</v>
      </c>
      <c r="R92" s="28"/>
      <c r="S92" s="39">
        <v>0.17282900000000001</v>
      </c>
      <c r="T92" s="40">
        <v>816</v>
      </c>
      <c r="U92" s="40">
        <v>1.3122125659126032</v>
      </c>
    </row>
    <row r="93" spans="1:21" s="55" customFormat="1" x14ac:dyDescent="0.3">
      <c r="A93" s="108"/>
      <c r="B93" s="16"/>
      <c r="C93" s="51" t="s">
        <v>231</v>
      </c>
      <c r="D93" s="52">
        <v>1</v>
      </c>
      <c r="E93" s="27">
        <v>3.8461538461538464E-2</v>
      </c>
      <c r="F93" s="28"/>
      <c r="G93" s="67">
        <v>0</v>
      </c>
      <c r="H93" s="67">
        <v>0</v>
      </c>
      <c r="I93" s="67">
        <v>1.2300000000000001E-4</v>
      </c>
      <c r="J93" s="67">
        <v>6.9200000000000002E-4</v>
      </c>
      <c r="K93" s="67">
        <v>0</v>
      </c>
      <c r="L93" s="67">
        <v>0</v>
      </c>
      <c r="M93" s="67">
        <v>2.6699999999999998E-4</v>
      </c>
      <c r="N93" s="67">
        <v>1.5920000000000001E-3</v>
      </c>
      <c r="O93" s="67">
        <v>1.825E-3</v>
      </c>
      <c r="P93" s="67">
        <v>1.232E-3</v>
      </c>
      <c r="Q93" s="67">
        <v>7.18E-4</v>
      </c>
      <c r="R93" s="28"/>
      <c r="S93" s="53">
        <v>6.4489999999999999E-3</v>
      </c>
      <c r="T93" s="54" t="s">
        <v>191</v>
      </c>
      <c r="U93" s="54" t="s">
        <v>191</v>
      </c>
    </row>
    <row r="94" spans="1:21" s="55" customFormat="1" x14ac:dyDescent="0.3">
      <c r="A94" s="108"/>
      <c r="B94" s="16"/>
      <c r="C94" s="51" t="s">
        <v>390</v>
      </c>
      <c r="D94" s="52">
        <v>0</v>
      </c>
      <c r="E94" s="27">
        <v>0</v>
      </c>
      <c r="F94" s="28"/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28"/>
      <c r="S94" s="53">
        <v>0</v>
      </c>
      <c r="T94" s="54" t="s">
        <v>191</v>
      </c>
      <c r="U94" s="54" t="s">
        <v>191</v>
      </c>
    </row>
    <row r="95" spans="1:21" s="55" customFormat="1" x14ac:dyDescent="0.3">
      <c r="A95" s="108"/>
      <c r="B95" s="50"/>
      <c r="C95" s="51" t="s">
        <v>371</v>
      </c>
      <c r="D95" s="52">
        <v>2</v>
      </c>
      <c r="E95" s="27">
        <v>7.6923076923076927E-2</v>
      </c>
      <c r="F95" s="28"/>
      <c r="G95" s="67">
        <v>3.1000000000000001E-5</v>
      </c>
      <c r="H95" s="67">
        <v>1.3899999999999999E-4</v>
      </c>
      <c r="I95" s="67">
        <v>5.5999999999999999E-5</v>
      </c>
      <c r="J95" s="67">
        <v>1.3569999999999999E-3</v>
      </c>
      <c r="K95" s="67">
        <v>2.3149999999999998E-3</v>
      </c>
      <c r="L95" s="67">
        <v>4.3540000000000002E-3</v>
      </c>
      <c r="M95" s="67">
        <v>9.6769999999999998E-3</v>
      </c>
      <c r="N95" s="67">
        <v>1.1637000000000002E-2</v>
      </c>
      <c r="O95" s="67">
        <v>1.4424000000000001E-2</v>
      </c>
      <c r="P95" s="67">
        <v>1.2050999999999999E-2</v>
      </c>
      <c r="Q95" s="67">
        <v>9.887E-3</v>
      </c>
      <c r="R95" s="28"/>
      <c r="S95" s="53">
        <v>6.5928E-2</v>
      </c>
      <c r="T95" s="54">
        <v>317.93548387096774</v>
      </c>
      <c r="U95" s="54">
        <v>1.0557147643515101</v>
      </c>
    </row>
    <row r="96" spans="1:21" s="55" customFormat="1" x14ac:dyDescent="0.3">
      <c r="A96" s="108"/>
      <c r="B96" s="50"/>
      <c r="C96" s="51" t="s">
        <v>391</v>
      </c>
      <c r="D96" s="52">
        <v>1</v>
      </c>
      <c r="E96" s="27">
        <v>3.8461538461538464E-2</v>
      </c>
      <c r="F96" s="28"/>
      <c r="G96" s="67">
        <v>0</v>
      </c>
      <c r="H96" s="67">
        <v>0</v>
      </c>
      <c r="I96" s="67">
        <v>0</v>
      </c>
      <c r="J96" s="67">
        <v>3.5850000000000001E-3</v>
      </c>
      <c r="K96" s="67">
        <v>2.173E-3</v>
      </c>
      <c r="L96" s="67">
        <v>5.6629999999999996E-3</v>
      </c>
      <c r="M96" s="67">
        <v>1.0491E-2</v>
      </c>
      <c r="N96" s="67">
        <v>1.9979E-2</v>
      </c>
      <c r="O96" s="67">
        <v>2.5396999999999999E-2</v>
      </c>
      <c r="P96" s="67">
        <v>1.8442E-2</v>
      </c>
      <c r="Q96" s="67">
        <v>1.4722000000000001E-2</v>
      </c>
      <c r="R96" s="28"/>
      <c r="S96" s="53">
        <v>0.100452</v>
      </c>
      <c r="T96" s="54" t="s">
        <v>191</v>
      </c>
      <c r="U96" s="54" t="s">
        <v>191</v>
      </c>
    </row>
    <row r="97" spans="1:22" s="55" customFormat="1" x14ac:dyDescent="0.3">
      <c r="A97" s="108"/>
      <c r="B97" s="50"/>
      <c r="C97" s="51" t="s">
        <v>392</v>
      </c>
      <c r="D97" s="52">
        <v>0</v>
      </c>
      <c r="E97" s="27">
        <v>0</v>
      </c>
      <c r="F97" s="28"/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28"/>
      <c r="S97" s="53">
        <v>0</v>
      </c>
      <c r="T97" s="54" t="s">
        <v>191</v>
      </c>
      <c r="U97" s="54" t="s">
        <v>191</v>
      </c>
    </row>
    <row r="98" spans="1:22" s="18" customFormat="1" x14ac:dyDescent="0.3">
      <c r="A98" s="106"/>
      <c r="B98" s="16"/>
      <c r="C98" s="29" t="s">
        <v>209</v>
      </c>
      <c r="D98" s="30">
        <v>0</v>
      </c>
      <c r="E98" s="27">
        <v>0</v>
      </c>
      <c r="F98" s="28"/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28"/>
      <c r="S98" s="39">
        <v>0</v>
      </c>
      <c r="T98" s="40" t="s">
        <v>191</v>
      </c>
      <c r="U98" s="40" t="s">
        <v>191</v>
      </c>
    </row>
    <row r="99" spans="1:22" s="18" customFormat="1" x14ac:dyDescent="0.3">
      <c r="A99" s="106"/>
      <c r="B99" s="16"/>
      <c r="C99" s="26" t="s">
        <v>373</v>
      </c>
      <c r="D99" s="142">
        <v>26</v>
      </c>
      <c r="E99" s="41">
        <v>1</v>
      </c>
      <c r="F99" s="42"/>
      <c r="G99" s="43">
        <v>4.4924000000000006E-2</v>
      </c>
      <c r="H99" s="43">
        <v>6.7339999999999997E-2</v>
      </c>
      <c r="I99" s="43">
        <v>7.4337999999999987E-2</v>
      </c>
      <c r="J99" s="43">
        <v>7.2677999999999993E-2</v>
      </c>
      <c r="K99" s="43">
        <v>9.6625000000000003E-2</v>
      </c>
      <c r="L99" s="43">
        <v>0.12703100000000001</v>
      </c>
      <c r="M99" s="43">
        <v>0.11882700000000002</v>
      </c>
      <c r="N99" s="43">
        <v>0.13044800000000001</v>
      </c>
      <c r="O99" s="43">
        <v>0.12564899999999998</v>
      </c>
      <c r="P99" s="43">
        <v>0.15073999999999999</v>
      </c>
      <c r="Q99" s="43">
        <v>0.142319</v>
      </c>
      <c r="R99" s="42"/>
      <c r="S99" s="44">
        <v>1.150919</v>
      </c>
      <c r="T99" s="45">
        <v>2.1679948357225531</v>
      </c>
      <c r="U99" s="45">
        <v>0.15504274907687798</v>
      </c>
      <c r="V99" s="135"/>
    </row>
    <row r="100" spans="1:22" s="18" customFormat="1" x14ac:dyDescent="0.3">
      <c r="A100" s="106"/>
      <c r="B100" s="16"/>
      <c r="C100" s="69"/>
      <c r="D100" s="32"/>
      <c r="E100" s="70"/>
      <c r="F100" s="69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69"/>
      <c r="S100" s="72"/>
      <c r="T100" s="73"/>
      <c r="U100" s="73"/>
    </row>
    <row r="101" spans="1:22" s="18" customFormat="1" hidden="1" outlineLevel="1" x14ac:dyDescent="0.3">
      <c r="A101" s="106"/>
      <c r="B101" s="16"/>
      <c r="C101" s="69"/>
      <c r="D101" s="32"/>
      <c r="E101" s="70"/>
      <c r="F101" s="69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69"/>
      <c r="S101" s="72"/>
      <c r="T101" s="73"/>
      <c r="U101" s="73"/>
    </row>
    <row r="102" spans="1:22" s="18" customFormat="1" hidden="1" outlineLevel="1" x14ac:dyDescent="0.3">
      <c r="A102" s="106"/>
      <c r="B102" s="16"/>
      <c r="C102" s="69"/>
      <c r="D102" s="32"/>
      <c r="E102" s="70"/>
      <c r="F102" s="69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69"/>
      <c r="S102" s="72"/>
      <c r="T102" s="73"/>
      <c r="U102" s="73"/>
    </row>
    <row r="103" spans="1:22" s="96" customFormat="1" hidden="1" outlineLevel="1" x14ac:dyDescent="0.3">
      <c r="A103" s="109"/>
      <c r="B103" s="74" t="s">
        <v>101</v>
      </c>
      <c r="C103" s="89" t="s">
        <v>101</v>
      </c>
      <c r="D103" s="117">
        <v>8</v>
      </c>
      <c r="E103" s="90">
        <v>0.30769230769230771</v>
      </c>
      <c r="F103" s="95"/>
      <c r="G103" s="97">
        <v>2.0691000000000001E-2</v>
      </c>
      <c r="H103" s="97">
        <v>2.2251E-2</v>
      </c>
      <c r="I103" s="97">
        <v>1.5466000000000001E-2</v>
      </c>
      <c r="J103" s="97">
        <v>1.2492E-2</v>
      </c>
      <c r="K103" s="97">
        <v>8.43E-3</v>
      </c>
      <c r="L103" s="97">
        <v>1.3367E-2</v>
      </c>
      <c r="M103" s="97">
        <v>3.0474000000000001E-2</v>
      </c>
      <c r="N103" s="97">
        <v>3.7601999999999997E-2</v>
      </c>
      <c r="O103" s="97">
        <v>0</v>
      </c>
      <c r="P103" s="97">
        <v>0</v>
      </c>
      <c r="Q103" s="138">
        <v>0</v>
      </c>
      <c r="R103" s="95"/>
      <c r="S103" s="93">
        <v>0.160773</v>
      </c>
      <c r="T103" s="94">
        <v>-1</v>
      </c>
      <c r="U103" s="94">
        <v>-1</v>
      </c>
    </row>
    <row r="104" spans="1:22" s="87" customFormat="1" hidden="1" outlineLevel="1" x14ac:dyDescent="0.3">
      <c r="A104" s="110"/>
      <c r="B104" s="83"/>
      <c r="C104" s="84"/>
      <c r="D104" s="118"/>
      <c r="E104" s="76">
        <v>0</v>
      </c>
      <c r="F104" s="77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7"/>
      <c r="S104" s="85">
        <v>0</v>
      </c>
      <c r="T104" s="86"/>
      <c r="U104" s="86"/>
    </row>
    <row r="105" spans="1:22" s="96" customFormat="1" hidden="1" outlineLevel="1" x14ac:dyDescent="0.3">
      <c r="A105" s="109"/>
      <c r="B105" s="74"/>
      <c r="C105" s="89" t="s">
        <v>173</v>
      </c>
      <c r="D105" s="117">
        <v>0</v>
      </c>
      <c r="E105" s="90">
        <v>0</v>
      </c>
      <c r="F105" s="95"/>
      <c r="G105" s="92">
        <v>0</v>
      </c>
      <c r="H105" s="92">
        <v>0</v>
      </c>
      <c r="I105" s="92">
        <v>0</v>
      </c>
      <c r="J105" s="92">
        <v>0</v>
      </c>
      <c r="K105" s="92">
        <v>0</v>
      </c>
      <c r="L105" s="92">
        <v>0</v>
      </c>
      <c r="M105" s="92">
        <v>0</v>
      </c>
      <c r="N105" s="92">
        <v>0</v>
      </c>
      <c r="O105" s="92">
        <v>0</v>
      </c>
      <c r="P105" s="92">
        <v>0</v>
      </c>
      <c r="Q105" s="92">
        <v>0</v>
      </c>
      <c r="R105" s="95"/>
      <c r="S105" s="93">
        <v>0</v>
      </c>
      <c r="T105" s="94" t="s">
        <v>191</v>
      </c>
      <c r="U105" s="94" t="s">
        <v>191</v>
      </c>
    </row>
    <row r="106" spans="1:22" s="81" customFormat="1" hidden="1" outlineLevel="1" x14ac:dyDescent="0.3">
      <c r="A106" s="111"/>
      <c r="B106" s="74" t="s">
        <v>173</v>
      </c>
      <c r="C106" s="75" t="s">
        <v>173</v>
      </c>
      <c r="D106" s="117">
        <v>0</v>
      </c>
      <c r="E106" s="90">
        <v>0</v>
      </c>
      <c r="F106" s="77"/>
      <c r="G106" s="82">
        <v>0</v>
      </c>
      <c r="H106" s="82">
        <v>0</v>
      </c>
      <c r="I106" s="82">
        <v>0</v>
      </c>
      <c r="J106" s="82">
        <v>0</v>
      </c>
      <c r="K106" s="82">
        <v>0</v>
      </c>
      <c r="L106" s="82">
        <v>0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77"/>
      <c r="S106" s="79">
        <v>0</v>
      </c>
      <c r="T106" s="80" t="s">
        <v>191</v>
      </c>
      <c r="U106" s="80" t="s">
        <v>191</v>
      </c>
    </row>
    <row r="107" spans="1:22" s="87" customFormat="1" hidden="1" outlineLevel="1" x14ac:dyDescent="0.3">
      <c r="A107" s="110"/>
      <c r="B107" s="83"/>
      <c r="C107" s="84" t="s">
        <v>393</v>
      </c>
      <c r="D107" s="120">
        <v>0</v>
      </c>
      <c r="E107" s="90">
        <v>0</v>
      </c>
      <c r="F107" s="77"/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7"/>
      <c r="S107" s="85"/>
      <c r="T107" s="86"/>
      <c r="U107" s="86"/>
    </row>
    <row r="108" spans="1:22" s="103" customFormat="1" hidden="1" outlineLevel="2" x14ac:dyDescent="0.3">
      <c r="A108" s="110" t="s">
        <v>111</v>
      </c>
      <c r="B108" s="98" t="s">
        <v>174</v>
      </c>
      <c r="C108" s="88" t="s">
        <v>174</v>
      </c>
      <c r="D108" s="118">
        <v>0</v>
      </c>
      <c r="E108" s="99">
        <v>0</v>
      </c>
      <c r="F108" s="100"/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100"/>
      <c r="S108" s="101">
        <v>0</v>
      </c>
      <c r="T108" s="102" t="s">
        <v>191</v>
      </c>
      <c r="U108" s="102" t="s">
        <v>191</v>
      </c>
    </row>
    <row r="109" spans="1:22" s="103" customFormat="1" hidden="1" outlineLevel="2" x14ac:dyDescent="0.3">
      <c r="A109" s="110" t="s">
        <v>111</v>
      </c>
      <c r="B109" s="98" t="s">
        <v>186</v>
      </c>
      <c r="C109" s="88" t="s">
        <v>186</v>
      </c>
      <c r="D109" s="118">
        <v>0</v>
      </c>
      <c r="E109" s="99">
        <v>0</v>
      </c>
      <c r="F109" s="100"/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100"/>
      <c r="S109" s="101">
        <v>0</v>
      </c>
      <c r="T109" s="102" t="s">
        <v>191</v>
      </c>
      <c r="U109" s="102" t="s">
        <v>191</v>
      </c>
    </row>
    <row r="110" spans="1:22" s="87" customFormat="1" hidden="1" outlineLevel="1" x14ac:dyDescent="0.3">
      <c r="A110" s="110"/>
      <c r="B110" s="83"/>
      <c r="C110" s="84" t="s">
        <v>394</v>
      </c>
      <c r="D110" s="120">
        <v>0</v>
      </c>
      <c r="E110" s="90">
        <v>0</v>
      </c>
      <c r="F110" s="77"/>
      <c r="G110" s="78">
        <v>0</v>
      </c>
      <c r="H110" s="78">
        <v>0</v>
      </c>
      <c r="I110" s="78">
        <v>0</v>
      </c>
      <c r="J110" s="78">
        <v>0</v>
      </c>
      <c r="K110" s="78">
        <v>0</v>
      </c>
      <c r="L110" s="78">
        <v>0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7"/>
      <c r="S110" s="85"/>
      <c r="T110" s="86"/>
      <c r="U110" s="86"/>
    </row>
    <row r="111" spans="1:22" s="87" customFormat="1" hidden="1" outlineLevel="2" x14ac:dyDescent="0.3">
      <c r="A111" s="110" t="s">
        <v>108</v>
      </c>
      <c r="B111" s="83" t="s">
        <v>174</v>
      </c>
      <c r="C111" s="88" t="s">
        <v>174</v>
      </c>
      <c r="D111" s="118">
        <v>0</v>
      </c>
      <c r="E111" s="76">
        <v>0</v>
      </c>
      <c r="F111" s="77"/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7"/>
      <c r="S111" s="85">
        <v>0</v>
      </c>
      <c r="T111" s="86" t="s">
        <v>191</v>
      </c>
      <c r="U111" s="86" t="s">
        <v>191</v>
      </c>
    </row>
    <row r="112" spans="1:22" s="87" customFormat="1" hidden="1" outlineLevel="2" x14ac:dyDescent="0.3">
      <c r="A112" s="110" t="s">
        <v>108</v>
      </c>
      <c r="B112" s="83" t="s">
        <v>186</v>
      </c>
      <c r="C112" s="88" t="s">
        <v>186</v>
      </c>
      <c r="D112" s="118">
        <v>0</v>
      </c>
      <c r="E112" s="76">
        <v>0</v>
      </c>
      <c r="F112" s="77"/>
      <c r="G112" s="78">
        <v>0</v>
      </c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7"/>
      <c r="S112" s="85">
        <v>0</v>
      </c>
      <c r="T112" s="86" t="s">
        <v>191</v>
      </c>
      <c r="U112" s="86" t="s">
        <v>191</v>
      </c>
    </row>
    <row r="113" spans="1:21" s="87" customFormat="1" hidden="1" outlineLevel="1" x14ac:dyDescent="0.3">
      <c r="A113" s="110"/>
      <c r="B113" s="83"/>
      <c r="C113" s="84"/>
      <c r="D113" s="118"/>
      <c r="E113" s="76">
        <v>0</v>
      </c>
      <c r="F113" s="77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7"/>
      <c r="S113" s="85">
        <v>0</v>
      </c>
      <c r="T113" s="86"/>
      <c r="U113" s="86"/>
    </row>
    <row r="114" spans="1:21" s="96" customFormat="1" hidden="1" outlineLevel="1" x14ac:dyDescent="0.3">
      <c r="A114" s="109"/>
      <c r="B114" s="74"/>
      <c r="C114" s="89" t="s">
        <v>146</v>
      </c>
      <c r="D114" s="117">
        <v>0</v>
      </c>
      <c r="E114" s="90">
        <v>0</v>
      </c>
      <c r="F114" s="95"/>
      <c r="G114" s="92">
        <v>0</v>
      </c>
      <c r="H114" s="92">
        <v>0</v>
      </c>
      <c r="I114" s="92">
        <v>0</v>
      </c>
      <c r="J114" s="92">
        <v>0</v>
      </c>
      <c r="K114" s="92">
        <v>0</v>
      </c>
      <c r="L114" s="92">
        <v>0</v>
      </c>
      <c r="M114" s="92">
        <v>0</v>
      </c>
      <c r="N114" s="92">
        <v>0</v>
      </c>
      <c r="O114" s="92">
        <v>0</v>
      </c>
      <c r="P114" s="92">
        <v>0</v>
      </c>
      <c r="Q114" s="92">
        <v>0</v>
      </c>
      <c r="R114" s="95"/>
      <c r="S114" s="93">
        <v>0</v>
      </c>
      <c r="T114" s="94" t="s">
        <v>191</v>
      </c>
      <c r="U114" s="94" t="s">
        <v>191</v>
      </c>
    </row>
    <row r="115" spans="1:21" s="81" customFormat="1" hidden="1" outlineLevel="1" x14ac:dyDescent="0.3">
      <c r="A115" s="111"/>
      <c r="B115" s="74" t="s">
        <v>146</v>
      </c>
      <c r="C115" s="75" t="s">
        <v>146</v>
      </c>
      <c r="D115" s="119">
        <v>0</v>
      </c>
      <c r="E115" s="76">
        <v>0</v>
      </c>
      <c r="F115" s="77"/>
      <c r="G115" s="82">
        <v>0</v>
      </c>
      <c r="H115" s="82">
        <v>0</v>
      </c>
      <c r="I115" s="82">
        <v>0</v>
      </c>
      <c r="J115" s="82">
        <v>0</v>
      </c>
      <c r="K115" s="82">
        <v>0</v>
      </c>
      <c r="L115" s="82">
        <v>0</v>
      </c>
      <c r="M115" s="82">
        <v>0</v>
      </c>
      <c r="N115" s="82">
        <v>0</v>
      </c>
      <c r="O115" s="82">
        <v>0</v>
      </c>
      <c r="P115" s="82">
        <v>0</v>
      </c>
      <c r="Q115" s="140">
        <v>0</v>
      </c>
      <c r="R115" s="77"/>
      <c r="S115" s="79">
        <v>0</v>
      </c>
      <c r="T115" s="80" t="s">
        <v>191</v>
      </c>
      <c r="U115" s="80" t="s">
        <v>191</v>
      </c>
    </row>
    <row r="116" spans="1:21" s="87" customFormat="1" hidden="1" outlineLevel="1" x14ac:dyDescent="0.3">
      <c r="A116" s="110"/>
      <c r="B116" s="83"/>
      <c r="C116" s="84" t="s">
        <v>395</v>
      </c>
      <c r="D116" s="120">
        <v>0</v>
      </c>
      <c r="E116" s="90">
        <v>0</v>
      </c>
      <c r="F116" s="77"/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7"/>
      <c r="S116" s="85">
        <v>0</v>
      </c>
      <c r="T116" s="86" t="s">
        <v>191</v>
      </c>
      <c r="U116" s="86" t="s">
        <v>191</v>
      </c>
    </row>
    <row r="117" spans="1:21" s="103" customFormat="1" hidden="1" outlineLevel="2" x14ac:dyDescent="0.3">
      <c r="A117" s="110" t="s">
        <v>111</v>
      </c>
      <c r="B117" s="98" t="s">
        <v>135</v>
      </c>
      <c r="C117" s="88" t="s">
        <v>396</v>
      </c>
      <c r="D117" s="118">
        <v>0</v>
      </c>
      <c r="E117" s="99">
        <v>0</v>
      </c>
      <c r="F117" s="100"/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139">
        <v>0</v>
      </c>
      <c r="R117" s="100"/>
      <c r="S117" s="101">
        <v>0</v>
      </c>
      <c r="T117" s="102" t="s">
        <v>191</v>
      </c>
      <c r="U117" s="102" t="s">
        <v>191</v>
      </c>
    </row>
    <row r="118" spans="1:21" s="103" customFormat="1" hidden="1" outlineLevel="2" x14ac:dyDescent="0.3">
      <c r="A118" s="110" t="s">
        <v>111</v>
      </c>
      <c r="B118" s="98" t="s">
        <v>224</v>
      </c>
      <c r="C118" s="88" t="s">
        <v>397</v>
      </c>
      <c r="D118" s="118">
        <v>0</v>
      </c>
      <c r="E118" s="99">
        <v>0</v>
      </c>
      <c r="F118" s="100"/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100"/>
      <c r="S118" s="101">
        <v>0</v>
      </c>
      <c r="T118" s="102" t="s">
        <v>191</v>
      </c>
      <c r="U118" s="102" t="s">
        <v>191</v>
      </c>
    </row>
    <row r="119" spans="1:21" s="87" customFormat="1" hidden="1" outlineLevel="1" x14ac:dyDescent="0.3">
      <c r="A119" s="110"/>
      <c r="B119" s="83"/>
      <c r="C119" s="84" t="s">
        <v>398</v>
      </c>
      <c r="D119" s="120">
        <v>0</v>
      </c>
      <c r="E119" s="90">
        <v>0</v>
      </c>
      <c r="F119" s="77"/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7"/>
      <c r="S119" s="85">
        <v>0</v>
      </c>
      <c r="T119" s="86" t="s">
        <v>191</v>
      </c>
      <c r="U119" s="86" t="s">
        <v>191</v>
      </c>
    </row>
    <row r="120" spans="1:21" s="87" customFormat="1" hidden="1" outlineLevel="2" x14ac:dyDescent="0.3">
      <c r="A120" s="110" t="s">
        <v>108</v>
      </c>
      <c r="B120" s="83" t="s">
        <v>135</v>
      </c>
      <c r="C120" s="88" t="s">
        <v>399</v>
      </c>
      <c r="D120" s="118">
        <v>0</v>
      </c>
      <c r="E120" s="76">
        <v>0</v>
      </c>
      <c r="F120" s="77"/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7"/>
      <c r="S120" s="85">
        <v>0</v>
      </c>
      <c r="T120" s="86" t="s">
        <v>191</v>
      </c>
      <c r="U120" s="86" t="s">
        <v>191</v>
      </c>
    </row>
    <row r="121" spans="1:21" s="87" customFormat="1" hidden="1" outlineLevel="1" x14ac:dyDescent="0.3">
      <c r="A121" s="110"/>
      <c r="B121" s="83"/>
      <c r="C121" s="84"/>
      <c r="D121" s="118"/>
      <c r="E121" s="76">
        <v>0</v>
      </c>
      <c r="F121" s="77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7"/>
      <c r="S121" s="85"/>
      <c r="T121" s="86"/>
      <c r="U121" s="86"/>
    </row>
    <row r="122" spans="1:21" s="96" customFormat="1" hidden="1" outlineLevel="1" x14ac:dyDescent="0.3">
      <c r="A122" s="109"/>
      <c r="B122" s="74" t="s">
        <v>150</v>
      </c>
      <c r="C122" s="89" t="s">
        <v>150</v>
      </c>
      <c r="D122" s="117">
        <v>5</v>
      </c>
      <c r="E122" s="90">
        <v>0.19230769230769232</v>
      </c>
      <c r="F122" s="95"/>
      <c r="G122" s="92">
        <v>2.3285E-2</v>
      </c>
      <c r="H122" s="92">
        <v>4.1611999999999996E-2</v>
      </c>
      <c r="I122" s="92">
        <v>5.5479999999999995E-2</v>
      </c>
      <c r="J122" s="92">
        <v>5.2551999999999995E-2</v>
      </c>
      <c r="K122" s="92">
        <v>8.2163E-2</v>
      </c>
      <c r="L122" s="92">
        <v>0.10291099999999999</v>
      </c>
      <c r="M122" s="92">
        <v>6.7918000000000006E-2</v>
      </c>
      <c r="N122" s="92">
        <v>5.4003000000000002E-2</v>
      </c>
      <c r="O122" s="92">
        <v>8.2616999999999996E-2</v>
      </c>
      <c r="P122" s="92">
        <v>0.119015</v>
      </c>
      <c r="Q122" s="92">
        <v>0.116992</v>
      </c>
      <c r="R122" s="95"/>
      <c r="S122" s="93">
        <v>0.79854799999999992</v>
      </c>
      <c r="T122" s="94">
        <v>4.0243504401975523</v>
      </c>
      <c r="U122" s="94">
        <v>0.22358738377022291</v>
      </c>
    </row>
    <row r="123" spans="1:21" s="87" customFormat="1" hidden="1" outlineLevel="1" x14ac:dyDescent="0.3">
      <c r="A123" s="110"/>
      <c r="B123" s="83" t="s">
        <v>150</v>
      </c>
      <c r="C123" s="84" t="s">
        <v>150</v>
      </c>
      <c r="D123" s="120">
        <v>3</v>
      </c>
      <c r="E123" s="90">
        <v>0.11538461538461539</v>
      </c>
      <c r="F123" s="77"/>
      <c r="G123" s="78">
        <v>2.4699999999999999E-4</v>
      </c>
      <c r="H123" s="78">
        <v>3.5799999999999997E-4</v>
      </c>
      <c r="I123" s="78">
        <v>3.6600000000000001E-4</v>
      </c>
      <c r="J123" s="78">
        <v>2.2000000000000001E-4</v>
      </c>
      <c r="K123" s="78">
        <v>6.4999999999999994E-5</v>
      </c>
      <c r="L123" s="78">
        <v>3.4999999999999997E-5</v>
      </c>
      <c r="M123" s="78">
        <v>3.1999999999999999E-5</v>
      </c>
      <c r="N123" s="78">
        <v>0</v>
      </c>
      <c r="O123" s="78">
        <v>0</v>
      </c>
      <c r="P123" s="78">
        <v>0</v>
      </c>
      <c r="Q123" s="78">
        <v>0</v>
      </c>
      <c r="R123" s="77"/>
      <c r="S123" s="85">
        <v>1.323E-3</v>
      </c>
      <c r="T123" s="86">
        <v>-1</v>
      </c>
      <c r="U123" s="86">
        <v>-1</v>
      </c>
    </row>
    <row r="124" spans="1:21" s="87" customFormat="1" hidden="1" outlineLevel="2" x14ac:dyDescent="0.3">
      <c r="A124" s="110" t="s">
        <v>150</v>
      </c>
      <c r="B124" s="83" t="s">
        <v>193</v>
      </c>
      <c r="C124" s="88" t="s">
        <v>400</v>
      </c>
      <c r="D124" s="118">
        <v>0</v>
      </c>
      <c r="E124" s="76">
        <v>0</v>
      </c>
      <c r="F124" s="77"/>
      <c r="G124" s="78">
        <v>0</v>
      </c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8">
        <v>0</v>
      </c>
      <c r="N124" s="78">
        <v>0</v>
      </c>
      <c r="O124" s="78">
        <v>0</v>
      </c>
      <c r="P124" s="78">
        <v>0</v>
      </c>
      <c r="Q124" s="139">
        <v>0</v>
      </c>
      <c r="R124" s="77"/>
      <c r="S124" s="85">
        <v>0</v>
      </c>
      <c r="T124" s="86" t="s">
        <v>191</v>
      </c>
      <c r="U124" s="86" t="s">
        <v>191</v>
      </c>
    </row>
    <row r="125" spans="1:21" s="87" customFormat="1" hidden="1" outlineLevel="2" x14ac:dyDescent="0.3">
      <c r="A125" s="110" t="s">
        <v>150</v>
      </c>
      <c r="B125" s="83" t="s">
        <v>178</v>
      </c>
      <c r="C125" s="88" t="s">
        <v>401</v>
      </c>
      <c r="D125" s="118">
        <v>0</v>
      </c>
      <c r="E125" s="76">
        <v>0</v>
      </c>
      <c r="F125" s="77"/>
      <c r="G125" s="78">
        <v>0</v>
      </c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8">
        <v>0</v>
      </c>
      <c r="N125" s="78">
        <v>0</v>
      </c>
      <c r="O125" s="78">
        <v>0</v>
      </c>
      <c r="P125" s="78">
        <v>0</v>
      </c>
      <c r="Q125" s="136">
        <v>0</v>
      </c>
      <c r="R125" s="77"/>
      <c r="S125" s="85">
        <v>0</v>
      </c>
      <c r="T125" s="86" t="s">
        <v>191</v>
      </c>
      <c r="U125" s="86" t="s">
        <v>191</v>
      </c>
    </row>
    <row r="126" spans="1:21" s="87" customFormat="1" hidden="1" outlineLevel="1" x14ac:dyDescent="0.3">
      <c r="A126" s="110"/>
      <c r="B126" s="83"/>
      <c r="C126" s="88" t="s">
        <v>402</v>
      </c>
      <c r="D126" s="120">
        <v>3</v>
      </c>
      <c r="E126" s="90">
        <v>0.11538461538461539</v>
      </c>
      <c r="F126" s="77"/>
      <c r="G126" s="78">
        <v>2.4699999999999999E-4</v>
      </c>
      <c r="H126" s="78">
        <v>3.5799999999999997E-4</v>
      </c>
      <c r="I126" s="78">
        <v>3.6600000000000001E-4</v>
      </c>
      <c r="J126" s="78">
        <v>2.2000000000000001E-4</v>
      </c>
      <c r="K126" s="78">
        <v>6.4999999999999994E-5</v>
      </c>
      <c r="L126" s="78">
        <v>3.4999999999999997E-5</v>
      </c>
      <c r="M126" s="78">
        <v>3.1999999999999999E-5</v>
      </c>
      <c r="N126" s="78">
        <v>0</v>
      </c>
      <c r="O126" s="78">
        <v>0</v>
      </c>
      <c r="P126" s="78">
        <v>0</v>
      </c>
      <c r="Q126" s="78">
        <v>0</v>
      </c>
      <c r="R126" s="77"/>
      <c r="S126" s="85">
        <v>1.323E-3</v>
      </c>
      <c r="T126" s="86">
        <v>-1</v>
      </c>
      <c r="U126" s="86">
        <v>-1</v>
      </c>
    </row>
    <row r="127" spans="1:21" s="87" customFormat="1" hidden="1" outlineLevel="2" x14ac:dyDescent="0.3">
      <c r="A127" s="110" t="s">
        <v>150</v>
      </c>
      <c r="B127" s="83" t="s">
        <v>157</v>
      </c>
      <c r="C127" s="104" t="s">
        <v>402</v>
      </c>
      <c r="D127" s="118">
        <v>1</v>
      </c>
      <c r="E127" s="76">
        <v>3.8461538461538464E-2</v>
      </c>
      <c r="F127" s="77"/>
      <c r="G127" s="78">
        <v>0</v>
      </c>
      <c r="H127" s="78"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136">
        <v>0</v>
      </c>
      <c r="R127" s="77"/>
      <c r="S127" s="85">
        <v>0</v>
      </c>
      <c r="T127" s="86" t="s">
        <v>191</v>
      </c>
      <c r="U127" s="86" t="s">
        <v>191</v>
      </c>
    </row>
    <row r="128" spans="1:21" s="87" customFormat="1" hidden="1" outlineLevel="2" x14ac:dyDescent="0.3">
      <c r="A128" s="110" t="s">
        <v>150</v>
      </c>
      <c r="B128" s="83" t="s">
        <v>201</v>
      </c>
      <c r="C128" s="104" t="s">
        <v>403</v>
      </c>
      <c r="D128" s="118">
        <v>0</v>
      </c>
      <c r="E128" s="76">
        <v>0</v>
      </c>
      <c r="F128" s="77"/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0</v>
      </c>
      <c r="R128" s="77"/>
      <c r="S128" s="85">
        <v>0</v>
      </c>
      <c r="T128" s="86" t="s">
        <v>191</v>
      </c>
      <c r="U128" s="86" t="s">
        <v>191</v>
      </c>
    </row>
    <row r="129" spans="1:21" s="87" customFormat="1" hidden="1" outlineLevel="2" x14ac:dyDescent="0.3">
      <c r="A129" s="110" t="s">
        <v>150</v>
      </c>
      <c r="B129" s="83" t="s">
        <v>200</v>
      </c>
      <c r="C129" s="104" t="s">
        <v>250</v>
      </c>
      <c r="D129" s="118">
        <v>0</v>
      </c>
      <c r="E129" s="76">
        <v>0</v>
      </c>
      <c r="F129" s="77"/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0</v>
      </c>
      <c r="R129" s="77"/>
      <c r="S129" s="85">
        <v>0</v>
      </c>
      <c r="T129" s="86" t="s">
        <v>191</v>
      </c>
      <c r="U129" s="86" t="s">
        <v>191</v>
      </c>
    </row>
    <row r="130" spans="1:21" s="87" customFormat="1" hidden="1" outlineLevel="2" x14ac:dyDescent="0.3">
      <c r="A130" s="110" t="s">
        <v>150</v>
      </c>
      <c r="B130" s="83" t="s">
        <v>217</v>
      </c>
      <c r="C130" s="104" t="s">
        <v>404</v>
      </c>
      <c r="D130" s="118">
        <v>0</v>
      </c>
      <c r="E130" s="76">
        <v>0</v>
      </c>
      <c r="F130" s="77"/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7"/>
      <c r="S130" s="85">
        <v>0</v>
      </c>
      <c r="T130" s="86" t="s">
        <v>191</v>
      </c>
      <c r="U130" s="86" t="s">
        <v>191</v>
      </c>
    </row>
    <row r="131" spans="1:21" s="87" customFormat="1" hidden="1" outlineLevel="2" x14ac:dyDescent="0.3">
      <c r="A131" s="110" t="s">
        <v>150</v>
      </c>
      <c r="B131" s="83" t="s">
        <v>151</v>
      </c>
      <c r="C131" s="104" t="s">
        <v>405</v>
      </c>
      <c r="D131" s="118">
        <v>0</v>
      </c>
      <c r="E131" s="76">
        <v>0</v>
      </c>
      <c r="F131" s="77"/>
      <c r="G131" s="78">
        <v>0</v>
      </c>
      <c r="H131" s="78">
        <v>0</v>
      </c>
      <c r="I131" s="78">
        <v>0</v>
      </c>
      <c r="J131" s="78">
        <v>0</v>
      </c>
      <c r="K131" s="78">
        <v>0</v>
      </c>
      <c r="L131" s="78">
        <v>0</v>
      </c>
      <c r="M131" s="78">
        <v>0</v>
      </c>
      <c r="N131" s="78">
        <v>0</v>
      </c>
      <c r="O131" s="78">
        <v>0</v>
      </c>
      <c r="P131" s="78">
        <v>0</v>
      </c>
      <c r="Q131" s="136">
        <v>0</v>
      </c>
      <c r="R131" s="77"/>
      <c r="S131" s="85">
        <v>0</v>
      </c>
      <c r="T131" s="86" t="s">
        <v>191</v>
      </c>
      <c r="U131" s="86" t="s">
        <v>191</v>
      </c>
    </row>
    <row r="132" spans="1:21" s="87" customFormat="1" hidden="1" outlineLevel="2" x14ac:dyDescent="0.3">
      <c r="A132" s="110" t="s">
        <v>150</v>
      </c>
      <c r="B132" s="83" t="s">
        <v>218</v>
      </c>
      <c r="C132" s="104" t="s">
        <v>406</v>
      </c>
      <c r="D132" s="118">
        <v>0</v>
      </c>
      <c r="E132" s="76">
        <v>0</v>
      </c>
      <c r="F132" s="77"/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7"/>
      <c r="S132" s="85">
        <v>0</v>
      </c>
      <c r="T132" s="86" t="s">
        <v>191</v>
      </c>
      <c r="U132" s="86" t="s">
        <v>191</v>
      </c>
    </row>
    <row r="133" spans="1:21" s="87" customFormat="1" hidden="1" outlineLevel="2" x14ac:dyDescent="0.3">
      <c r="A133" s="110" t="s">
        <v>150</v>
      </c>
      <c r="B133" s="83" t="s">
        <v>169</v>
      </c>
      <c r="C133" s="104" t="s">
        <v>407</v>
      </c>
      <c r="D133" s="118">
        <v>1</v>
      </c>
      <c r="E133" s="76">
        <v>3.8461538461538464E-2</v>
      </c>
      <c r="F133" s="77"/>
      <c r="G133" s="78">
        <v>0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0</v>
      </c>
      <c r="Q133" s="78">
        <v>0</v>
      </c>
      <c r="R133" s="77"/>
      <c r="S133" s="85">
        <v>0</v>
      </c>
      <c r="T133" s="86" t="s">
        <v>191</v>
      </c>
      <c r="U133" s="86" t="s">
        <v>191</v>
      </c>
    </row>
    <row r="134" spans="1:21" s="87" customFormat="1" hidden="1" outlineLevel="2" x14ac:dyDescent="0.3">
      <c r="A134" s="110" t="s">
        <v>150</v>
      </c>
      <c r="B134" s="83" t="s">
        <v>171</v>
      </c>
      <c r="C134" s="104" t="s">
        <v>408</v>
      </c>
      <c r="D134" s="118">
        <v>0</v>
      </c>
      <c r="E134" s="76">
        <v>0</v>
      </c>
      <c r="F134" s="77"/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136">
        <v>0</v>
      </c>
      <c r="R134" s="77"/>
      <c r="S134" s="85">
        <v>0</v>
      </c>
      <c r="T134" s="86" t="s">
        <v>191</v>
      </c>
      <c r="U134" s="86" t="s">
        <v>191</v>
      </c>
    </row>
    <row r="135" spans="1:21" s="87" customFormat="1" hidden="1" outlineLevel="2" x14ac:dyDescent="0.3">
      <c r="A135" s="110" t="s">
        <v>150</v>
      </c>
      <c r="B135" s="83" t="s">
        <v>170</v>
      </c>
      <c r="C135" s="104" t="s">
        <v>409</v>
      </c>
      <c r="D135" s="118">
        <v>1</v>
      </c>
      <c r="E135" s="76">
        <v>3.8461538461538464E-2</v>
      </c>
      <c r="F135" s="77"/>
      <c r="G135" s="78">
        <v>2.4699999999999999E-4</v>
      </c>
      <c r="H135" s="78">
        <v>3.5799999999999997E-4</v>
      </c>
      <c r="I135" s="78">
        <v>3.6600000000000001E-4</v>
      </c>
      <c r="J135" s="78">
        <v>2.2000000000000001E-4</v>
      </c>
      <c r="K135" s="78">
        <v>6.4999999999999994E-5</v>
      </c>
      <c r="L135" s="78">
        <v>3.4999999999999997E-5</v>
      </c>
      <c r="M135" s="78">
        <v>3.1999999999999999E-5</v>
      </c>
      <c r="N135" s="78">
        <v>0</v>
      </c>
      <c r="O135" s="78">
        <v>0</v>
      </c>
      <c r="P135" s="78">
        <v>0</v>
      </c>
      <c r="Q135" s="78">
        <v>0</v>
      </c>
      <c r="R135" s="77"/>
      <c r="S135" s="85">
        <v>1.323E-3</v>
      </c>
      <c r="T135" s="86">
        <v>-1</v>
      </c>
      <c r="U135" s="86">
        <v>-1</v>
      </c>
    </row>
    <row r="136" spans="1:21" s="87" customFormat="1" hidden="1" outlineLevel="2" x14ac:dyDescent="0.3">
      <c r="A136" s="110" t="s">
        <v>150</v>
      </c>
      <c r="B136" s="83" t="s">
        <v>216</v>
      </c>
      <c r="C136" s="104" t="s">
        <v>410</v>
      </c>
      <c r="D136" s="118">
        <v>0</v>
      </c>
      <c r="E136" s="76">
        <v>0</v>
      </c>
      <c r="F136" s="77"/>
      <c r="G136" s="78">
        <v>0</v>
      </c>
      <c r="H136" s="78">
        <v>0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7"/>
      <c r="S136" s="85">
        <v>0</v>
      </c>
      <c r="T136" s="86" t="s">
        <v>191</v>
      </c>
      <c r="U136" s="86" t="s">
        <v>191</v>
      </c>
    </row>
    <row r="137" spans="1:21" s="87" customFormat="1" hidden="1" outlineLevel="1" x14ac:dyDescent="0.3">
      <c r="A137" s="110"/>
      <c r="B137" s="83"/>
      <c r="C137" s="84" t="s">
        <v>411</v>
      </c>
      <c r="D137" s="120">
        <v>2</v>
      </c>
      <c r="E137" s="90">
        <v>7.6923076923076927E-2</v>
      </c>
      <c r="F137" s="77"/>
      <c r="G137" s="78">
        <v>2.3037999999999999E-2</v>
      </c>
      <c r="H137" s="78">
        <v>4.1253999999999999E-2</v>
      </c>
      <c r="I137" s="78">
        <v>5.5113999999999996E-2</v>
      </c>
      <c r="J137" s="78">
        <v>5.2331999999999997E-2</v>
      </c>
      <c r="K137" s="78">
        <v>8.2098000000000004E-2</v>
      </c>
      <c r="L137" s="78">
        <v>0.102876</v>
      </c>
      <c r="M137" s="78">
        <v>6.7886000000000002E-2</v>
      </c>
      <c r="N137" s="78">
        <v>5.4003000000000002E-2</v>
      </c>
      <c r="O137" s="78">
        <v>8.2616999999999996E-2</v>
      </c>
      <c r="P137" s="78">
        <v>0.119015</v>
      </c>
      <c r="Q137" s="136">
        <v>0.116992</v>
      </c>
      <c r="R137" s="77"/>
      <c r="S137" s="85"/>
      <c r="T137" s="86"/>
      <c r="U137" s="86"/>
    </row>
    <row r="138" spans="1:21" s="87" customFormat="1" hidden="1" outlineLevel="2" x14ac:dyDescent="0.3">
      <c r="A138" s="110" t="s">
        <v>111</v>
      </c>
      <c r="B138" s="83" t="s">
        <v>193</v>
      </c>
      <c r="C138" s="88" t="s">
        <v>412</v>
      </c>
      <c r="D138" s="118">
        <v>0</v>
      </c>
      <c r="E138" s="76">
        <v>0</v>
      </c>
      <c r="F138" s="77"/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0</v>
      </c>
      <c r="R138" s="77"/>
      <c r="S138" s="85">
        <v>0</v>
      </c>
      <c r="T138" s="86" t="s">
        <v>191</v>
      </c>
      <c r="U138" s="86" t="s">
        <v>191</v>
      </c>
    </row>
    <row r="139" spans="1:21" s="87" customFormat="1" hidden="1" outlineLevel="2" x14ac:dyDescent="0.3">
      <c r="A139" s="110" t="s">
        <v>111</v>
      </c>
      <c r="B139" s="83" t="s">
        <v>157</v>
      </c>
      <c r="C139" s="88" t="s">
        <v>413</v>
      </c>
      <c r="D139" s="118">
        <v>0</v>
      </c>
      <c r="E139" s="76">
        <v>0</v>
      </c>
      <c r="F139" s="77"/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136">
        <v>0</v>
      </c>
      <c r="R139" s="77"/>
      <c r="S139" s="85">
        <v>0</v>
      </c>
      <c r="T139" s="86" t="s">
        <v>191</v>
      </c>
      <c r="U139" s="86" t="s">
        <v>191</v>
      </c>
    </row>
    <row r="140" spans="1:21" s="87" customFormat="1" hidden="1" outlineLevel="2" x14ac:dyDescent="0.3">
      <c r="A140" s="110" t="s">
        <v>111</v>
      </c>
      <c r="B140" s="83" t="s">
        <v>151</v>
      </c>
      <c r="C140" s="88" t="s">
        <v>413</v>
      </c>
      <c r="D140" s="118">
        <v>1</v>
      </c>
      <c r="E140" s="76">
        <v>3.8461538461538464E-2</v>
      </c>
      <c r="F140" s="77"/>
      <c r="G140" s="78">
        <v>4.1190000000000003E-3</v>
      </c>
      <c r="H140" s="78">
        <v>2.3245999999999999E-2</v>
      </c>
      <c r="I140" s="78">
        <v>3.9054999999999999E-2</v>
      </c>
      <c r="J140" s="78">
        <v>3.6631999999999998E-2</v>
      </c>
      <c r="K140" s="78">
        <v>6.8970000000000004E-2</v>
      </c>
      <c r="L140" s="78">
        <v>9.3271999999999994E-2</v>
      </c>
      <c r="M140" s="78">
        <v>5.5919999999999997E-2</v>
      </c>
      <c r="N140" s="78">
        <v>4.0911000000000003E-2</v>
      </c>
      <c r="O140" s="78">
        <v>6.9067000000000003E-2</v>
      </c>
      <c r="P140" s="78">
        <v>0.106961</v>
      </c>
      <c r="Q140" s="136">
        <v>0.104722</v>
      </c>
      <c r="R140" s="77"/>
      <c r="S140" s="85">
        <v>0.64287499999999997</v>
      </c>
      <c r="T140" s="86">
        <v>24.424132070890991</v>
      </c>
      <c r="U140" s="86">
        <v>0.4984966175741059</v>
      </c>
    </row>
    <row r="141" spans="1:21" s="87" customFormat="1" hidden="1" outlineLevel="2" x14ac:dyDescent="0.3">
      <c r="A141" s="110" t="s">
        <v>111</v>
      </c>
      <c r="B141" s="83" t="s">
        <v>170</v>
      </c>
      <c r="C141" s="88" t="s">
        <v>414</v>
      </c>
      <c r="D141" s="118">
        <v>1</v>
      </c>
      <c r="E141" s="76">
        <v>3.8461538461538464E-2</v>
      </c>
      <c r="F141" s="77"/>
      <c r="G141" s="78">
        <v>1.8918999999999998E-2</v>
      </c>
      <c r="H141" s="78">
        <v>1.8008E-2</v>
      </c>
      <c r="I141" s="78">
        <v>1.6059E-2</v>
      </c>
      <c r="J141" s="78">
        <v>1.5699999999999999E-2</v>
      </c>
      <c r="K141" s="78">
        <v>1.3128000000000001E-2</v>
      </c>
      <c r="L141" s="78">
        <v>9.6039999999999997E-3</v>
      </c>
      <c r="M141" s="78">
        <v>1.1965999999999999E-2</v>
      </c>
      <c r="N141" s="78">
        <v>1.3091999999999999E-2</v>
      </c>
      <c r="O141" s="78">
        <v>1.355E-2</v>
      </c>
      <c r="P141" s="78">
        <v>1.2054E-2</v>
      </c>
      <c r="Q141" s="78">
        <v>1.227E-2</v>
      </c>
      <c r="R141" s="77"/>
      <c r="S141" s="85">
        <v>0.15435000000000001</v>
      </c>
      <c r="T141" s="86">
        <v>-0.35144563666155715</v>
      </c>
      <c r="U141" s="86">
        <v>-5.2687434050395221E-2</v>
      </c>
    </row>
    <row r="142" spans="1:21" s="87" customFormat="1" hidden="1" outlineLevel="1" x14ac:dyDescent="0.3">
      <c r="A142" s="110"/>
      <c r="B142" s="83"/>
      <c r="C142" s="84" t="s">
        <v>415</v>
      </c>
      <c r="D142" s="120">
        <v>0</v>
      </c>
      <c r="E142" s="90">
        <v>0</v>
      </c>
      <c r="F142" s="77"/>
      <c r="G142" s="78">
        <v>0</v>
      </c>
      <c r="H142" s="78">
        <v>0</v>
      </c>
      <c r="I142" s="78">
        <v>0</v>
      </c>
      <c r="J142" s="78">
        <v>0</v>
      </c>
      <c r="K142" s="78">
        <v>0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7"/>
      <c r="S142" s="85"/>
      <c r="T142" s="86"/>
      <c r="U142" s="86"/>
    </row>
    <row r="143" spans="1:21" s="87" customFormat="1" hidden="1" outlineLevel="2" x14ac:dyDescent="0.3">
      <c r="A143" s="110" t="s">
        <v>108</v>
      </c>
      <c r="B143" s="83" t="s">
        <v>157</v>
      </c>
      <c r="C143" s="88" t="s">
        <v>157</v>
      </c>
      <c r="D143" s="118">
        <v>0</v>
      </c>
      <c r="E143" s="76">
        <v>0</v>
      </c>
      <c r="F143" s="77"/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7"/>
      <c r="S143" s="85">
        <v>0</v>
      </c>
      <c r="T143" s="86" t="s">
        <v>191</v>
      </c>
      <c r="U143" s="86" t="s">
        <v>191</v>
      </c>
    </row>
    <row r="144" spans="1:21" s="87" customFormat="1" hidden="1" outlineLevel="2" x14ac:dyDescent="0.3">
      <c r="A144" s="110" t="s">
        <v>108</v>
      </c>
      <c r="B144" s="83" t="s">
        <v>151</v>
      </c>
      <c r="C144" s="88" t="s">
        <v>151</v>
      </c>
      <c r="D144" s="118">
        <v>0</v>
      </c>
      <c r="E144" s="76">
        <v>0</v>
      </c>
      <c r="F144" s="77"/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7"/>
      <c r="S144" s="85">
        <v>0</v>
      </c>
      <c r="T144" s="86" t="s">
        <v>191</v>
      </c>
      <c r="U144" s="86" t="s">
        <v>191</v>
      </c>
    </row>
    <row r="145" spans="1:21" s="87" customFormat="1" hidden="1" outlineLevel="2" x14ac:dyDescent="0.3">
      <c r="A145" s="110" t="s">
        <v>108</v>
      </c>
      <c r="B145" s="83" t="s">
        <v>169</v>
      </c>
      <c r="C145" s="88" t="s">
        <v>169</v>
      </c>
      <c r="D145" s="118">
        <v>0</v>
      </c>
      <c r="E145" s="76">
        <v>0</v>
      </c>
      <c r="F145" s="77"/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0</v>
      </c>
      <c r="R145" s="77"/>
      <c r="S145" s="85">
        <v>0</v>
      </c>
      <c r="T145" s="86" t="s">
        <v>191</v>
      </c>
      <c r="U145" s="86" t="s">
        <v>191</v>
      </c>
    </row>
    <row r="146" spans="1:21" s="87" customFormat="1" hidden="1" outlineLevel="1" x14ac:dyDescent="0.3">
      <c r="A146" s="110"/>
      <c r="B146" s="83"/>
      <c r="C146" s="84"/>
      <c r="D146" s="118"/>
      <c r="E146" s="76">
        <v>0</v>
      </c>
      <c r="F146" s="77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7"/>
      <c r="S146" s="85">
        <v>0</v>
      </c>
      <c r="T146" s="86"/>
      <c r="U146" s="86"/>
    </row>
    <row r="147" spans="1:21" s="96" customFormat="1" hidden="1" outlineLevel="1" x14ac:dyDescent="0.3">
      <c r="A147" s="109"/>
      <c r="B147" s="74" t="s">
        <v>257</v>
      </c>
      <c r="C147" s="89" t="s">
        <v>416</v>
      </c>
      <c r="D147" s="117">
        <v>0</v>
      </c>
      <c r="E147" s="90">
        <v>0</v>
      </c>
      <c r="F147" s="95"/>
      <c r="G147" s="92">
        <v>0</v>
      </c>
      <c r="H147" s="92">
        <v>0</v>
      </c>
      <c r="I147" s="92">
        <v>0</v>
      </c>
      <c r="J147" s="92">
        <v>0</v>
      </c>
      <c r="K147" s="92">
        <v>0</v>
      </c>
      <c r="L147" s="92">
        <v>0</v>
      </c>
      <c r="M147" s="92">
        <v>0</v>
      </c>
      <c r="N147" s="92">
        <v>0</v>
      </c>
      <c r="O147" s="92">
        <v>0</v>
      </c>
      <c r="P147" s="92">
        <v>0</v>
      </c>
      <c r="Q147" s="92">
        <v>0</v>
      </c>
      <c r="R147" s="95"/>
      <c r="S147" s="93">
        <v>0</v>
      </c>
      <c r="T147" s="94" t="s">
        <v>191</v>
      </c>
      <c r="U147" s="94" t="s">
        <v>191</v>
      </c>
    </row>
    <row r="148" spans="1:21" s="87" customFormat="1" hidden="1" outlineLevel="2" x14ac:dyDescent="0.3">
      <c r="A148" s="110"/>
      <c r="B148" s="83" t="s">
        <v>208</v>
      </c>
      <c r="C148" s="84" t="s">
        <v>208</v>
      </c>
      <c r="D148" s="118">
        <v>0</v>
      </c>
      <c r="E148" s="76">
        <v>0</v>
      </c>
      <c r="F148" s="77"/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136">
        <v>0</v>
      </c>
      <c r="R148" s="77"/>
      <c r="S148" s="85">
        <v>0</v>
      </c>
      <c r="T148" s="86" t="s">
        <v>191</v>
      </c>
      <c r="U148" s="86" t="s">
        <v>191</v>
      </c>
    </row>
    <row r="149" spans="1:21" s="87" customFormat="1" hidden="1" outlineLevel="1" x14ac:dyDescent="0.3">
      <c r="A149" s="110"/>
      <c r="B149" s="83"/>
      <c r="C149" s="84" t="s">
        <v>417</v>
      </c>
      <c r="D149" s="120">
        <v>0</v>
      </c>
      <c r="E149" s="90">
        <v>0</v>
      </c>
      <c r="F149" s="77"/>
      <c r="G149" s="78">
        <v>0</v>
      </c>
      <c r="H149" s="78">
        <v>0</v>
      </c>
      <c r="I149" s="78">
        <v>0</v>
      </c>
      <c r="J149" s="78">
        <v>0</v>
      </c>
      <c r="K149" s="78">
        <v>0</v>
      </c>
      <c r="L149" s="78">
        <v>0</v>
      </c>
      <c r="M149" s="78">
        <v>0</v>
      </c>
      <c r="N149" s="78">
        <v>0</v>
      </c>
      <c r="O149" s="78">
        <v>0</v>
      </c>
      <c r="P149" s="78">
        <v>0</v>
      </c>
      <c r="Q149" s="136">
        <v>0</v>
      </c>
      <c r="R149" s="77"/>
      <c r="S149" s="85"/>
      <c r="T149" s="86"/>
      <c r="U149" s="86"/>
    </row>
    <row r="150" spans="1:21" s="103" customFormat="1" hidden="1" outlineLevel="2" x14ac:dyDescent="0.3">
      <c r="A150" s="110" t="s">
        <v>111</v>
      </c>
      <c r="B150" s="98" t="s">
        <v>138</v>
      </c>
      <c r="C150" s="88" t="s">
        <v>418</v>
      </c>
      <c r="D150" s="118">
        <v>0</v>
      </c>
      <c r="E150" s="99">
        <v>0</v>
      </c>
      <c r="F150" s="100"/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100"/>
      <c r="S150" s="101">
        <v>0</v>
      </c>
      <c r="T150" s="102" t="s">
        <v>191</v>
      </c>
      <c r="U150" s="102" t="s">
        <v>191</v>
      </c>
    </row>
    <row r="151" spans="1:21" s="103" customFormat="1" hidden="1" outlineLevel="2" x14ac:dyDescent="0.3">
      <c r="A151" s="110" t="s">
        <v>111</v>
      </c>
      <c r="B151" s="98" t="s">
        <v>132</v>
      </c>
      <c r="C151" s="88" t="s">
        <v>419</v>
      </c>
      <c r="D151" s="118">
        <v>0</v>
      </c>
      <c r="E151" s="99">
        <v>0</v>
      </c>
      <c r="F151" s="100"/>
      <c r="G151" s="78">
        <v>0</v>
      </c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8">
        <v>0</v>
      </c>
      <c r="N151" s="78">
        <v>0</v>
      </c>
      <c r="O151" s="78">
        <v>0</v>
      </c>
      <c r="P151" s="78">
        <v>0</v>
      </c>
      <c r="Q151" s="136">
        <v>0</v>
      </c>
      <c r="R151" s="100"/>
      <c r="S151" s="101">
        <v>0</v>
      </c>
      <c r="T151" s="102" t="s">
        <v>191</v>
      </c>
      <c r="U151" s="102" t="s">
        <v>191</v>
      </c>
    </row>
    <row r="152" spans="1:21" s="87" customFormat="1" hidden="1" outlineLevel="1" x14ac:dyDescent="0.3">
      <c r="A152" s="110"/>
      <c r="B152" s="83"/>
      <c r="C152" s="84" t="s">
        <v>420</v>
      </c>
      <c r="D152" s="120">
        <v>0</v>
      </c>
      <c r="E152" s="90">
        <v>0</v>
      </c>
      <c r="F152" s="77"/>
      <c r="G152" s="78">
        <v>0</v>
      </c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7"/>
      <c r="S152" s="85">
        <v>0</v>
      </c>
      <c r="T152" s="86" t="s">
        <v>191</v>
      </c>
      <c r="U152" s="86" t="s">
        <v>191</v>
      </c>
    </row>
    <row r="153" spans="1:21" s="87" customFormat="1" hidden="1" outlineLevel="2" x14ac:dyDescent="0.3">
      <c r="A153" s="110" t="s">
        <v>108</v>
      </c>
      <c r="B153" s="83" t="s">
        <v>138</v>
      </c>
      <c r="C153" s="88" t="s">
        <v>138</v>
      </c>
      <c r="D153" s="118">
        <v>0</v>
      </c>
      <c r="E153" s="76">
        <v>0</v>
      </c>
      <c r="F153" s="77"/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0</v>
      </c>
      <c r="R153" s="77"/>
      <c r="S153" s="85">
        <v>0</v>
      </c>
      <c r="T153" s="86" t="s">
        <v>191</v>
      </c>
      <c r="U153" s="86" t="s">
        <v>191</v>
      </c>
    </row>
    <row r="154" spans="1:21" s="87" customFormat="1" hidden="1" outlineLevel="2" x14ac:dyDescent="0.3">
      <c r="A154" s="110" t="s">
        <v>108</v>
      </c>
      <c r="B154" s="83" t="s">
        <v>132</v>
      </c>
      <c r="C154" s="88" t="s">
        <v>132</v>
      </c>
      <c r="D154" s="118">
        <v>0</v>
      </c>
      <c r="E154" s="76">
        <v>0</v>
      </c>
      <c r="F154" s="77"/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0</v>
      </c>
      <c r="R154" s="77"/>
      <c r="S154" s="85">
        <v>0</v>
      </c>
      <c r="T154" s="86" t="s">
        <v>191</v>
      </c>
      <c r="U154" s="86" t="s">
        <v>191</v>
      </c>
    </row>
    <row r="155" spans="1:21" s="87" customFormat="1" hidden="1" outlineLevel="1" x14ac:dyDescent="0.3">
      <c r="A155" s="110"/>
      <c r="B155" s="83"/>
      <c r="C155" s="84"/>
      <c r="D155" s="118"/>
      <c r="E155" s="76">
        <v>0</v>
      </c>
      <c r="F155" s="77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7"/>
      <c r="S155" s="85">
        <v>0</v>
      </c>
      <c r="T155" s="86"/>
      <c r="U155" s="86"/>
    </row>
    <row r="156" spans="1:21" s="96" customFormat="1" hidden="1" outlineLevel="1" x14ac:dyDescent="0.3">
      <c r="A156" s="109"/>
      <c r="B156" s="74" t="s">
        <v>164</v>
      </c>
      <c r="C156" s="89" t="s">
        <v>164</v>
      </c>
      <c r="D156" s="117">
        <v>0</v>
      </c>
      <c r="E156" s="90">
        <v>0</v>
      </c>
      <c r="F156" s="95"/>
      <c r="G156" s="92">
        <v>0</v>
      </c>
      <c r="H156" s="92">
        <v>0</v>
      </c>
      <c r="I156" s="92">
        <v>0</v>
      </c>
      <c r="J156" s="92">
        <v>0</v>
      </c>
      <c r="K156" s="92">
        <v>0</v>
      </c>
      <c r="L156" s="92">
        <v>0</v>
      </c>
      <c r="M156" s="92">
        <v>0</v>
      </c>
      <c r="N156" s="92">
        <v>0</v>
      </c>
      <c r="O156" s="92">
        <v>0</v>
      </c>
      <c r="P156" s="92">
        <v>0</v>
      </c>
      <c r="Q156" s="92">
        <v>0</v>
      </c>
      <c r="R156" s="95"/>
      <c r="S156" s="93">
        <v>0</v>
      </c>
      <c r="T156" s="94" t="s">
        <v>191</v>
      </c>
      <c r="U156" s="94" t="s">
        <v>191</v>
      </c>
    </row>
    <row r="157" spans="1:21" s="87" customFormat="1" hidden="1" outlineLevel="2" x14ac:dyDescent="0.3">
      <c r="A157" s="110" t="s">
        <v>164</v>
      </c>
      <c r="B157" s="83" t="s">
        <v>120</v>
      </c>
      <c r="C157" s="88" t="s">
        <v>228</v>
      </c>
      <c r="D157" s="118">
        <v>0</v>
      </c>
      <c r="E157" s="76">
        <v>0</v>
      </c>
      <c r="F157" s="77"/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7"/>
      <c r="S157" s="85">
        <v>0</v>
      </c>
      <c r="T157" s="86" t="s">
        <v>191</v>
      </c>
      <c r="U157" s="86" t="s">
        <v>191</v>
      </c>
    </row>
    <row r="158" spans="1:21" s="87" customFormat="1" hidden="1" outlineLevel="2" x14ac:dyDescent="0.3">
      <c r="A158" s="110" t="s">
        <v>164</v>
      </c>
      <c r="B158" s="83" t="s">
        <v>194</v>
      </c>
      <c r="C158" s="88" t="s">
        <v>421</v>
      </c>
      <c r="D158" s="118">
        <v>0</v>
      </c>
      <c r="E158" s="76">
        <v>0</v>
      </c>
      <c r="F158" s="77"/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136">
        <v>0</v>
      </c>
      <c r="R158" s="77"/>
      <c r="S158" s="85">
        <v>0</v>
      </c>
      <c r="T158" s="86" t="s">
        <v>191</v>
      </c>
      <c r="U158" s="86" t="s">
        <v>191</v>
      </c>
    </row>
    <row r="159" spans="1:21" s="87" customFormat="1" hidden="1" outlineLevel="2" x14ac:dyDescent="0.3">
      <c r="A159" s="110" t="s">
        <v>164</v>
      </c>
      <c r="B159" s="83" t="s">
        <v>118</v>
      </c>
      <c r="C159" s="88" t="s">
        <v>422</v>
      </c>
      <c r="D159" s="118">
        <v>0</v>
      </c>
      <c r="E159" s="76">
        <v>0</v>
      </c>
      <c r="F159" s="77"/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136">
        <v>0</v>
      </c>
      <c r="R159" s="77"/>
      <c r="S159" s="85">
        <v>0</v>
      </c>
      <c r="T159" s="86" t="s">
        <v>191</v>
      </c>
      <c r="U159" s="86" t="s">
        <v>191</v>
      </c>
    </row>
    <row r="160" spans="1:21" s="87" customFormat="1" hidden="1" outlineLevel="2" x14ac:dyDescent="0.3">
      <c r="A160" s="110" t="s">
        <v>164</v>
      </c>
      <c r="B160" s="83" t="s">
        <v>165</v>
      </c>
      <c r="C160" s="88" t="s">
        <v>423</v>
      </c>
      <c r="D160" s="118">
        <v>0</v>
      </c>
      <c r="E160" s="76">
        <v>0</v>
      </c>
      <c r="F160" s="77"/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7"/>
      <c r="S160" s="85">
        <v>0</v>
      </c>
      <c r="T160" s="86" t="s">
        <v>191</v>
      </c>
      <c r="U160" s="86" t="s">
        <v>191</v>
      </c>
    </row>
    <row r="161" spans="1:21" s="87" customFormat="1" hidden="1" outlineLevel="2" x14ac:dyDescent="0.3">
      <c r="A161" s="110" t="s">
        <v>164</v>
      </c>
      <c r="B161" s="83" t="s">
        <v>223</v>
      </c>
      <c r="C161" s="88" t="s">
        <v>424</v>
      </c>
      <c r="D161" s="118">
        <v>0</v>
      </c>
      <c r="E161" s="76">
        <v>0</v>
      </c>
      <c r="F161" s="77"/>
      <c r="G161" s="78">
        <v>0</v>
      </c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7"/>
      <c r="S161" s="85">
        <v>0</v>
      </c>
      <c r="T161" s="86" t="s">
        <v>191</v>
      </c>
      <c r="U161" s="86" t="s">
        <v>191</v>
      </c>
    </row>
    <row r="162" spans="1:21" s="87" customFormat="1" hidden="1" outlineLevel="2" x14ac:dyDescent="0.3">
      <c r="A162" s="110" t="s">
        <v>164</v>
      </c>
      <c r="B162" s="83" t="s">
        <v>226</v>
      </c>
      <c r="C162" s="88" t="s">
        <v>425</v>
      </c>
      <c r="D162" s="118">
        <v>0</v>
      </c>
      <c r="E162" s="76">
        <v>0</v>
      </c>
      <c r="F162" s="77"/>
      <c r="G162" s="78">
        <v>0</v>
      </c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7"/>
      <c r="S162" s="85">
        <v>0</v>
      </c>
      <c r="T162" s="86" t="s">
        <v>191</v>
      </c>
      <c r="U162" s="86" t="s">
        <v>191</v>
      </c>
    </row>
    <row r="163" spans="1:21" s="87" customFormat="1" hidden="1" outlineLevel="1" x14ac:dyDescent="0.3">
      <c r="A163" s="110"/>
      <c r="B163" s="83"/>
      <c r="C163" s="84"/>
      <c r="D163" s="118"/>
      <c r="E163" s="76">
        <v>0</v>
      </c>
      <c r="F163" s="77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7"/>
      <c r="S163" s="85">
        <v>0</v>
      </c>
      <c r="T163" s="86"/>
      <c r="U163" s="86"/>
    </row>
    <row r="164" spans="1:21" s="96" customFormat="1" hidden="1" outlineLevel="1" x14ac:dyDescent="0.3">
      <c r="A164" s="109"/>
      <c r="B164" s="74"/>
      <c r="C164" s="89" t="s">
        <v>426</v>
      </c>
      <c r="D164" s="117">
        <v>4</v>
      </c>
      <c r="E164" s="90">
        <v>0.15384615384615385</v>
      </c>
      <c r="F164" s="95"/>
      <c r="G164" s="92">
        <v>3.1000000000000001E-5</v>
      </c>
      <c r="H164" s="92">
        <v>1.3899999999999999E-4</v>
      </c>
      <c r="I164" s="92">
        <v>1.7900000000000001E-4</v>
      </c>
      <c r="J164" s="92">
        <v>5.6340000000000001E-3</v>
      </c>
      <c r="K164" s="92">
        <v>4.4879999999999998E-3</v>
      </c>
      <c r="L164" s="92">
        <v>1.0017E-2</v>
      </c>
      <c r="M164" s="92">
        <v>2.0435000000000002E-2</v>
      </c>
      <c r="N164" s="92">
        <v>3.3208000000000001E-2</v>
      </c>
      <c r="O164" s="92">
        <v>4.1645999999999996E-2</v>
      </c>
      <c r="P164" s="92">
        <v>3.1725000000000003E-2</v>
      </c>
      <c r="Q164" s="92">
        <v>2.5327000000000002E-2</v>
      </c>
      <c r="R164" s="95"/>
      <c r="S164" s="93">
        <v>0.17282900000000001</v>
      </c>
      <c r="T164" s="94">
        <v>816</v>
      </c>
      <c r="U164" s="94">
        <v>1.3122125659126032</v>
      </c>
    </row>
    <row r="165" spans="1:21" s="87" customFormat="1" hidden="1" outlineLevel="1" x14ac:dyDescent="0.3">
      <c r="A165" s="110"/>
      <c r="B165" s="83"/>
      <c r="C165" s="84" t="s">
        <v>427</v>
      </c>
      <c r="D165" s="120">
        <v>3</v>
      </c>
      <c r="E165" s="90">
        <v>0.11538461538461539</v>
      </c>
      <c r="F165" s="77"/>
      <c r="G165" s="78">
        <v>3.1000000000000001E-5</v>
      </c>
      <c r="H165" s="78">
        <v>1.3899999999999999E-4</v>
      </c>
      <c r="I165" s="78">
        <v>1.7900000000000001E-4</v>
      </c>
      <c r="J165" s="78">
        <v>5.6340000000000001E-3</v>
      </c>
      <c r="K165" s="78">
        <v>4.4879999999999998E-3</v>
      </c>
      <c r="L165" s="78">
        <v>1.0017E-2</v>
      </c>
      <c r="M165" s="78">
        <v>2.0435000000000002E-2</v>
      </c>
      <c r="N165" s="78">
        <v>3.3117000000000001E-2</v>
      </c>
      <c r="O165" s="78">
        <v>4.1554999999999995E-2</v>
      </c>
      <c r="P165" s="78">
        <v>3.1725000000000003E-2</v>
      </c>
      <c r="Q165" s="78">
        <v>2.5327000000000002E-2</v>
      </c>
      <c r="R165" s="77"/>
      <c r="S165" s="85">
        <v>0.17264699999999999</v>
      </c>
      <c r="T165" s="86">
        <v>816</v>
      </c>
      <c r="U165" s="86">
        <v>1.3122125659126032</v>
      </c>
    </row>
    <row r="166" spans="1:21" s="87" customFormat="1" hidden="1" outlineLevel="2" x14ac:dyDescent="0.3">
      <c r="A166" s="110" t="s">
        <v>111</v>
      </c>
      <c r="B166" s="83" t="s">
        <v>140</v>
      </c>
      <c r="C166" s="88" t="s">
        <v>428</v>
      </c>
      <c r="D166" s="118">
        <v>0</v>
      </c>
      <c r="E166" s="76">
        <v>0</v>
      </c>
      <c r="F166" s="77"/>
      <c r="G166" s="78">
        <v>0</v>
      </c>
      <c r="H166" s="78">
        <v>0</v>
      </c>
      <c r="I166" s="78">
        <v>0</v>
      </c>
      <c r="J166" s="78">
        <v>0</v>
      </c>
      <c r="K166" s="78">
        <v>0</v>
      </c>
      <c r="L166" s="78">
        <v>0</v>
      </c>
      <c r="M166" s="78">
        <v>0</v>
      </c>
      <c r="N166" s="78">
        <v>0</v>
      </c>
      <c r="O166" s="78">
        <v>0</v>
      </c>
      <c r="P166" s="78">
        <v>0</v>
      </c>
      <c r="Q166" s="136">
        <v>0</v>
      </c>
      <c r="R166" s="77"/>
      <c r="S166" s="85">
        <v>0</v>
      </c>
      <c r="T166" s="86" t="s">
        <v>191</v>
      </c>
      <c r="U166" s="86" t="s">
        <v>191</v>
      </c>
    </row>
    <row r="167" spans="1:21" s="87" customFormat="1" hidden="1" outlineLevel="2" x14ac:dyDescent="0.3">
      <c r="A167" s="110" t="s">
        <v>111</v>
      </c>
      <c r="B167" s="83" t="s">
        <v>120</v>
      </c>
      <c r="C167" s="88" t="s">
        <v>228</v>
      </c>
      <c r="D167" s="118">
        <v>1</v>
      </c>
      <c r="E167" s="76">
        <v>3.8461538461538464E-2</v>
      </c>
      <c r="F167" s="77"/>
      <c r="G167" s="78">
        <v>0</v>
      </c>
      <c r="H167" s="78">
        <v>0</v>
      </c>
      <c r="I167" s="78">
        <v>1.2300000000000001E-4</v>
      </c>
      <c r="J167" s="78">
        <v>6.9200000000000002E-4</v>
      </c>
      <c r="K167" s="78">
        <v>0</v>
      </c>
      <c r="L167" s="78">
        <v>0</v>
      </c>
      <c r="M167" s="78">
        <v>2.6699999999999998E-4</v>
      </c>
      <c r="N167" s="78">
        <v>1.5920000000000001E-3</v>
      </c>
      <c r="O167" s="78">
        <v>1.825E-3</v>
      </c>
      <c r="P167" s="78">
        <v>1.232E-3</v>
      </c>
      <c r="Q167" s="78">
        <v>7.18E-4</v>
      </c>
      <c r="R167" s="77"/>
      <c r="S167" s="85">
        <v>6.4489999999999999E-3</v>
      </c>
      <c r="T167" s="86" t="s">
        <v>191</v>
      </c>
      <c r="U167" s="86" t="s">
        <v>191</v>
      </c>
    </row>
    <row r="168" spans="1:21" s="87" customFormat="1" hidden="1" outlineLevel="2" x14ac:dyDescent="0.3">
      <c r="A168" s="110" t="s">
        <v>111</v>
      </c>
      <c r="B168" s="83" t="s">
        <v>194</v>
      </c>
      <c r="C168" s="88" t="s">
        <v>421</v>
      </c>
      <c r="D168" s="118">
        <v>0</v>
      </c>
      <c r="E168" s="76">
        <v>0</v>
      </c>
      <c r="F168" s="77"/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136">
        <v>0</v>
      </c>
      <c r="R168" s="77"/>
      <c r="S168" s="85">
        <v>0</v>
      </c>
      <c r="T168" s="86" t="s">
        <v>191</v>
      </c>
      <c r="U168" s="86" t="s">
        <v>191</v>
      </c>
    </row>
    <row r="169" spans="1:21" s="87" customFormat="1" hidden="1" outlineLevel="2" x14ac:dyDescent="0.3">
      <c r="A169" s="110" t="s">
        <v>111</v>
      </c>
      <c r="B169" s="83" t="s">
        <v>118</v>
      </c>
      <c r="C169" s="88" t="s">
        <v>422</v>
      </c>
      <c r="D169" s="118">
        <v>0</v>
      </c>
      <c r="E169" s="76">
        <v>0</v>
      </c>
      <c r="F169" s="77"/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0</v>
      </c>
      <c r="N169" s="78">
        <v>0</v>
      </c>
      <c r="O169" s="78">
        <v>0</v>
      </c>
      <c r="P169" s="78">
        <v>0</v>
      </c>
      <c r="Q169" s="78">
        <v>0</v>
      </c>
      <c r="R169" s="77"/>
      <c r="S169" s="85">
        <v>0</v>
      </c>
      <c r="T169" s="86" t="s">
        <v>191</v>
      </c>
      <c r="U169" s="86" t="s">
        <v>191</v>
      </c>
    </row>
    <row r="170" spans="1:21" s="87" customFormat="1" hidden="1" outlineLevel="2" x14ac:dyDescent="0.3">
      <c r="A170" s="110" t="s">
        <v>111</v>
      </c>
      <c r="B170" s="83" t="s">
        <v>220</v>
      </c>
      <c r="C170" s="88" t="s">
        <v>429</v>
      </c>
      <c r="D170" s="118">
        <v>0</v>
      </c>
      <c r="E170" s="76">
        <v>0</v>
      </c>
      <c r="F170" s="77"/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7"/>
      <c r="S170" s="85">
        <v>0</v>
      </c>
      <c r="T170" s="86" t="s">
        <v>191</v>
      </c>
      <c r="U170" s="86" t="s">
        <v>191</v>
      </c>
    </row>
    <row r="171" spans="1:21" s="87" customFormat="1" hidden="1" outlineLevel="2" x14ac:dyDescent="0.3">
      <c r="A171" s="110" t="s">
        <v>111</v>
      </c>
      <c r="B171" s="83" t="s">
        <v>121</v>
      </c>
      <c r="C171" s="88" t="s">
        <v>430</v>
      </c>
      <c r="D171" s="118">
        <v>0</v>
      </c>
      <c r="E171" s="76">
        <v>0</v>
      </c>
      <c r="F171" s="77"/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136">
        <v>0</v>
      </c>
      <c r="R171" s="77"/>
      <c r="S171" s="85">
        <v>0</v>
      </c>
      <c r="T171" s="86" t="s">
        <v>191</v>
      </c>
      <c r="U171" s="86" t="s">
        <v>191</v>
      </c>
    </row>
    <row r="172" spans="1:21" s="87" customFormat="1" hidden="1" outlineLevel="2" x14ac:dyDescent="0.3">
      <c r="A172" s="110" t="s">
        <v>111</v>
      </c>
      <c r="B172" s="83" t="s">
        <v>109</v>
      </c>
      <c r="C172" s="88" t="s">
        <v>108</v>
      </c>
      <c r="D172" s="118">
        <v>0</v>
      </c>
      <c r="E172" s="76">
        <v>0</v>
      </c>
      <c r="F172" s="77"/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7"/>
      <c r="S172" s="85">
        <v>0</v>
      </c>
      <c r="T172" s="86" t="s">
        <v>191</v>
      </c>
      <c r="U172" s="86" t="s">
        <v>191</v>
      </c>
    </row>
    <row r="173" spans="1:21" s="87" customFormat="1" hidden="1" outlineLevel="2" x14ac:dyDescent="0.3">
      <c r="A173" s="110" t="s">
        <v>111</v>
      </c>
      <c r="B173" s="83" t="s">
        <v>119</v>
      </c>
      <c r="C173" s="88" t="s">
        <v>232</v>
      </c>
      <c r="D173" s="118">
        <v>0</v>
      </c>
      <c r="E173" s="76">
        <v>0</v>
      </c>
      <c r="F173" s="77"/>
      <c r="G173" s="78">
        <v>0</v>
      </c>
      <c r="H173" s="78">
        <v>0</v>
      </c>
      <c r="I173" s="78">
        <v>0</v>
      </c>
      <c r="J173" s="78">
        <v>0</v>
      </c>
      <c r="K173" s="78">
        <v>0</v>
      </c>
      <c r="L173" s="78">
        <v>0</v>
      </c>
      <c r="M173" s="78">
        <v>0</v>
      </c>
      <c r="N173" s="78">
        <v>0</v>
      </c>
      <c r="O173" s="78">
        <v>0</v>
      </c>
      <c r="P173" s="78">
        <v>0</v>
      </c>
      <c r="Q173" s="136">
        <v>0</v>
      </c>
      <c r="R173" s="77"/>
      <c r="S173" s="85">
        <v>0</v>
      </c>
      <c r="T173" s="86" t="s">
        <v>191</v>
      </c>
      <c r="U173" s="86" t="s">
        <v>191</v>
      </c>
    </row>
    <row r="174" spans="1:21" s="87" customFormat="1" hidden="1" outlineLevel="2" x14ac:dyDescent="0.3">
      <c r="A174" s="110" t="s">
        <v>111</v>
      </c>
      <c r="B174" s="83" t="s">
        <v>165</v>
      </c>
      <c r="C174" s="88" t="s">
        <v>423</v>
      </c>
      <c r="D174" s="118">
        <v>0</v>
      </c>
      <c r="E174" s="76">
        <v>0</v>
      </c>
      <c r="F174" s="77"/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7"/>
      <c r="S174" s="85">
        <v>0</v>
      </c>
      <c r="T174" s="86" t="s">
        <v>191</v>
      </c>
      <c r="U174" s="86" t="s">
        <v>191</v>
      </c>
    </row>
    <row r="175" spans="1:21" s="87" customFormat="1" hidden="1" outlineLevel="2" x14ac:dyDescent="0.3">
      <c r="A175" s="110" t="s">
        <v>111</v>
      </c>
      <c r="B175" s="83" t="s">
        <v>206</v>
      </c>
      <c r="C175" s="88" t="s">
        <v>431</v>
      </c>
      <c r="D175" s="118">
        <v>0</v>
      </c>
      <c r="E175" s="76">
        <v>0</v>
      </c>
      <c r="F175" s="77"/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136">
        <v>0</v>
      </c>
      <c r="R175" s="77"/>
      <c r="S175" s="85">
        <v>0</v>
      </c>
      <c r="T175" s="86" t="s">
        <v>191</v>
      </c>
      <c r="U175" s="86" t="s">
        <v>191</v>
      </c>
    </row>
    <row r="176" spans="1:21" s="87" customFormat="1" hidden="1" outlineLevel="2" x14ac:dyDescent="0.3">
      <c r="A176" s="110" t="s">
        <v>111</v>
      </c>
      <c r="B176" s="83" t="s">
        <v>130</v>
      </c>
      <c r="C176" s="88" t="s">
        <v>432</v>
      </c>
      <c r="D176" s="118">
        <v>0</v>
      </c>
      <c r="E176" s="76">
        <v>0</v>
      </c>
      <c r="F176" s="77"/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7"/>
      <c r="S176" s="85">
        <v>0</v>
      </c>
      <c r="T176" s="86" t="s">
        <v>191</v>
      </c>
      <c r="U176" s="86" t="s">
        <v>191</v>
      </c>
    </row>
    <row r="177" spans="1:21" s="87" customFormat="1" hidden="1" outlineLevel="2" x14ac:dyDescent="0.3">
      <c r="A177" s="110" t="s">
        <v>111</v>
      </c>
      <c r="B177" s="83" t="s">
        <v>116</v>
      </c>
      <c r="C177" s="88" t="s">
        <v>371</v>
      </c>
      <c r="D177" s="118">
        <v>1</v>
      </c>
      <c r="E177" s="76">
        <v>3.8461538461538464E-2</v>
      </c>
      <c r="F177" s="77"/>
      <c r="G177" s="78">
        <v>3.1000000000000001E-5</v>
      </c>
      <c r="H177" s="78">
        <v>1.3899999999999999E-4</v>
      </c>
      <c r="I177" s="78">
        <v>5.5999999999999999E-5</v>
      </c>
      <c r="J177" s="78">
        <v>1.3569999999999999E-3</v>
      </c>
      <c r="K177" s="78">
        <v>2.3149999999999998E-3</v>
      </c>
      <c r="L177" s="78">
        <v>4.3540000000000002E-3</v>
      </c>
      <c r="M177" s="78">
        <v>9.6769999999999998E-3</v>
      </c>
      <c r="N177" s="78">
        <v>1.1546000000000001E-2</v>
      </c>
      <c r="O177" s="78">
        <v>1.4333E-2</v>
      </c>
      <c r="P177" s="78">
        <v>1.2050999999999999E-2</v>
      </c>
      <c r="Q177" s="136">
        <v>9.887E-3</v>
      </c>
      <c r="R177" s="77"/>
      <c r="S177" s="85">
        <v>6.5745999999999999E-2</v>
      </c>
      <c r="T177" s="86">
        <v>317.93548387096774</v>
      </c>
      <c r="U177" s="86">
        <v>1.0557147643515101</v>
      </c>
    </row>
    <row r="178" spans="1:21" s="87" customFormat="1" hidden="1" outlineLevel="2" x14ac:dyDescent="0.3">
      <c r="A178" s="110" t="s">
        <v>111</v>
      </c>
      <c r="B178" s="83" t="s">
        <v>270</v>
      </c>
      <c r="C178" s="88" t="s">
        <v>391</v>
      </c>
      <c r="D178" s="118">
        <v>0</v>
      </c>
      <c r="E178" s="76">
        <v>0</v>
      </c>
      <c r="F178" s="77"/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7"/>
      <c r="S178" s="85">
        <v>0</v>
      </c>
      <c r="T178" s="86" t="s">
        <v>191</v>
      </c>
      <c r="U178" s="86" t="s">
        <v>191</v>
      </c>
    </row>
    <row r="179" spans="1:21" s="87" customFormat="1" hidden="1" outlineLevel="2" x14ac:dyDescent="0.3">
      <c r="A179" s="110" t="s">
        <v>111</v>
      </c>
      <c r="B179" s="83" t="s">
        <v>115</v>
      </c>
      <c r="C179" s="88" t="s">
        <v>372</v>
      </c>
      <c r="D179" s="118">
        <v>0</v>
      </c>
      <c r="E179" s="76">
        <v>0</v>
      </c>
      <c r="F179" s="77"/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7"/>
      <c r="S179" s="85">
        <v>0</v>
      </c>
      <c r="T179" s="86" t="s">
        <v>191</v>
      </c>
      <c r="U179" s="86" t="s">
        <v>191</v>
      </c>
    </row>
    <row r="180" spans="1:21" s="87" customFormat="1" hidden="1" outlineLevel="2" x14ac:dyDescent="0.3">
      <c r="A180" s="110" t="s">
        <v>111</v>
      </c>
      <c r="B180" s="83" t="s">
        <v>112</v>
      </c>
      <c r="C180" s="88" t="s">
        <v>227</v>
      </c>
      <c r="D180" s="118">
        <v>1</v>
      </c>
      <c r="E180" s="76">
        <v>3.8461538461538464E-2</v>
      </c>
      <c r="F180" s="77"/>
      <c r="G180" s="78">
        <v>0</v>
      </c>
      <c r="H180" s="78">
        <v>0</v>
      </c>
      <c r="I180" s="78">
        <v>0</v>
      </c>
      <c r="J180" s="78">
        <v>3.5850000000000001E-3</v>
      </c>
      <c r="K180" s="78">
        <v>2.173E-3</v>
      </c>
      <c r="L180" s="78">
        <v>5.6629999999999996E-3</v>
      </c>
      <c r="M180" s="78">
        <v>1.0491E-2</v>
      </c>
      <c r="N180" s="78">
        <v>1.9979E-2</v>
      </c>
      <c r="O180" s="78">
        <v>2.5396999999999999E-2</v>
      </c>
      <c r="P180" s="78">
        <v>1.8442E-2</v>
      </c>
      <c r="Q180" s="136">
        <v>1.4722000000000001E-2</v>
      </c>
      <c r="R180" s="77"/>
      <c r="S180" s="85">
        <v>0.100452</v>
      </c>
      <c r="T180" s="86" t="s">
        <v>191</v>
      </c>
      <c r="U180" s="86" t="s">
        <v>191</v>
      </c>
    </row>
    <row r="181" spans="1:21" s="87" customFormat="1" hidden="1" outlineLevel="1" x14ac:dyDescent="0.3">
      <c r="A181" s="110"/>
      <c r="B181" s="83"/>
      <c r="C181" s="84" t="s">
        <v>433</v>
      </c>
      <c r="D181" s="120">
        <v>1</v>
      </c>
      <c r="E181" s="90">
        <v>3.8461538461538464E-2</v>
      </c>
      <c r="F181" s="77"/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9.1000000000000003E-5</v>
      </c>
      <c r="O181" s="78">
        <v>9.1000000000000003E-5</v>
      </c>
      <c r="P181" s="78">
        <v>0</v>
      </c>
      <c r="Q181" s="78">
        <v>0</v>
      </c>
      <c r="R181" s="77"/>
      <c r="S181" s="85">
        <v>1.8200000000000001E-4</v>
      </c>
      <c r="T181" s="86" t="s">
        <v>191</v>
      </c>
      <c r="U181" s="86" t="s">
        <v>191</v>
      </c>
    </row>
    <row r="182" spans="1:21" s="87" customFormat="1" hidden="1" outlineLevel="2" x14ac:dyDescent="0.3">
      <c r="A182" s="110" t="s">
        <v>108</v>
      </c>
      <c r="B182" s="83" t="s">
        <v>140</v>
      </c>
      <c r="C182" s="88" t="s">
        <v>140</v>
      </c>
      <c r="D182" s="118">
        <v>0</v>
      </c>
      <c r="E182" s="76">
        <v>0</v>
      </c>
      <c r="F182" s="77"/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7"/>
      <c r="S182" s="85">
        <v>0</v>
      </c>
      <c r="T182" s="86" t="s">
        <v>191</v>
      </c>
      <c r="U182" s="86" t="s">
        <v>191</v>
      </c>
    </row>
    <row r="183" spans="1:21" s="87" customFormat="1" hidden="1" outlineLevel="2" x14ac:dyDescent="0.3">
      <c r="A183" s="110" t="s">
        <v>108</v>
      </c>
      <c r="B183" s="83" t="s">
        <v>120</v>
      </c>
      <c r="C183" s="88" t="s">
        <v>120</v>
      </c>
      <c r="D183" s="118">
        <v>0</v>
      </c>
      <c r="E183" s="76">
        <v>0</v>
      </c>
      <c r="F183" s="77"/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7"/>
      <c r="S183" s="85">
        <v>0</v>
      </c>
      <c r="T183" s="86" t="s">
        <v>191</v>
      </c>
      <c r="U183" s="86" t="s">
        <v>191</v>
      </c>
    </row>
    <row r="184" spans="1:21" s="87" customFormat="1" hidden="1" outlineLevel="2" x14ac:dyDescent="0.3">
      <c r="A184" s="110" t="s">
        <v>108</v>
      </c>
      <c r="B184" s="83" t="s">
        <v>118</v>
      </c>
      <c r="C184" s="88" t="s">
        <v>118</v>
      </c>
      <c r="D184" s="118">
        <v>0</v>
      </c>
      <c r="E184" s="76">
        <v>0</v>
      </c>
      <c r="F184" s="77"/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0</v>
      </c>
      <c r="R184" s="77"/>
      <c r="S184" s="85">
        <v>0</v>
      </c>
      <c r="T184" s="86" t="s">
        <v>191</v>
      </c>
      <c r="U184" s="86" t="s">
        <v>191</v>
      </c>
    </row>
    <row r="185" spans="1:21" s="87" customFormat="1" hidden="1" outlineLevel="2" x14ac:dyDescent="0.3">
      <c r="A185" s="110" t="s">
        <v>108</v>
      </c>
      <c r="B185" s="83" t="s">
        <v>220</v>
      </c>
      <c r="C185" s="88" t="s">
        <v>220</v>
      </c>
      <c r="D185" s="118">
        <v>0</v>
      </c>
      <c r="E185" s="76">
        <v>0</v>
      </c>
      <c r="F185" s="77"/>
      <c r="G185" s="78">
        <v>0</v>
      </c>
      <c r="H185" s="78">
        <v>0</v>
      </c>
      <c r="I185" s="78">
        <v>0</v>
      </c>
      <c r="J185" s="78">
        <v>0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7"/>
      <c r="S185" s="85">
        <v>0</v>
      </c>
      <c r="T185" s="86" t="s">
        <v>191</v>
      </c>
      <c r="U185" s="86" t="s">
        <v>191</v>
      </c>
    </row>
    <row r="186" spans="1:21" s="87" customFormat="1" hidden="1" outlineLevel="2" x14ac:dyDescent="0.3">
      <c r="A186" s="110" t="s">
        <v>108</v>
      </c>
      <c r="B186" s="83" t="s">
        <v>121</v>
      </c>
      <c r="C186" s="88" t="s">
        <v>121</v>
      </c>
      <c r="D186" s="118">
        <v>0</v>
      </c>
      <c r="E186" s="76">
        <v>0</v>
      </c>
      <c r="F186" s="77"/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7"/>
      <c r="S186" s="85">
        <v>0</v>
      </c>
      <c r="T186" s="86" t="s">
        <v>191</v>
      </c>
      <c r="U186" s="86" t="s">
        <v>191</v>
      </c>
    </row>
    <row r="187" spans="1:21" s="87" customFormat="1" hidden="1" outlineLevel="2" x14ac:dyDescent="0.3">
      <c r="A187" s="110" t="s">
        <v>108</v>
      </c>
      <c r="B187" s="83" t="s">
        <v>109</v>
      </c>
      <c r="C187" s="88" t="s">
        <v>109</v>
      </c>
      <c r="D187" s="118">
        <v>0</v>
      </c>
      <c r="E187" s="76">
        <v>0</v>
      </c>
      <c r="F187" s="77"/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7"/>
      <c r="S187" s="85">
        <v>0</v>
      </c>
      <c r="T187" s="86" t="s">
        <v>191</v>
      </c>
      <c r="U187" s="86" t="s">
        <v>191</v>
      </c>
    </row>
    <row r="188" spans="1:21" s="87" customFormat="1" hidden="1" outlineLevel="2" x14ac:dyDescent="0.3">
      <c r="A188" s="110" t="s">
        <v>108</v>
      </c>
      <c r="B188" s="83" t="s">
        <v>130</v>
      </c>
      <c r="C188" s="88" t="s">
        <v>130</v>
      </c>
      <c r="D188" s="118">
        <v>0</v>
      </c>
      <c r="E188" s="76">
        <v>0</v>
      </c>
      <c r="F188" s="77"/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7"/>
      <c r="S188" s="85">
        <v>0</v>
      </c>
      <c r="T188" s="86" t="s">
        <v>191</v>
      </c>
      <c r="U188" s="86" t="s">
        <v>191</v>
      </c>
    </row>
    <row r="189" spans="1:21" s="87" customFormat="1" hidden="1" outlineLevel="2" x14ac:dyDescent="0.3">
      <c r="A189" s="110" t="s">
        <v>108</v>
      </c>
      <c r="B189" s="83" t="s">
        <v>116</v>
      </c>
      <c r="C189" s="88" t="s">
        <v>116</v>
      </c>
      <c r="D189" s="118">
        <v>1</v>
      </c>
      <c r="E189" s="76">
        <v>3.8461538461538464E-2</v>
      </c>
      <c r="F189" s="77"/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9.1000000000000003E-5</v>
      </c>
      <c r="O189" s="78">
        <v>9.1000000000000003E-5</v>
      </c>
      <c r="P189" s="78">
        <v>0</v>
      </c>
      <c r="Q189" s="78">
        <v>0</v>
      </c>
      <c r="R189" s="77"/>
      <c r="S189" s="85">
        <v>1.8200000000000001E-4</v>
      </c>
      <c r="T189" s="86" t="s">
        <v>191</v>
      </c>
      <c r="U189" s="86" t="s">
        <v>191</v>
      </c>
    </row>
    <row r="190" spans="1:21" s="87" customFormat="1" hidden="1" outlineLevel="1" x14ac:dyDescent="0.3">
      <c r="A190" s="110"/>
      <c r="B190" s="83"/>
      <c r="C190" s="84"/>
      <c r="D190" s="118"/>
      <c r="E190" s="76">
        <v>0</v>
      </c>
      <c r="F190" s="77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7"/>
      <c r="S190" s="85">
        <v>0</v>
      </c>
      <c r="T190" s="86"/>
      <c r="U190" s="86"/>
    </row>
    <row r="191" spans="1:21" s="96" customFormat="1" hidden="1" outlineLevel="1" x14ac:dyDescent="0.3">
      <c r="A191" s="109"/>
      <c r="B191" s="74" t="s">
        <v>108</v>
      </c>
      <c r="C191" s="89" t="s">
        <v>434</v>
      </c>
      <c r="D191" s="117">
        <v>2</v>
      </c>
      <c r="E191" s="90">
        <v>7.6923076923076927E-2</v>
      </c>
      <c r="F191" s="95"/>
      <c r="G191" s="92">
        <v>0</v>
      </c>
      <c r="H191" s="92">
        <v>0</v>
      </c>
      <c r="I191" s="92">
        <v>2.4000000000000001E-4</v>
      </c>
      <c r="J191" s="92">
        <v>1.07E-4</v>
      </c>
      <c r="K191" s="92">
        <v>2.3E-5</v>
      </c>
      <c r="L191" s="92">
        <v>2.92E-4</v>
      </c>
      <c r="M191" s="92">
        <v>0</v>
      </c>
      <c r="N191" s="92">
        <v>5.6350000000000003E-3</v>
      </c>
      <c r="O191" s="92">
        <v>1.3860000000000001E-3</v>
      </c>
      <c r="P191" s="92">
        <v>0</v>
      </c>
      <c r="Q191" s="92">
        <v>0</v>
      </c>
      <c r="R191" s="95"/>
      <c r="S191" s="93">
        <v>7.6830000000000006E-3</v>
      </c>
      <c r="T191" s="94" t="s">
        <v>191</v>
      </c>
      <c r="U191" s="94" t="s">
        <v>191</v>
      </c>
    </row>
    <row r="192" spans="1:21" s="87" customFormat="1" hidden="1" outlineLevel="2" x14ac:dyDescent="0.3">
      <c r="A192" s="110" t="s">
        <v>108</v>
      </c>
      <c r="B192" s="83" t="s">
        <v>101</v>
      </c>
      <c r="C192" s="88" t="s">
        <v>428</v>
      </c>
      <c r="D192" s="118">
        <v>1</v>
      </c>
      <c r="E192" s="76">
        <v>3.8461538461538464E-2</v>
      </c>
      <c r="F192" s="77"/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5.6350000000000003E-3</v>
      </c>
      <c r="O192" s="78">
        <v>1.3860000000000001E-3</v>
      </c>
      <c r="P192" s="78">
        <v>0</v>
      </c>
      <c r="Q192" s="78">
        <v>0</v>
      </c>
      <c r="R192" s="77"/>
      <c r="S192" s="85">
        <v>7.0210000000000003E-3</v>
      </c>
      <c r="T192" s="86" t="s">
        <v>191</v>
      </c>
      <c r="U192" s="86" t="s">
        <v>191</v>
      </c>
    </row>
    <row r="193" spans="1:21" s="87" customFormat="1" hidden="1" outlineLevel="2" x14ac:dyDescent="0.3">
      <c r="A193" s="110" t="s">
        <v>108</v>
      </c>
      <c r="B193" s="83" t="s">
        <v>111</v>
      </c>
      <c r="C193" s="88" t="s">
        <v>111</v>
      </c>
      <c r="D193" s="118">
        <v>1</v>
      </c>
      <c r="E193" s="76">
        <v>3.8461538461538464E-2</v>
      </c>
      <c r="F193" s="77"/>
      <c r="G193" s="78">
        <v>0</v>
      </c>
      <c r="H193" s="78">
        <v>0</v>
      </c>
      <c r="I193" s="78">
        <v>2.4000000000000001E-4</v>
      </c>
      <c r="J193" s="78">
        <v>1.07E-4</v>
      </c>
      <c r="K193" s="78">
        <v>2.3E-5</v>
      </c>
      <c r="L193" s="78">
        <v>2.92E-4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7"/>
      <c r="S193" s="85">
        <v>6.6200000000000005E-4</v>
      </c>
      <c r="T193" s="86" t="s">
        <v>191</v>
      </c>
      <c r="U193" s="86" t="s">
        <v>191</v>
      </c>
    </row>
    <row r="194" spans="1:21" s="81" customFormat="1" hidden="1" outlineLevel="1" x14ac:dyDescent="0.3">
      <c r="A194" s="111"/>
      <c r="B194" s="74"/>
      <c r="C194" s="75"/>
      <c r="D194" s="119"/>
      <c r="E194" s="76">
        <v>0</v>
      </c>
      <c r="F194" s="77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77"/>
      <c r="S194" s="79"/>
      <c r="T194" s="80"/>
      <c r="U194" s="80"/>
    </row>
    <row r="195" spans="1:21" s="81" customFormat="1" hidden="1" outlineLevel="1" x14ac:dyDescent="0.3">
      <c r="A195" s="111"/>
      <c r="B195" s="74" t="s">
        <v>111</v>
      </c>
      <c r="C195" s="75" t="s">
        <v>435</v>
      </c>
      <c r="D195" s="117">
        <v>7</v>
      </c>
      <c r="E195" s="90">
        <v>0.26923076923076922</v>
      </c>
      <c r="F195" s="77"/>
      <c r="G195" s="92">
        <v>9.1699999999999995E-4</v>
      </c>
      <c r="H195" s="92">
        <v>3.3379999999999998E-3</v>
      </c>
      <c r="I195" s="92">
        <v>2.9729999999999999E-3</v>
      </c>
      <c r="J195" s="92">
        <v>1.8929999999999999E-3</v>
      </c>
      <c r="K195" s="92">
        <v>1.521E-3</v>
      </c>
      <c r="L195" s="92">
        <v>4.44E-4</v>
      </c>
      <c r="M195" s="92">
        <v>0</v>
      </c>
      <c r="N195" s="92">
        <v>0</v>
      </c>
      <c r="O195" s="92">
        <v>0</v>
      </c>
      <c r="P195" s="92">
        <v>0</v>
      </c>
      <c r="Q195" s="92">
        <v>0</v>
      </c>
      <c r="R195" s="77"/>
      <c r="S195" s="79">
        <v>1.1086E-2</v>
      </c>
      <c r="T195" s="80">
        <v>-1</v>
      </c>
      <c r="U195" s="80">
        <v>-1</v>
      </c>
    </row>
    <row r="196" spans="1:21" s="87" customFormat="1" hidden="1" outlineLevel="2" x14ac:dyDescent="0.3">
      <c r="A196" s="110" t="s">
        <v>111</v>
      </c>
      <c r="B196" s="83" t="s">
        <v>101</v>
      </c>
      <c r="C196" s="88" t="s">
        <v>428</v>
      </c>
      <c r="D196" s="118">
        <v>6</v>
      </c>
      <c r="E196" s="76">
        <v>0.23076923076923078</v>
      </c>
      <c r="F196" s="77"/>
      <c r="G196" s="78">
        <v>9.1699999999999995E-4</v>
      </c>
      <c r="H196" s="78">
        <v>3.3379999999999998E-3</v>
      </c>
      <c r="I196" s="78">
        <v>2.9729999999999999E-3</v>
      </c>
      <c r="J196" s="78">
        <v>1.8929999999999999E-3</v>
      </c>
      <c r="K196" s="78">
        <v>1.521E-3</v>
      </c>
      <c r="L196" s="78">
        <v>4.44E-4</v>
      </c>
      <c r="M196" s="78">
        <v>0</v>
      </c>
      <c r="N196" s="78">
        <v>0</v>
      </c>
      <c r="O196" s="78">
        <v>0</v>
      </c>
      <c r="P196" s="78">
        <v>0</v>
      </c>
      <c r="Q196" s="136">
        <v>0</v>
      </c>
      <c r="R196" s="77"/>
      <c r="S196" s="85">
        <v>1.1086E-2</v>
      </c>
      <c r="T196" s="86">
        <v>-1</v>
      </c>
      <c r="U196" s="86">
        <v>-1</v>
      </c>
    </row>
    <row r="197" spans="1:21" s="87" customFormat="1" hidden="1" outlineLevel="2" x14ac:dyDescent="0.3">
      <c r="A197" s="110" t="s">
        <v>111</v>
      </c>
      <c r="B197" s="83" t="s">
        <v>111</v>
      </c>
      <c r="C197" s="88" t="s">
        <v>111</v>
      </c>
      <c r="D197" s="118">
        <v>1</v>
      </c>
      <c r="E197" s="76">
        <v>3.8461538461538464E-2</v>
      </c>
      <c r="F197" s="77"/>
      <c r="G197" s="78">
        <v>0</v>
      </c>
      <c r="H197" s="78">
        <v>0</v>
      </c>
      <c r="I197" s="78">
        <v>0</v>
      </c>
      <c r="J197" s="78">
        <v>0</v>
      </c>
      <c r="K197" s="78">
        <v>0</v>
      </c>
      <c r="L197" s="78">
        <v>0</v>
      </c>
      <c r="M197" s="78">
        <v>0</v>
      </c>
      <c r="N197" s="78">
        <v>0</v>
      </c>
      <c r="O197" s="78">
        <v>0</v>
      </c>
      <c r="P197" s="78">
        <v>0</v>
      </c>
      <c r="Q197" s="136">
        <v>0</v>
      </c>
      <c r="R197" s="77"/>
      <c r="S197" s="85">
        <v>0</v>
      </c>
      <c r="T197" s="86" t="s">
        <v>191</v>
      </c>
      <c r="U197" s="86" t="s">
        <v>191</v>
      </c>
    </row>
    <row r="198" spans="1:21" s="87" customFormat="1" hidden="1" outlineLevel="2" x14ac:dyDescent="0.3">
      <c r="A198" s="110"/>
      <c r="B198" s="83"/>
      <c r="C198" s="88"/>
      <c r="D198" s="118"/>
      <c r="E198" s="76">
        <v>0</v>
      </c>
      <c r="F198" s="77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7"/>
      <c r="S198" s="85"/>
      <c r="T198" s="86"/>
      <c r="U198" s="86"/>
    </row>
    <row r="199" spans="1:21" s="81" customFormat="1" hidden="1" outlineLevel="1" x14ac:dyDescent="0.3">
      <c r="A199" s="111" t="s">
        <v>111</v>
      </c>
      <c r="B199" s="74" t="s">
        <v>207</v>
      </c>
      <c r="C199" s="89" t="s">
        <v>207</v>
      </c>
      <c r="D199" s="117">
        <v>0</v>
      </c>
      <c r="E199" s="76">
        <v>0</v>
      </c>
      <c r="F199" s="77"/>
      <c r="G199" s="82">
        <v>0</v>
      </c>
      <c r="H199" s="82">
        <v>0</v>
      </c>
      <c r="I199" s="82">
        <v>0</v>
      </c>
      <c r="J199" s="82">
        <v>0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137">
        <v>0</v>
      </c>
      <c r="R199" s="77"/>
      <c r="S199" s="79">
        <v>0</v>
      </c>
      <c r="T199" s="80" t="s">
        <v>191</v>
      </c>
      <c r="U199" s="80" t="s">
        <v>191</v>
      </c>
    </row>
    <row r="200" spans="1:21" s="81" customFormat="1" hidden="1" outlineLevel="1" x14ac:dyDescent="0.3">
      <c r="A200" s="111"/>
      <c r="B200" s="74"/>
      <c r="C200" s="75"/>
      <c r="D200" s="119"/>
      <c r="E200" s="76">
        <v>0</v>
      </c>
      <c r="F200" s="77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77"/>
      <c r="S200" s="79"/>
      <c r="T200" s="80"/>
      <c r="U200" s="80"/>
    </row>
    <row r="201" spans="1:21" s="96" customFormat="1" hidden="1" outlineLevel="1" x14ac:dyDescent="0.3">
      <c r="A201" s="109"/>
      <c r="B201" s="74" t="s">
        <v>209</v>
      </c>
      <c r="C201" s="89" t="s">
        <v>209</v>
      </c>
      <c r="D201" s="117">
        <v>0</v>
      </c>
      <c r="E201" s="90">
        <v>0</v>
      </c>
      <c r="F201" s="95"/>
      <c r="G201" s="92">
        <v>0</v>
      </c>
      <c r="H201" s="92">
        <v>0</v>
      </c>
      <c r="I201" s="92">
        <v>0</v>
      </c>
      <c r="J201" s="92">
        <v>0</v>
      </c>
      <c r="K201" s="92">
        <v>0</v>
      </c>
      <c r="L201" s="92">
        <v>0</v>
      </c>
      <c r="M201" s="92">
        <v>0</v>
      </c>
      <c r="N201" s="92">
        <v>0</v>
      </c>
      <c r="O201" s="92">
        <v>0</v>
      </c>
      <c r="P201" s="92">
        <v>0</v>
      </c>
      <c r="Q201" s="92">
        <v>0</v>
      </c>
      <c r="R201" s="95"/>
      <c r="S201" s="93">
        <v>0</v>
      </c>
      <c r="T201" s="94" t="s">
        <v>191</v>
      </c>
      <c r="U201" s="94" t="s">
        <v>191</v>
      </c>
    </row>
    <row r="202" spans="1:21" s="87" customFormat="1" hidden="1" outlineLevel="2" x14ac:dyDescent="0.3">
      <c r="A202" s="110" t="s">
        <v>209</v>
      </c>
      <c r="B202" s="83" t="s">
        <v>138</v>
      </c>
      <c r="C202" s="88" t="s">
        <v>428</v>
      </c>
      <c r="D202" s="118">
        <v>0</v>
      </c>
      <c r="E202" s="76">
        <v>0</v>
      </c>
      <c r="F202" s="77"/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136">
        <v>0</v>
      </c>
      <c r="R202" s="77"/>
      <c r="S202" s="85">
        <v>0</v>
      </c>
      <c r="T202" s="86" t="s">
        <v>191</v>
      </c>
      <c r="U202" s="86" t="s">
        <v>191</v>
      </c>
    </row>
    <row r="203" spans="1:21" s="87" customFormat="1" hidden="1" outlineLevel="2" x14ac:dyDescent="0.3">
      <c r="A203" s="110" t="s">
        <v>209</v>
      </c>
      <c r="B203" s="83" t="s">
        <v>120</v>
      </c>
      <c r="C203" s="88" t="s">
        <v>111</v>
      </c>
      <c r="D203" s="118">
        <v>0</v>
      </c>
      <c r="E203" s="76">
        <v>0</v>
      </c>
      <c r="F203" s="77"/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136">
        <v>0</v>
      </c>
      <c r="R203" s="77"/>
      <c r="S203" s="85">
        <v>0</v>
      </c>
      <c r="T203" s="86" t="s">
        <v>191</v>
      </c>
      <c r="U203" s="86" t="s">
        <v>191</v>
      </c>
    </row>
    <row r="204" spans="1:21" s="81" customFormat="1" hidden="1" outlineLevel="1" x14ac:dyDescent="0.3">
      <c r="A204" s="111"/>
      <c r="B204" s="74"/>
      <c r="C204" s="89" t="s">
        <v>373</v>
      </c>
      <c r="D204" s="117">
        <v>26</v>
      </c>
      <c r="E204" s="90">
        <v>1</v>
      </c>
      <c r="F204" s="91"/>
      <c r="G204" s="92">
        <v>4.4924000000000006E-2</v>
      </c>
      <c r="H204" s="92">
        <v>6.7339999999999997E-2</v>
      </c>
      <c r="I204" s="92">
        <v>7.4338000000000001E-2</v>
      </c>
      <c r="J204" s="92">
        <v>7.2677999999999993E-2</v>
      </c>
      <c r="K204" s="92">
        <v>9.6625000000000003E-2</v>
      </c>
      <c r="L204" s="92">
        <v>0.12703099999999998</v>
      </c>
      <c r="M204" s="92">
        <v>0.11882700000000002</v>
      </c>
      <c r="N204" s="92">
        <v>0.13044799999999998</v>
      </c>
      <c r="O204" s="92">
        <v>0.12564899999999998</v>
      </c>
      <c r="P204" s="92">
        <v>0.15073999999999999</v>
      </c>
      <c r="Q204" s="92">
        <v>0.142319</v>
      </c>
      <c r="R204" s="91"/>
      <c r="S204" s="93">
        <v>1.150919</v>
      </c>
      <c r="T204" s="94">
        <v>2.1679948357225531</v>
      </c>
      <c r="U204" s="94">
        <v>0.15504274907687798</v>
      </c>
    </row>
    <row r="205" spans="1:21" s="18" customFormat="1" hidden="1" outlineLevel="1" x14ac:dyDescent="0.3">
      <c r="A205" s="106"/>
      <c r="B205" s="16"/>
      <c r="C205" s="69"/>
      <c r="D205" s="32"/>
      <c r="E205" s="70"/>
      <c r="F205" s="69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69"/>
      <c r="S205" s="72"/>
      <c r="T205" s="73"/>
      <c r="U205" s="73"/>
    </row>
    <row r="206" spans="1:21" s="18" customFormat="1" collapsed="1" x14ac:dyDescent="0.3">
      <c r="A206" s="106"/>
      <c r="B206" s="16"/>
      <c r="C206" s="69"/>
      <c r="D206" s="32"/>
      <c r="E206" s="70"/>
      <c r="F206" s="69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69"/>
      <c r="S206" s="72"/>
      <c r="T206" s="73"/>
      <c r="U206" s="73"/>
    </row>
    <row r="207" spans="1:21" s="18" customFormat="1" x14ac:dyDescent="0.3">
      <c r="A207" s="106"/>
      <c r="B207" s="16"/>
      <c r="C207" s="69"/>
      <c r="D207" s="32"/>
      <c r="E207" s="70"/>
      <c r="F207" s="69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69"/>
      <c r="S207" s="72"/>
      <c r="T207" s="73"/>
      <c r="U207" s="73"/>
    </row>
    <row r="208" spans="1:21" s="18" customFormat="1" x14ac:dyDescent="0.3">
      <c r="A208" s="106"/>
      <c r="B208" s="16"/>
      <c r="C208" s="31"/>
      <c r="D208" s="31"/>
      <c r="E208" s="31"/>
      <c r="F208" s="31"/>
      <c r="R208" s="31"/>
      <c r="S208" s="19"/>
    </row>
    <row r="209" spans="1:19" s="18" customFormat="1" x14ac:dyDescent="0.3">
      <c r="A209" s="106"/>
      <c r="B209" s="16"/>
      <c r="C209" s="31"/>
      <c r="D209" s="31"/>
      <c r="E209" s="31"/>
      <c r="F209" s="31"/>
      <c r="R209" s="31"/>
      <c r="S209" s="19"/>
    </row>
    <row r="210" spans="1:19" s="18" customFormat="1" x14ac:dyDescent="0.3">
      <c r="A210" s="106"/>
      <c r="B210" s="16"/>
      <c r="C210" s="31"/>
      <c r="D210" s="31"/>
      <c r="E210" s="31"/>
      <c r="F210" s="31"/>
      <c r="R210" s="31"/>
      <c r="S210" s="19"/>
    </row>
    <row r="211" spans="1:19" s="18" customFormat="1" x14ac:dyDescent="0.3">
      <c r="A211" s="106"/>
      <c r="B211" s="16"/>
      <c r="C211" s="31"/>
      <c r="D211" s="31"/>
      <c r="E211" s="31"/>
      <c r="F211" s="31"/>
      <c r="R211" s="31"/>
      <c r="S211" s="19"/>
    </row>
    <row r="212" spans="1:19" s="18" customFormat="1" x14ac:dyDescent="0.3">
      <c r="A212" s="106"/>
      <c r="B212" s="16"/>
      <c r="C212" s="31"/>
      <c r="D212" s="31"/>
      <c r="E212" s="31"/>
      <c r="F212" s="31"/>
      <c r="R212" s="31"/>
      <c r="S212" s="19"/>
    </row>
    <row r="213" spans="1:19" s="18" customFormat="1" x14ac:dyDescent="0.3">
      <c r="A213" s="106"/>
      <c r="B213" s="16"/>
      <c r="C213" s="31"/>
      <c r="D213" s="31"/>
      <c r="E213" s="31"/>
      <c r="F213" s="31"/>
      <c r="R213" s="31"/>
      <c r="S213" s="19"/>
    </row>
    <row r="214" spans="1:19" s="18" customFormat="1" x14ac:dyDescent="0.3">
      <c r="A214" s="106"/>
      <c r="B214" s="16"/>
      <c r="C214" s="31"/>
      <c r="D214" s="31"/>
      <c r="E214" s="31"/>
      <c r="F214" s="31"/>
      <c r="R214" s="31"/>
      <c r="S214" s="19"/>
    </row>
    <row r="215" spans="1:19" s="18" customFormat="1" x14ac:dyDescent="0.3">
      <c r="A215" s="106"/>
      <c r="B215" s="16"/>
      <c r="C215" s="31"/>
      <c r="D215" s="31"/>
      <c r="E215" s="31"/>
      <c r="F215" s="31"/>
      <c r="R215" s="31"/>
      <c r="S215" s="19"/>
    </row>
    <row r="216" spans="1:19" s="18" customFormat="1" x14ac:dyDescent="0.3">
      <c r="A216" s="106"/>
      <c r="B216" s="16"/>
      <c r="C216" s="31"/>
      <c r="D216" s="31"/>
      <c r="E216" s="31"/>
      <c r="F216" s="31"/>
      <c r="R216" s="31"/>
      <c r="S216" s="19"/>
    </row>
    <row r="217" spans="1:19" s="18" customFormat="1" x14ac:dyDescent="0.3">
      <c r="A217" s="106"/>
      <c r="B217" s="16"/>
      <c r="C217" s="31"/>
      <c r="D217" s="31"/>
      <c r="E217" s="31"/>
      <c r="F217" s="31"/>
      <c r="R217" s="31"/>
      <c r="S217" s="19"/>
    </row>
    <row r="218" spans="1:19" s="18" customFormat="1" x14ac:dyDescent="0.3">
      <c r="A218" s="106"/>
      <c r="B218" s="16"/>
      <c r="C218" s="31"/>
      <c r="D218" s="31"/>
      <c r="E218" s="31"/>
      <c r="F218" s="31"/>
      <c r="R218" s="31"/>
      <c r="S218" s="19"/>
    </row>
    <row r="219" spans="1:19" s="18" customFormat="1" x14ac:dyDescent="0.3">
      <c r="A219" s="106"/>
      <c r="B219" s="16"/>
      <c r="C219" s="31"/>
      <c r="D219" s="31"/>
      <c r="E219" s="31"/>
      <c r="F219" s="31"/>
      <c r="R219" s="31"/>
      <c r="S219" s="19"/>
    </row>
    <row r="220" spans="1:19" s="18" customFormat="1" x14ac:dyDescent="0.3">
      <c r="A220" s="106"/>
      <c r="B220" s="16"/>
      <c r="C220" s="31"/>
      <c r="D220" s="31"/>
      <c r="E220" s="31"/>
      <c r="F220" s="31"/>
      <c r="R220" s="31"/>
      <c r="S220" s="19"/>
    </row>
    <row r="221" spans="1:19" s="18" customFormat="1" x14ac:dyDescent="0.3">
      <c r="A221" s="106"/>
      <c r="B221" s="16"/>
      <c r="C221" s="31"/>
      <c r="D221" s="31"/>
      <c r="E221" s="31"/>
      <c r="F221" s="31"/>
      <c r="R221" s="31"/>
      <c r="S221" s="19"/>
    </row>
    <row r="222" spans="1:19" s="18" customFormat="1" x14ac:dyDescent="0.3">
      <c r="A222" s="106"/>
      <c r="B222" s="16"/>
      <c r="C222" s="31"/>
      <c r="D222" s="31"/>
      <c r="E222" s="31"/>
      <c r="F222" s="31"/>
      <c r="R222" s="31"/>
      <c r="S222" s="19"/>
    </row>
    <row r="223" spans="1:19" s="18" customFormat="1" x14ac:dyDescent="0.3">
      <c r="A223" s="106"/>
      <c r="B223" s="16"/>
      <c r="C223" s="31"/>
      <c r="D223" s="31"/>
      <c r="E223" s="31"/>
      <c r="F223" s="31"/>
      <c r="R223" s="31"/>
      <c r="S223" s="19"/>
    </row>
    <row r="224" spans="1:19" s="18" customFormat="1" x14ac:dyDescent="0.3">
      <c r="A224" s="106"/>
      <c r="B224" s="16"/>
      <c r="C224" s="31"/>
      <c r="D224" s="31"/>
      <c r="E224" s="31"/>
      <c r="F224" s="31"/>
      <c r="R224" s="31"/>
      <c r="S224" s="19"/>
    </row>
    <row r="225" spans="1:19" s="18" customFormat="1" x14ac:dyDescent="0.3">
      <c r="A225" s="106"/>
      <c r="B225" s="16"/>
      <c r="C225" s="31"/>
      <c r="D225" s="31"/>
      <c r="E225" s="31"/>
      <c r="F225" s="31"/>
      <c r="R225" s="31"/>
      <c r="S225" s="19"/>
    </row>
    <row r="226" spans="1:19" s="18" customFormat="1" hidden="1" x14ac:dyDescent="0.3">
      <c r="A226" s="106"/>
      <c r="B226" s="16"/>
      <c r="S226" s="19"/>
    </row>
    <row r="227" spans="1:19" s="18" customFormat="1" hidden="1" x14ac:dyDescent="0.3">
      <c r="A227" s="106"/>
      <c r="B227" s="16"/>
      <c r="S227" s="19"/>
    </row>
    <row r="228" spans="1:19" s="18" customFormat="1" hidden="1" x14ac:dyDescent="0.3">
      <c r="A228" s="106"/>
      <c r="B228" s="16"/>
      <c r="S228" s="19"/>
    </row>
    <row r="229" spans="1:19" s="18" customFormat="1" hidden="1" x14ac:dyDescent="0.3">
      <c r="A229" s="106"/>
      <c r="B229" s="16"/>
      <c r="S229" s="19"/>
    </row>
    <row r="230" spans="1:19" s="18" customFormat="1" hidden="1" x14ac:dyDescent="0.3">
      <c r="A230" s="106"/>
      <c r="B230" s="16"/>
      <c r="S230" s="19"/>
    </row>
    <row r="231" spans="1:19" s="18" customFormat="1" hidden="1" x14ac:dyDescent="0.3">
      <c r="A231" s="106"/>
      <c r="B231" s="16"/>
      <c r="S231" s="19"/>
    </row>
    <row r="232" spans="1:19" s="18" customFormat="1" hidden="1" x14ac:dyDescent="0.3">
      <c r="A232" s="106"/>
      <c r="B232" s="16"/>
      <c r="S232" s="19"/>
    </row>
    <row r="233" spans="1:19" s="18" customFormat="1" hidden="1" x14ac:dyDescent="0.3">
      <c r="A233" s="106"/>
      <c r="B233" s="16"/>
      <c r="S233" s="19"/>
    </row>
    <row r="234" spans="1:19" s="18" customFormat="1" hidden="1" x14ac:dyDescent="0.3">
      <c r="A234" s="106"/>
      <c r="B234" s="16"/>
      <c r="S234" s="19"/>
    </row>
    <row r="235" spans="1:19" s="18" customFormat="1" hidden="1" x14ac:dyDescent="0.3">
      <c r="A235" s="106"/>
      <c r="B235" s="16"/>
      <c r="S235" s="19"/>
    </row>
    <row r="236" spans="1:19" s="18" customFormat="1" hidden="1" x14ac:dyDescent="0.3">
      <c r="A236" s="106"/>
      <c r="B236" s="16"/>
      <c r="S236" s="19"/>
    </row>
    <row r="237" spans="1:19" s="18" customFormat="1" hidden="1" x14ac:dyDescent="0.3">
      <c r="A237" s="106"/>
      <c r="B237" s="16"/>
      <c r="S237" s="19"/>
    </row>
    <row r="238" spans="1:19" s="18" customFormat="1" hidden="1" x14ac:dyDescent="0.3">
      <c r="A238" s="106"/>
      <c r="B238" s="16"/>
      <c r="S238" s="19"/>
    </row>
    <row r="239" spans="1:19" s="18" customFormat="1" hidden="1" x14ac:dyDescent="0.3">
      <c r="A239" s="106"/>
      <c r="B239" s="16"/>
      <c r="S239" s="19"/>
    </row>
    <row r="240" spans="1:19" s="18" customFormat="1" hidden="1" x14ac:dyDescent="0.3">
      <c r="A240" s="106"/>
      <c r="B240" s="16"/>
      <c r="S240" s="19"/>
    </row>
    <row r="241" spans="1:21" s="18" customFormat="1" hidden="1" x14ac:dyDescent="0.3">
      <c r="A241" s="106"/>
      <c r="B241" s="16"/>
      <c r="S241" s="19"/>
    </row>
    <row r="242" spans="1:21" s="18" customFormat="1" hidden="1" x14ac:dyDescent="0.3">
      <c r="A242" s="106"/>
      <c r="B242" s="16"/>
      <c r="S242" s="19"/>
    </row>
    <row r="243" spans="1:21" s="18" customFormat="1" x14ac:dyDescent="0.3">
      <c r="A243" s="106"/>
      <c r="B243" s="16"/>
      <c r="C243" s="148" t="s">
        <v>436</v>
      </c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</row>
    <row r="244" spans="1:21" s="18" customFormat="1" ht="3" customHeight="1" x14ac:dyDescent="0.3">
      <c r="A244" s="106"/>
      <c r="B244" s="16"/>
      <c r="C244" s="31"/>
      <c r="D244" s="31"/>
      <c r="E244" s="31"/>
      <c r="F244" s="31"/>
      <c r="R244" s="31"/>
      <c r="S244" s="19"/>
    </row>
    <row r="245" spans="1:21" s="24" customFormat="1" x14ac:dyDescent="0.35">
      <c r="A245" s="107"/>
      <c r="B245" s="20"/>
      <c r="C245" s="32"/>
      <c r="D245" s="32"/>
      <c r="E245" s="32"/>
      <c r="F245" s="32"/>
      <c r="G245" s="145" t="s">
        <v>382</v>
      </c>
      <c r="H245" s="146"/>
      <c r="I245" s="146"/>
      <c r="J245" s="146"/>
      <c r="K245" s="146"/>
      <c r="L245" s="146"/>
      <c r="M245" s="146"/>
      <c r="N245" s="146"/>
      <c r="O245" s="146"/>
      <c r="P245" s="146"/>
      <c r="Q245" s="147"/>
      <c r="R245" s="32"/>
      <c r="S245" s="25"/>
    </row>
    <row r="246" spans="1:21" s="24" customFormat="1" ht="26" x14ac:dyDescent="0.35">
      <c r="A246" s="107"/>
      <c r="B246" s="20"/>
      <c r="C246" s="21"/>
      <c r="D246" s="22" t="s">
        <v>374</v>
      </c>
      <c r="E246" s="23" t="s">
        <v>375</v>
      </c>
      <c r="F246" s="33"/>
      <c r="G246" s="34">
        <v>2008</v>
      </c>
      <c r="H246" s="34">
        <v>2009</v>
      </c>
      <c r="I246" s="34">
        <v>2010</v>
      </c>
      <c r="J246" s="34">
        <v>2011</v>
      </c>
      <c r="K246" s="34">
        <v>2012</v>
      </c>
      <c r="L246" s="34">
        <v>2013</v>
      </c>
      <c r="M246" s="34">
        <v>2014</v>
      </c>
      <c r="N246" s="34">
        <v>2015</v>
      </c>
      <c r="O246" s="34">
        <v>2016</v>
      </c>
      <c r="P246" s="34">
        <v>2017</v>
      </c>
      <c r="Q246" s="34">
        <v>2018</v>
      </c>
      <c r="R246" s="35"/>
      <c r="S246" s="36" t="s">
        <v>383</v>
      </c>
      <c r="T246" s="37" t="s">
        <v>384</v>
      </c>
      <c r="U246" s="37" t="s">
        <v>385</v>
      </c>
    </row>
    <row r="247" spans="1:21" s="18" customFormat="1" x14ac:dyDescent="0.3">
      <c r="A247" s="106"/>
      <c r="B247" s="16"/>
      <c r="C247" s="29" t="s">
        <v>145</v>
      </c>
      <c r="D247" s="30">
        <v>7</v>
      </c>
      <c r="E247" s="27">
        <v>0.26923076923076922</v>
      </c>
      <c r="F247" s="28"/>
      <c r="G247" s="38">
        <v>3.0790000000000001E-2</v>
      </c>
      <c r="H247" s="38">
        <v>4.9477E-2</v>
      </c>
      <c r="I247" s="38">
        <v>6.1453999999999995E-2</v>
      </c>
      <c r="J247" s="38">
        <v>6.7968000000000001E-2</v>
      </c>
      <c r="K247" s="38">
        <v>9.3367000000000006E-2</v>
      </c>
      <c r="L247" s="38">
        <v>0.124663</v>
      </c>
      <c r="M247" s="38">
        <v>0.11725099999999999</v>
      </c>
      <c r="N247" s="38">
        <v>0.12380400000000001</v>
      </c>
      <c r="O247" s="38">
        <v>0.124172</v>
      </c>
      <c r="P247" s="38">
        <v>0.15074000000000001</v>
      </c>
      <c r="Q247" s="38">
        <v>0.142319</v>
      </c>
      <c r="R247" s="28"/>
      <c r="S247" s="39">
        <v>1.0860049999999999</v>
      </c>
      <c r="T247" s="40">
        <v>3.6222474829490094</v>
      </c>
      <c r="U247" s="40">
        <v>0.21089545561460343</v>
      </c>
    </row>
    <row r="248" spans="1:21" s="55" customFormat="1" hidden="1" outlineLevel="1" x14ac:dyDescent="0.3">
      <c r="A248" s="108"/>
      <c r="B248" s="56" t="s">
        <v>145</v>
      </c>
      <c r="C248" s="57" t="s">
        <v>437</v>
      </c>
      <c r="D248" s="52">
        <v>0</v>
      </c>
      <c r="E248" s="27">
        <v>0</v>
      </c>
      <c r="F248" s="28"/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7">
        <v>0</v>
      </c>
      <c r="N248" s="67">
        <v>0</v>
      </c>
      <c r="O248" s="67">
        <v>0</v>
      </c>
      <c r="P248" s="67">
        <v>0</v>
      </c>
      <c r="Q248" s="67">
        <v>0</v>
      </c>
      <c r="R248" s="28"/>
      <c r="S248" s="53">
        <v>0</v>
      </c>
      <c r="T248" s="54" t="s">
        <v>191</v>
      </c>
      <c r="U248" s="54" t="s">
        <v>191</v>
      </c>
    </row>
    <row r="249" spans="1:21" s="55" customFormat="1" hidden="1" outlineLevel="1" x14ac:dyDescent="0.3">
      <c r="A249" s="108"/>
      <c r="B249" s="56" t="s">
        <v>177</v>
      </c>
      <c r="C249" s="57" t="s">
        <v>438</v>
      </c>
      <c r="D249" s="58">
        <v>0</v>
      </c>
      <c r="E249" s="27">
        <v>0</v>
      </c>
      <c r="F249" s="28"/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28"/>
      <c r="S249" s="53">
        <v>0</v>
      </c>
      <c r="T249" s="54" t="s">
        <v>191</v>
      </c>
      <c r="U249" s="54" t="s">
        <v>191</v>
      </c>
    </row>
    <row r="250" spans="1:21" s="55" customFormat="1" hidden="1" outlineLevel="1" x14ac:dyDescent="0.3">
      <c r="A250" s="108"/>
      <c r="B250" s="56" t="s">
        <v>123</v>
      </c>
      <c r="C250" s="57" t="s">
        <v>439</v>
      </c>
      <c r="D250" s="58">
        <v>0</v>
      </c>
      <c r="E250" s="27">
        <v>0</v>
      </c>
      <c r="F250" s="28"/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28"/>
      <c r="S250" s="53">
        <v>0</v>
      </c>
      <c r="T250" s="54" t="s">
        <v>191</v>
      </c>
      <c r="U250" s="54" t="s">
        <v>191</v>
      </c>
    </row>
    <row r="251" spans="1:21" s="55" customFormat="1" hidden="1" outlineLevel="1" x14ac:dyDescent="0.3">
      <c r="A251" s="108"/>
      <c r="B251" s="56" t="s">
        <v>153</v>
      </c>
      <c r="C251" s="57" t="s">
        <v>440</v>
      </c>
      <c r="D251" s="58">
        <v>0</v>
      </c>
      <c r="E251" s="27">
        <v>0</v>
      </c>
      <c r="F251" s="28"/>
      <c r="G251" s="67">
        <v>0</v>
      </c>
      <c r="H251" s="67">
        <v>0</v>
      </c>
      <c r="I251" s="67">
        <v>0</v>
      </c>
      <c r="J251" s="67">
        <v>0</v>
      </c>
      <c r="K251" s="67">
        <v>0</v>
      </c>
      <c r="L251" s="67">
        <v>0</v>
      </c>
      <c r="M251" s="67">
        <v>0</v>
      </c>
      <c r="N251" s="67">
        <v>0</v>
      </c>
      <c r="O251" s="67">
        <v>0</v>
      </c>
      <c r="P251" s="67">
        <v>0</v>
      </c>
      <c r="Q251" s="67">
        <v>0</v>
      </c>
      <c r="R251" s="28"/>
      <c r="S251" s="53">
        <v>0</v>
      </c>
      <c r="T251" s="54" t="s">
        <v>191</v>
      </c>
      <c r="U251" s="54" t="s">
        <v>191</v>
      </c>
    </row>
    <row r="252" spans="1:21" s="55" customFormat="1" hidden="1" outlineLevel="1" x14ac:dyDescent="0.3">
      <c r="A252" s="108"/>
      <c r="B252" s="56" t="s">
        <v>163</v>
      </c>
      <c r="C252" s="57" t="s">
        <v>441</v>
      </c>
      <c r="D252" s="58">
        <v>0</v>
      </c>
      <c r="E252" s="27">
        <v>0</v>
      </c>
      <c r="F252" s="28"/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7">
        <v>0</v>
      </c>
      <c r="N252" s="67">
        <v>0</v>
      </c>
      <c r="O252" s="67">
        <v>0</v>
      </c>
      <c r="P252" s="67">
        <v>0</v>
      </c>
      <c r="Q252" s="67">
        <v>0</v>
      </c>
      <c r="R252" s="28"/>
      <c r="S252" s="53">
        <v>0</v>
      </c>
      <c r="T252" s="54" t="s">
        <v>191</v>
      </c>
      <c r="U252" s="54" t="s">
        <v>191</v>
      </c>
    </row>
    <row r="253" spans="1:21" s="55" customFormat="1" hidden="1" outlineLevel="1" x14ac:dyDescent="0.3">
      <c r="A253" s="108"/>
      <c r="B253" s="56" t="s">
        <v>195</v>
      </c>
      <c r="C253" s="57" t="s">
        <v>442</v>
      </c>
      <c r="D253" s="58">
        <v>0</v>
      </c>
      <c r="E253" s="27">
        <v>0</v>
      </c>
      <c r="F253" s="28"/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28"/>
      <c r="S253" s="53">
        <v>0</v>
      </c>
      <c r="T253" s="54" t="s">
        <v>191</v>
      </c>
      <c r="U253" s="54" t="s">
        <v>191</v>
      </c>
    </row>
    <row r="254" spans="1:21" s="55" customFormat="1" hidden="1" outlineLevel="1" x14ac:dyDescent="0.3">
      <c r="A254" s="108"/>
      <c r="B254" s="56" t="s">
        <v>117</v>
      </c>
      <c r="C254" s="57" t="s">
        <v>443</v>
      </c>
      <c r="D254" s="58">
        <v>0</v>
      </c>
      <c r="E254" s="27">
        <v>0</v>
      </c>
      <c r="F254" s="28"/>
      <c r="G254" s="67">
        <v>0</v>
      </c>
      <c r="H254" s="67">
        <v>0</v>
      </c>
      <c r="I254" s="67">
        <v>0</v>
      </c>
      <c r="J254" s="67">
        <v>0</v>
      </c>
      <c r="K254" s="67">
        <v>0</v>
      </c>
      <c r="L254" s="67">
        <v>0</v>
      </c>
      <c r="M254" s="67">
        <v>0</v>
      </c>
      <c r="N254" s="67">
        <v>0</v>
      </c>
      <c r="O254" s="67">
        <v>0</v>
      </c>
      <c r="P254" s="67">
        <v>0</v>
      </c>
      <c r="Q254" s="67">
        <v>0</v>
      </c>
      <c r="R254" s="28"/>
      <c r="S254" s="53">
        <v>0</v>
      </c>
      <c r="T254" s="54" t="s">
        <v>191</v>
      </c>
      <c r="U254" s="54" t="s">
        <v>191</v>
      </c>
    </row>
    <row r="255" spans="1:21" s="55" customFormat="1" hidden="1" outlineLevel="1" x14ac:dyDescent="0.3">
      <c r="A255" s="108"/>
      <c r="B255" s="56" t="s">
        <v>110</v>
      </c>
      <c r="C255" s="57" t="s">
        <v>444</v>
      </c>
      <c r="D255" s="58">
        <v>6</v>
      </c>
      <c r="E255" s="27">
        <v>0.23076923076923078</v>
      </c>
      <c r="F255" s="28"/>
      <c r="G255" s="67">
        <v>2.6835000000000001E-2</v>
      </c>
      <c r="H255" s="67">
        <v>4.5148000000000001E-2</v>
      </c>
      <c r="I255" s="67">
        <v>5.8604999999999997E-2</v>
      </c>
      <c r="J255" s="67">
        <v>6.4902000000000001E-2</v>
      </c>
      <c r="K255" s="67">
        <v>9.0461E-2</v>
      </c>
      <c r="L255" s="67">
        <v>0.123101</v>
      </c>
      <c r="M255" s="67">
        <v>0.115185</v>
      </c>
      <c r="N255" s="67">
        <v>0.12274400000000001</v>
      </c>
      <c r="O255" s="67">
        <v>0.124172</v>
      </c>
      <c r="P255" s="67">
        <v>0.15074000000000001</v>
      </c>
      <c r="Q255" s="67">
        <v>0.142319</v>
      </c>
      <c r="R255" s="28"/>
      <c r="S255" s="53">
        <v>1.0642119999999999</v>
      </c>
      <c r="T255" s="54">
        <v>4.3034842556362953</v>
      </c>
      <c r="U255" s="54">
        <v>0.2318849812900674</v>
      </c>
    </row>
    <row r="256" spans="1:21" s="55" customFormat="1" hidden="1" outlineLevel="1" x14ac:dyDescent="0.3">
      <c r="A256" s="108"/>
      <c r="B256" s="56" t="s">
        <v>106</v>
      </c>
      <c r="C256" s="57" t="s">
        <v>445</v>
      </c>
      <c r="D256" s="58">
        <v>1</v>
      </c>
      <c r="E256" s="27">
        <v>3.8461538461538464E-2</v>
      </c>
      <c r="F256" s="28"/>
      <c r="G256" s="67">
        <v>3.9550000000000002E-3</v>
      </c>
      <c r="H256" s="67">
        <v>4.3290000000000004E-3</v>
      </c>
      <c r="I256" s="67">
        <v>2.849E-3</v>
      </c>
      <c r="J256" s="67">
        <v>3.0660000000000001E-3</v>
      </c>
      <c r="K256" s="67">
        <v>2.9060000000000002E-3</v>
      </c>
      <c r="L256" s="67">
        <v>1.562E-3</v>
      </c>
      <c r="M256" s="67">
        <v>2.0660000000000001E-3</v>
      </c>
      <c r="N256" s="67">
        <v>1.06E-3</v>
      </c>
      <c r="O256" s="67">
        <v>0</v>
      </c>
      <c r="P256" s="67">
        <v>0</v>
      </c>
      <c r="Q256" s="67">
        <v>0</v>
      </c>
      <c r="R256" s="28"/>
      <c r="S256" s="53">
        <v>2.1793E-2</v>
      </c>
      <c r="T256" s="54">
        <v>-1</v>
      </c>
      <c r="U256" s="54">
        <v>-1</v>
      </c>
    </row>
    <row r="257" spans="1:21" s="55" customFormat="1" hidden="1" outlineLevel="1" x14ac:dyDescent="0.3">
      <c r="A257" s="108"/>
      <c r="B257" s="56" t="s">
        <v>239</v>
      </c>
      <c r="C257" s="57" t="s">
        <v>446</v>
      </c>
      <c r="D257" s="58">
        <v>0</v>
      </c>
      <c r="E257" s="27">
        <v>0</v>
      </c>
      <c r="F257" s="28"/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28"/>
      <c r="S257" s="53">
        <v>0</v>
      </c>
      <c r="T257" s="54" t="s">
        <v>191</v>
      </c>
      <c r="U257" s="54" t="s">
        <v>191</v>
      </c>
    </row>
    <row r="258" spans="1:21" s="55" customFormat="1" hidden="1" outlineLevel="1" x14ac:dyDescent="0.3">
      <c r="A258" s="108"/>
      <c r="B258" s="56" t="s">
        <v>221</v>
      </c>
      <c r="C258" s="57" t="s">
        <v>447</v>
      </c>
      <c r="D258" s="58">
        <v>0</v>
      </c>
      <c r="E258" s="27">
        <v>0</v>
      </c>
      <c r="F258" s="28"/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28"/>
      <c r="S258" s="53">
        <v>0</v>
      </c>
      <c r="T258" s="54" t="s">
        <v>191</v>
      </c>
      <c r="U258" s="54" t="s">
        <v>191</v>
      </c>
    </row>
    <row r="259" spans="1:21" s="55" customFormat="1" hidden="1" outlineLevel="1" x14ac:dyDescent="0.3">
      <c r="A259" s="108"/>
      <c r="B259" s="56" t="s">
        <v>244</v>
      </c>
      <c r="C259" s="57" t="s">
        <v>448</v>
      </c>
      <c r="D259" s="58">
        <v>0</v>
      </c>
      <c r="E259" s="27">
        <v>0</v>
      </c>
      <c r="F259" s="28"/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28"/>
      <c r="S259" s="53">
        <v>0</v>
      </c>
      <c r="T259" s="54" t="s">
        <v>191</v>
      </c>
      <c r="U259" s="54" t="s">
        <v>191</v>
      </c>
    </row>
    <row r="260" spans="1:21" s="55" customFormat="1" hidden="1" outlineLevel="1" x14ac:dyDescent="0.3">
      <c r="A260" s="108"/>
      <c r="B260" s="56" t="s">
        <v>167</v>
      </c>
      <c r="C260" s="57" t="s">
        <v>294</v>
      </c>
      <c r="D260" s="58">
        <v>0</v>
      </c>
      <c r="E260" s="27">
        <v>0</v>
      </c>
      <c r="F260" s="28"/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28"/>
      <c r="S260" s="53">
        <v>0</v>
      </c>
      <c r="T260" s="54" t="s">
        <v>191</v>
      </c>
      <c r="U260" s="54" t="s">
        <v>191</v>
      </c>
    </row>
    <row r="261" spans="1:21" s="55" customFormat="1" hidden="1" outlineLevel="1" x14ac:dyDescent="0.3">
      <c r="A261" s="108"/>
      <c r="B261" s="56" t="s">
        <v>187</v>
      </c>
      <c r="C261" s="57" t="s">
        <v>449</v>
      </c>
      <c r="D261" s="58">
        <v>0</v>
      </c>
      <c r="E261" s="27">
        <v>0</v>
      </c>
      <c r="F261" s="28"/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28"/>
      <c r="S261" s="53">
        <v>0</v>
      </c>
      <c r="T261" s="54" t="s">
        <v>191</v>
      </c>
      <c r="U261" s="54" t="s">
        <v>191</v>
      </c>
    </row>
    <row r="262" spans="1:21" s="55" customFormat="1" hidden="1" outlineLevel="1" x14ac:dyDescent="0.3">
      <c r="A262" s="108"/>
      <c r="B262" s="56" t="s">
        <v>144</v>
      </c>
      <c r="C262" s="57" t="s">
        <v>450</v>
      </c>
      <c r="D262" s="58">
        <v>0</v>
      </c>
      <c r="E262" s="27">
        <v>0</v>
      </c>
      <c r="F262" s="28"/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28"/>
      <c r="S262" s="53">
        <v>0</v>
      </c>
      <c r="T262" s="54" t="s">
        <v>191</v>
      </c>
      <c r="U262" s="54" t="s">
        <v>191</v>
      </c>
    </row>
    <row r="263" spans="1:21" s="55" customFormat="1" hidden="1" outlineLevel="1" x14ac:dyDescent="0.3">
      <c r="A263" s="108"/>
      <c r="B263" s="56" t="s">
        <v>159</v>
      </c>
      <c r="C263" s="57" t="s">
        <v>451</v>
      </c>
      <c r="D263" s="58">
        <v>0</v>
      </c>
      <c r="E263" s="27">
        <v>0</v>
      </c>
      <c r="F263" s="28"/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28"/>
      <c r="S263" s="53">
        <v>0</v>
      </c>
      <c r="T263" s="54" t="s">
        <v>191</v>
      </c>
      <c r="U263" s="54" t="s">
        <v>191</v>
      </c>
    </row>
    <row r="264" spans="1:21" s="55" customFormat="1" hidden="1" outlineLevel="1" x14ac:dyDescent="0.3">
      <c r="A264" s="108"/>
      <c r="B264" s="56" t="s">
        <v>225</v>
      </c>
      <c r="C264" s="57" t="s">
        <v>452</v>
      </c>
      <c r="D264" s="58">
        <v>0</v>
      </c>
      <c r="E264" s="27">
        <v>0</v>
      </c>
      <c r="F264" s="28"/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28"/>
      <c r="S264" s="53">
        <v>0</v>
      </c>
      <c r="T264" s="54" t="s">
        <v>191</v>
      </c>
      <c r="U264" s="54" t="s">
        <v>191</v>
      </c>
    </row>
    <row r="265" spans="1:21" s="55" customFormat="1" hidden="1" outlineLevel="1" x14ac:dyDescent="0.3">
      <c r="A265" s="108"/>
      <c r="B265" s="56" t="s">
        <v>183</v>
      </c>
      <c r="C265" s="57" t="s">
        <v>453</v>
      </c>
      <c r="D265" s="58">
        <v>0</v>
      </c>
      <c r="E265" s="27">
        <v>0</v>
      </c>
      <c r="F265" s="28"/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141">
        <v>0</v>
      </c>
      <c r="R265" s="28"/>
      <c r="S265" s="53">
        <v>0</v>
      </c>
      <c r="T265" s="54" t="s">
        <v>191</v>
      </c>
      <c r="U265" s="54" t="s">
        <v>191</v>
      </c>
    </row>
    <row r="266" spans="1:21" s="55" customFormat="1" hidden="1" outlineLevel="1" x14ac:dyDescent="0.3">
      <c r="A266" s="108"/>
      <c r="B266" s="56" t="s">
        <v>219</v>
      </c>
      <c r="C266" s="57" t="s">
        <v>454</v>
      </c>
      <c r="D266" s="58">
        <v>0</v>
      </c>
      <c r="E266" s="27">
        <v>0</v>
      </c>
      <c r="F266" s="28"/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28"/>
      <c r="S266" s="53">
        <v>0</v>
      </c>
      <c r="T266" s="54" t="s">
        <v>191</v>
      </c>
      <c r="U266" s="54" t="s">
        <v>191</v>
      </c>
    </row>
    <row r="267" spans="1:21" s="55" customFormat="1" hidden="1" outlineLevel="1" x14ac:dyDescent="0.3">
      <c r="A267" s="108"/>
      <c r="B267" s="56" t="s">
        <v>184</v>
      </c>
      <c r="C267" s="57" t="s">
        <v>455</v>
      </c>
      <c r="D267" s="58">
        <v>0</v>
      </c>
      <c r="E267" s="27">
        <v>0</v>
      </c>
      <c r="F267" s="28"/>
      <c r="G267" s="67">
        <v>0</v>
      </c>
      <c r="H267" s="67">
        <v>0</v>
      </c>
      <c r="I267" s="67">
        <v>0</v>
      </c>
      <c r="J267" s="67">
        <v>0</v>
      </c>
      <c r="K267" s="67">
        <v>0</v>
      </c>
      <c r="L267" s="67">
        <v>0</v>
      </c>
      <c r="M267" s="67">
        <v>0</v>
      </c>
      <c r="N267" s="67">
        <v>0</v>
      </c>
      <c r="O267" s="67">
        <v>0</v>
      </c>
      <c r="P267" s="67">
        <v>0</v>
      </c>
      <c r="Q267" s="67">
        <v>0</v>
      </c>
      <c r="R267" s="28"/>
      <c r="S267" s="53">
        <v>0</v>
      </c>
      <c r="T267" s="54" t="s">
        <v>191</v>
      </c>
      <c r="U267" s="54" t="s">
        <v>191</v>
      </c>
    </row>
    <row r="268" spans="1:21" s="18" customFormat="1" collapsed="1" x14ac:dyDescent="0.3">
      <c r="A268" s="106"/>
      <c r="B268" s="16"/>
      <c r="C268" s="29" t="s">
        <v>158</v>
      </c>
      <c r="D268" s="30">
        <v>0</v>
      </c>
      <c r="E268" s="27">
        <v>0</v>
      </c>
      <c r="F268" s="28"/>
      <c r="G268" s="38">
        <v>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28"/>
      <c r="S268" s="39">
        <v>0</v>
      </c>
      <c r="T268" s="40" t="s">
        <v>191</v>
      </c>
      <c r="U268" s="40" t="s">
        <v>191</v>
      </c>
    </row>
    <row r="269" spans="1:21" s="55" customFormat="1" hidden="1" outlineLevel="1" x14ac:dyDescent="0.3">
      <c r="A269" s="108"/>
      <c r="B269" s="56" t="s">
        <v>158</v>
      </c>
      <c r="C269" s="57" t="s">
        <v>456</v>
      </c>
      <c r="D269" s="58">
        <v>0</v>
      </c>
      <c r="E269" s="27">
        <v>0</v>
      </c>
      <c r="F269" s="28"/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28"/>
      <c r="S269" s="53">
        <v>0</v>
      </c>
      <c r="T269" s="54" t="s">
        <v>191</v>
      </c>
      <c r="U269" s="54" t="s">
        <v>191</v>
      </c>
    </row>
    <row r="270" spans="1:21" s="55" customFormat="1" hidden="1" outlineLevel="1" x14ac:dyDescent="0.3">
      <c r="A270" s="108"/>
      <c r="B270" s="56" t="s">
        <v>189</v>
      </c>
      <c r="C270" s="57" t="s">
        <v>457</v>
      </c>
      <c r="D270" s="58">
        <v>0</v>
      </c>
      <c r="E270" s="27">
        <v>0</v>
      </c>
      <c r="F270" s="28"/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28"/>
      <c r="S270" s="53">
        <v>0</v>
      </c>
      <c r="T270" s="54" t="s">
        <v>191</v>
      </c>
      <c r="U270" s="54" t="s">
        <v>191</v>
      </c>
    </row>
    <row r="271" spans="1:21" s="55" customFormat="1" hidden="1" outlineLevel="1" x14ac:dyDescent="0.3">
      <c r="A271" s="108"/>
      <c r="B271" s="56" t="s">
        <v>190</v>
      </c>
      <c r="C271" s="57" t="s">
        <v>458</v>
      </c>
      <c r="D271" s="58">
        <v>0</v>
      </c>
      <c r="E271" s="27">
        <v>0</v>
      </c>
      <c r="F271" s="28"/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28"/>
      <c r="S271" s="53">
        <v>0</v>
      </c>
      <c r="T271" s="54" t="s">
        <v>191</v>
      </c>
      <c r="U271" s="54" t="s">
        <v>191</v>
      </c>
    </row>
    <row r="272" spans="1:21" s="55" customFormat="1" hidden="1" outlineLevel="1" x14ac:dyDescent="0.3">
      <c r="A272" s="108"/>
      <c r="B272" s="56" t="s">
        <v>202</v>
      </c>
      <c r="C272" s="57" t="s">
        <v>459</v>
      </c>
      <c r="D272" s="58">
        <v>0</v>
      </c>
      <c r="E272" s="27">
        <v>0</v>
      </c>
      <c r="F272" s="28"/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28"/>
      <c r="S272" s="53">
        <v>0</v>
      </c>
      <c r="T272" s="54" t="s">
        <v>191</v>
      </c>
      <c r="U272" s="54" t="s">
        <v>191</v>
      </c>
    </row>
    <row r="273" spans="1:21" s="18" customFormat="1" collapsed="1" x14ac:dyDescent="0.3">
      <c r="A273" s="106"/>
      <c r="B273" s="16" t="s">
        <v>199</v>
      </c>
      <c r="C273" s="29" t="s">
        <v>199</v>
      </c>
      <c r="D273" s="30">
        <v>0</v>
      </c>
      <c r="E273" s="60">
        <v>0</v>
      </c>
      <c r="F273" s="61"/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61"/>
      <c r="S273" s="39">
        <v>0</v>
      </c>
      <c r="T273" s="40" t="s">
        <v>191</v>
      </c>
      <c r="U273" s="40" t="s">
        <v>191</v>
      </c>
    </row>
    <row r="274" spans="1:21" s="18" customFormat="1" x14ac:dyDescent="0.3">
      <c r="A274" s="106"/>
      <c r="B274" s="16" t="s">
        <v>181</v>
      </c>
      <c r="C274" s="29" t="s">
        <v>181</v>
      </c>
      <c r="D274" s="30">
        <v>0</v>
      </c>
      <c r="E274" s="60">
        <v>0</v>
      </c>
      <c r="F274" s="61"/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61"/>
      <c r="S274" s="39">
        <v>0</v>
      </c>
      <c r="T274" s="40" t="s">
        <v>191</v>
      </c>
      <c r="U274" s="40" t="s">
        <v>191</v>
      </c>
    </row>
    <row r="275" spans="1:21" s="18" customFormat="1" x14ac:dyDescent="0.3">
      <c r="A275" s="106"/>
      <c r="B275" s="16"/>
      <c r="C275" s="29" t="s">
        <v>2</v>
      </c>
      <c r="D275" s="30">
        <v>1</v>
      </c>
      <c r="E275" s="27">
        <v>3.8461538461538464E-2</v>
      </c>
      <c r="F275" s="28"/>
      <c r="G275" s="38">
        <v>2.4699999999999999E-4</v>
      </c>
      <c r="H275" s="38">
        <v>3.5799999999999997E-4</v>
      </c>
      <c r="I275" s="38">
        <v>3.6600000000000001E-4</v>
      </c>
      <c r="J275" s="38">
        <v>2.2000000000000001E-4</v>
      </c>
      <c r="K275" s="38">
        <v>6.4999999999999994E-5</v>
      </c>
      <c r="L275" s="38">
        <v>3.4999999999999997E-5</v>
      </c>
      <c r="M275" s="38">
        <v>3.1999999999999999E-5</v>
      </c>
      <c r="N275" s="38">
        <v>0</v>
      </c>
      <c r="O275" s="38">
        <v>0</v>
      </c>
      <c r="P275" s="38">
        <v>0</v>
      </c>
      <c r="Q275" s="38">
        <v>0</v>
      </c>
      <c r="R275" s="28"/>
      <c r="S275" s="39">
        <v>1.323E-3</v>
      </c>
      <c r="T275" s="40">
        <v>-1</v>
      </c>
      <c r="U275" s="40">
        <v>-1</v>
      </c>
    </row>
    <row r="276" spans="1:21" s="55" customFormat="1" hidden="1" outlineLevel="1" x14ac:dyDescent="0.3">
      <c r="A276" s="108"/>
      <c r="B276" s="56" t="s">
        <v>2</v>
      </c>
      <c r="C276" s="57" t="s">
        <v>460</v>
      </c>
      <c r="D276" s="58">
        <v>0</v>
      </c>
      <c r="E276" s="27">
        <v>0</v>
      </c>
      <c r="F276" s="28"/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28"/>
      <c r="S276" s="53">
        <v>0</v>
      </c>
      <c r="T276" s="54" t="s">
        <v>191</v>
      </c>
      <c r="U276" s="54" t="s">
        <v>191</v>
      </c>
    </row>
    <row r="277" spans="1:21" s="55" customFormat="1" hidden="1" outlineLevel="1" x14ac:dyDescent="0.3">
      <c r="A277" s="108"/>
      <c r="B277" s="56" t="s">
        <v>142</v>
      </c>
      <c r="C277" s="57" t="s">
        <v>461</v>
      </c>
      <c r="D277" s="58">
        <v>1</v>
      </c>
      <c r="E277" s="27">
        <v>3.8461538461538464E-2</v>
      </c>
      <c r="F277" s="28"/>
      <c r="G277" s="67">
        <v>2.4699999999999999E-4</v>
      </c>
      <c r="H277" s="67">
        <v>3.5799999999999997E-4</v>
      </c>
      <c r="I277" s="67">
        <v>3.6600000000000001E-4</v>
      </c>
      <c r="J277" s="67">
        <v>2.2000000000000001E-4</v>
      </c>
      <c r="K277" s="67">
        <v>6.4999999999999994E-5</v>
      </c>
      <c r="L277" s="67">
        <v>3.4999999999999997E-5</v>
      </c>
      <c r="M277" s="67">
        <v>3.1999999999999999E-5</v>
      </c>
      <c r="N277" s="67">
        <v>0</v>
      </c>
      <c r="O277" s="67">
        <v>0</v>
      </c>
      <c r="P277" s="67">
        <v>0</v>
      </c>
      <c r="Q277" s="67">
        <v>0</v>
      </c>
      <c r="R277" s="28"/>
      <c r="S277" s="53">
        <v>1.323E-3</v>
      </c>
      <c r="T277" s="54">
        <v>-1</v>
      </c>
      <c r="U277" s="54">
        <v>-1</v>
      </c>
    </row>
    <row r="278" spans="1:21" s="55" customFormat="1" hidden="1" outlineLevel="1" x14ac:dyDescent="0.3">
      <c r="A278" s="108"/>
      <c r="B278" s="56" t="s">
        <v>198</v>
      </c>
      <c r="C278" s="57" t="s">
        <v>462</v>
      </c>
      <c r="D278" s="58">
        <v>0</v>
      </c>
      <c r="E278" s="27">
        <v>0</v>
      </c>
      <c r="F278" s="28"/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28"/>
      <c r="S278" s="53">
        <v>0</v>
      </c>
      <c r="T278" s="54" t="s">
        <v>191</v>
      </c>
      <c r="U278" s="54" t="s">
        <v>191</v>
      </c>
    </row>
    <row r="279" spans="1:21" s="55" customFormat="1" hidden="1" outlineLevel="1" x14ac:dyDescent="0.3">
      <c r="A279" s="108"/>
      <c r="B279" s="56" t="s">
        <v>267</v>
      </c>
      <c r="C279" s="57" t="s">
        <v>463</v>
      </c>
      <c r="D279" s="58">
        <v>0</v>
      </c>
      <c r="E279" s="27">
        <v>0</v>
      </c>
      <c r="F279" s="28"/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28"/>
      <c r="S279" s="53">
        <v>0</v>
      </c>
      <c r="T279" s="54" t="s">
        <v>191</v>
      </c>
      <c r="U279" s="54" t="s">
        <v>191</v>
      </c>
    </row>
    <row r="280" spans="1:21" s="55" customFormat="1" hidden="1" outlineLevel="1" x14ac:dyDescent="0.3">
      <c r="A280" s="108"/>
      <c r="B280" s="56" t="s">
        <v>268</v>
      </c>
      <c r="C280" s="57" t="s">
        <v>464</v>
      </c>
      <c r="D280" s="58">
        <v>0</v>
      </c>
      <c r="E280" s="27">
        <v>0</v>
      </c>
      <c r="F280" s="28"/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28"/>
      <c r="S280" s="53">
        <v>0</v>
      </c>
      <c r="T280" s="54" t="s">
        <v>191</v>
      </c>
      <c r="U280" s="54" t="s">
        <v>191</v>
      </c>
    </row>
    <row r="281" spans="1:21" s="18" customFormat="1" collapsed="1" x14ac:dyDescent="0.3">
      <c r="A281" s="106"/>
      <c r="B281" s="16"/>
      <c r="C281" s="29" t="s">
        <v>166</v>
      </c>
      <c r="D281" s="30">
        <v>3</v>
      </c>
      <c r="E281" s="27">
        <v>0.11538461538461539</v>
      </c>
      <c r="F281" s="28"/>
      <c r="G281" s="38">
        <v>7.4399999999999998E-4</v>
      </c>
      <c r="H281" s="38">
        <v>1.243E-3</v>
      </c>
      <c r="I281" s="38">
        <v>2.12E-4</v>
      </c>
      <c r="J281" s="38">
        <v>1.2E-5</v>
      </c>
      <c r="K281" s="38">
        <v>3.0000000000000001E-6</v>
      </c>
      <c r="L281" s="38">
        <v>9.9999999999999995E-7</v>
      </c>
      <c r="M281" s="38">
        <v>0</v>
      </c>
      <c r="N281" s="38">
        <v>1.9999999999999999E-6</v>
      </c>
      <c r="O281" s="38">
        <v>0</v>
      </c>
      <c r="P281" s="38">
        <v>0</v>
      </c>
      <c r="Q281" s="38">
        <v>0</v>
      </c>
      <c r="R281" s="28"/>
      <c r="S281" s="39">
        <v>2.2169999999999998E-3</v>
      </c>
      <c r="T281" s="40">
        <v>-1</v>
      </c>
      <c r="U281" s="40">
        <v>-1</v>
      </c>
    </row>
    <row r="282" spans="1:21" s="55" customFormat="1" hidden="1" outlineLevel="1" x14ac:dyDescent="0.3">
      <c r="A282" s="108"/>
      <c r="B282" s="56" t="s">
        <v>166</v>
      </c>
      <c r="C282" s="57" t="s">
        <v>465</v>
      </c>
      <c r="D282" s="58">
        <v>1</v>
      </c>
      <c r="E282" s="27">
        <v>3.8461538461538464E-2</v>
      </c>
      <c r="F282" s="28"/>
      <c r="G282" s="67">
        <v>7.4399999999999998E-4</v>
      </c>
      <c r="H282" s="67">
        <v>1.243E-3</v>
      </c>
      <c r="I282" s="67">
        <v>2.12E-4</v>
      </c>
      <c r="J282" s="67">
        <v>1.2E-5</v>
      </c>
      <c r="K282" s="67">
        <v>3.0000000000000001E-6</v>
      </c>
      <c r="L282" s="67">
        <v>9.9999999999999995E-7</v>
      </c>
      <c r="M282" s="67">
        <v>0</v>
      </c>
      <c r="N282" s="67">
        <v>1.9999999999999999E-6</v>
      </c>
      <c r="O282" s="67">
        <v>0</v>
      </c>
      <c r="P282" s="67">
        <v>0</v>
      </c>
      <c r="Q282" s="67">
        <v>0</v>
      </c>
      <c r="R282" s="28"/>
      <c r="S282" s="53">
        <v>2.2169999999999998E-3</v>
      </c>
      <c r="T282" s="54">
        <v>-1</v>
      </c>
      <c r="U282" s="54">
        <v>-1</v>
      </c>
    </row>
    <row r="283" spans="1:21" s="55" customFormat="1" hidden="1" outlineLevel="1" x14ac:dyDescent="0.3">
      <c r="A283" s="108"/>
      <c r="B283" s="56" t="s">
        <v>179</v>
      </c>
      <c r="C283" s="57" t="s">
        <v>466</v>
      </c>
      <c r="D283" s="58">
        <v>1</v>
      </c>
      <c r="E283" s="27">
        <v>3.8461538461538464E-2</v>
      </c>
      <c r="F283" s="28"/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28"/>
      <c r="S283" s="53">
        <v>0</v>
      </c>
      <c r="T283" s="54" t="s">
        <v>191</v>
      </c>
      <c r="U283" s="54" t="s">
        <v>191</v>
      </c>
    </row>
    <row r="284" spans="1:21" s="55" customFormat="1" hidden="1" outlineLevel="1" x14ac:dyDescent="0.3">
      <c r="A284" s="108"/>
      <c r="B284" s="56" t="s">
        <v>175</v>
      </c>
      <c r="C284" s="57" t="s">
        <v>467</v>
      </c>
      <c r="D284" s="58">
        <v>0</v>
      </c>
      <c r="E284" s="27">
        <v>0</v>
      </c>
      <c r="F284" s="28"/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28"/>
      <c r="S284" s="53">
        <v>0</v>
      </c>
      <c r="T284" s="54" t="s">
        <v>191</v>
      </c>
      <c r="U284" s="54" t="s">
        <v>191</v>
      </c>
    </row>
    <row r="285" spans="1:21" s="55" customFormat="1" hidden="1" outlineLevel="1" x14ac:dyDescent="0.3">
      <c r="A285" s="108"/>
      <c r="B285" s="56" t="s">
        <v>143</v>
      </c>
      <c r="C285" s="57" t="s">
        <v>468</v>
      </c>
      <c r="D285" s="58">
        <v>0</v>
      </c>
      <c r="E285" s="27">
        <v>0</v>
      </c>
      <c r="F285" s="28"/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28"/>
      <c r="S285" s="53">
        <v>0</v>
      </c>
      <c r="T285" s="54" t="s">
        <v>191</v>
      </c>
      <c r="U285" s="54" t="s">
        <v>191</v>
      </c>
    </row>
    <row r="286" spans="1:21" s="55" customFormat="1" hidden="1" outlineLevel="1" x14ac:dyDescent="0.3">
      <c r="A286" s="108"/>
      <c r="B286" s="56" t="s">
        <v>180</v>
      </c>
      <c r="C286" s="57" t="s">
        <v>469</v>
      </c>
      <c r="D286" s="58">
        <v>1</v>
      </c>
      <c r="E286" s="27">
        <v>3.8461538461538464E-2</v>
      </c>
      <c r="F286" s="28"/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28"/>
      <c r="S286" s="53">
        <v>0</v>
      </c>
      <c r="T286" s="54" t="s">
        <v>191</v>
      </c>
      <c r="U286" s="54" t="s">
        <v>191</v>
      </c>
    </row>
    <row r="287" spans="1:21" s="55" customFormat="1" hidden="1" outlineLevel="1" x14ac:dyDescent="0.3">
      <c r="A287" s="108"/>
      <c r="B287" s="56" t="s">
        <v>156</v>
      </c>
      <c r="C287" s="57" t="s">
        <v>470</v>
      </c>
      <c r="D287" s="58">
        <v>0</v>
      </c>
      <c r="E287" s="27">
        <v>0</v>
      </c>
      <c r="F287" s="28"/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28"/>
      <c r="S287" s="53">
        <v>0</v>
      </c>
      <c r="T287" s="54" t="s">
        <v>191</v>
      </c>
      <c r="U287" s="54" t="s">
        <v>191</v>
      </c>
    </row>
    <row r="288" spans="1:21" s="18" customFormat="1" collapsed="1" x14ac:dyDescent="0.3">
      <c r="A288" s="106"/>
      <c r="B288" s="16" t="s">
        <v>192</v>
      </c>
      <c r="C288" s="29" t="s">
        <v>361</v>
      </c>
      <c r="D288" s="30">
        <v>0</v>
      </c>
      <c r="E288" s="27">
        <v>0</v>
      </c>
      <c r="F288" s="28"/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28"/>
      <c r="S288" s="39">
        <v>0</v>
      </c>
      <c r="T288" s="40" t="s">
        <v>191</v>
      </c>
      <c r="U288" s="40" t="s">
        <v>191</v>
      </c>
    </row>
    <row r="289" spans="1:21" s="18" customFormat="1" x14ac:dyDescent="0.3">
      <c r="A289" s="106"/>
      <c r="B289" s="16" t="s">
        <v>99</v>
      </c>
      <c r="C289" s="29" t="s">
        <v>99</v>
      </c>
      <c r="D289" s="30">
        <v>2</v>
      </c>
      <c r="E289" s="27">
        <v>7.6923076923076927E-2</v>
      </c>
      <c r="F289" s="28"/>
      <c r="G289" s="38">
        <v>1.433E-3</v>
      </c>
      <c r="H289" s="38">
        <v>2.036E-3</v>
      </c>
      <c r="I289" s="38">
        <v>0</v>
      </c>
      <c r="J289" s="38">
        <v>3.6699999999999998E-4</v>
      </c>
      <c r="K289" s="38">
        <v>1.01E-4</v>
      </c>
      <c r="L289" s="38">
        <v>8.2999999999999998E-5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28"/>
      <c r="S289" s="39">
        <v>4.0200000000000001E-3</v>
      </c>
      <c r="T289" s="40">
        <v>-1</v>
      </c>
      <c r="U289" s="40">
        <v>-1</v>
      </c>
    </row>
    <row r="290" spans="1:21" s="18" customFormat="1" x14ac:dyDescent="0.3">
      <c r="A290" s="106"/>
      <c r="B290" s="16"/>
      <c r="C290" s="29" t="s">
        <v>3</v>
      </c>
      <c r="D290" s="30">
        <v>5</v>
      </c>
      <c r="E290" s="27">
        <v>0.19230769230769232</v>
      </c>
      <c r="F290" s="28"/>
      <c r="G290" s="38">
        <v>0</v>
      </c>
      <c r="H290" s="38">
        <v>0</v>
      </c>
      <c r="I290" s="38">
        <v>0</v>
      </c>
      <c r="J290" s="38">
        <v>0</v>
      </c>
      <c r="K290" s="38">
        <v>0</v>
      </c>
      <c r="L290" s="38">
        <v>0</v>
      </c>
      <c r="M290" s="38">
        <v>0</v>
      </c>
      <c r="N290" s="38">
        <v>5.7260000000000002E-3</v>
      </c>
      <c r="O290" s="38">
        <v>1.477E-3</v>
      </c>
      <c r="P290" s="38">
        <v>0</v>
      </c>
      <c r="Q290" s="38">
        <v>0</v>
      </c>
      <c r="R290" s="28"/>
      <c r="S290" s="39">
        <v>7.2030000000000002E-3</v>
      </c>
      <c r="T290" s="40" t="s">
        <v>191</v>
      </c>
      <c r="U290" s="40" t="s">
        <v>191</v>
      </c>
    </row>
    <row r="291" spans="1:21" s="55" customFormat="1" hidden="1" outlineLevel="1" x14ac:dyDescent="0.3">
      <c r="A291" s="108"/>
      <c r="B291" s="56" t="s">
        <v>3</v>
      </c>
      <c r="C291" s="57" t="s">
        <v>3</v>
      </c>
      <c r="D291" s="58">
        <v>4</v>
      </c>
      <c r="E291" s="27">
        <v>0.15384615384615385</v>
      </c>
      <c r="F291" s="28"/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5.7260000000000002E-3</v>
      </c>
      <c r="O291" s="67">
        <v>1.477E-3</v>
      </c>
      <c r="P291" s="67">
        <v>0</v>
      </c>
      <c r="Q291" s="67">
        <v>0</v>
      </c>
      <c r="R291" s="28"/>
      <c r="S291" s="53">
        <v>7.2030000000000002E-3</v>
      </c>
      <c r="T291" s="54" t="s">
        <v>191</v>
      </c>
      <c r="U291" s="54" t="s">
        <v>191</v>
      </c>
    </row>
    <row r="292" spans="1:21" s="55" customFormat="1" hidden="1" outlineLevel="1" x14ac:dyDescent="0.3">
      <c r="A292" s="108"/>
      <c r="B292" s="56" t="s">
        <v>149</v>
      </c>
      <c r="C292" s="57" t="s">
        <v>471</v>
      </c>
      <c r="D292" s="58">
        <v>1</v>
      </c>
      <c r="E292" s="27">
        <v>3.8461538461538464E-2</v>
      </c>
      <c r="F292" s="28"/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28"/>
      <c r="S292" s="53">
        <v>0</v>
      </c>
      <c r="T292" s="54" t="s">
        <v>191</v>
      </c>
      <c r="U292" s="54" t="s">
        <v>191</v>
      </c>
    </row>
    <row r="293" spans="1:21" s="18" customFormat="1" collapsed="1" x14ac:dyDescent="0.3">
      <c r="A293" s="106"/>
      <c r="B293" s="16" t="s">
        <v>131</v>
      </c>
      <c r="C293" s="29" t="s">
        <v>131</v>
      </c>
      <c r="D293" s="30">
        <v>7</v>
      </c>
      <c r="E293" s="27">
        <v>0.26923076923076922</v>
      </c>
      <c r="F293" s="28"/>
      <c r="G293" s="38">
        <v>9.1699999999999995E-4</v>
      </c>
      <c r="H293" s="38">
        <v>3.3379999999999998E-3</v>
      </c>
      <c r="I293" s="38">
        <v>3.2130000000000001E-3</v>
      </c>
      <c r="J293" s="38">
        <v>2E-3</v>
      </c>
      <c r="K293" s="38">
        <v>1.544E-3</v>
      </c>
      <c r="L293" s="38">
        <v>7.36E-4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28"/>
      <c r="S293" s="39">
        <v>1.1748000000000001E-2</v>
      </c>
      <c r="T293" s="40">
        <v>-1</v>
      </c>
      <c r="U293" s="40">
        <v>-1</v>
      </c>
    </row>
    <row r="294" spans="1:21" s="18" customFormat="1" x14ac:dyDescent="0.3">
      <c r="A294" s="106"/>
      <c r="B294" s="16"/>
      <c r="C294" s="29" t="s">
        <v>126</v>
      </c>
      <c r="D294" s="30">
        <v>1</v>
      </c>
      <c r="E294" s="27">
        <v>3.8461538461538464E-2</v>
      </c>
      <c r="F294" s="28"/>
      <c r="G294" s="38">
        <v>1.0793000000000001E-2</v>
      </c>
      <c r="H294" s="38">
        <v>1.0888E-2</v>
      </c>
      <c r="I294" s="38">
        <v>9.0930000000000004E-3</v>
      </c>
      <c r="J294" s="38">
        <v>2.111E-3</v>
      </c>
      <c r="K294" s="38">
        <v>1.5449999999999999E-3</v>
      </c>
      <c r="L294" s="38">
        <v>1.513E-3</v>
      </c>
      <c r="M294" s="38">
        <v>1.544E-3</v>
      </c>
      <c r="N294" s="38">
        <v>9.1600000000000004E-4</v>
      </c>
      <c r="O294" s="38">
        <v>0</v>
      </c>
      <c r="P294" s="38">
        <v>0</v>
      </c>
      <c r="Q294" s="38">
        <v>0</v>
      </c>
      <c r="R294" s="28"/>
      <c r="S294" s="39">
        <v>3.8402999999999993E-2</v>
      </c>
      <c r="T294" s="40">
        <v>-1</v>
      </c>
      <c r="U294" s="40">
        <v>-1</v>
      </c>
    </row>
    <row r="295" spans="1:21" s="55" customFormat="1" hidden="1" outlineLevel="1" x14ac:dyDescent="0.3">
      <c r="A295" s="108"/>
      <c r="B295" s="56" t="s">
        <v>230</v>
      </c>
      <c r="C295" s="57" t="s">
        <v>230</v>
      </c>
      <c r="D295" s="58">
        <v>0</v>
      </c>
      <c r="E295" s="27">
        <v>0</v>
      </c>
      <c r="F295" s="28"/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28"/>
      <c r="S295" s="53">
        <v>0</v>
      </c>
      <c r="T295" s="54" t="s">
        <v>191</v>
      </c>
      <c r="U295" s="54" t="s">
        <v>191</v>
      </c>
    </row>
    <row r="296" spans="1:21" s="55" customFormat="1" hidden="1" outlineLevel="1" x14ac:dyDescent="0.3">
      <c r="A296" s="108"/>
      <c r="B296" s="56" t="s">
        <v>126</v>
      </c>
      <c r="C296" s="57" t="s">
        <v>126</v>
      </c>
      <c r="D296" s="58">
        <v>1</v>
      </c>
      <c r="E296" s="27">
        <v>3.8461538461538464E-2</v>
      </c>
      <c r="F296" s="28"/>
      <c r="G296" s="59">
        <v>1.0793000000000001E-2</v>
      </c>
      <c r="H296" s="59">
        <v>1.0888E-2</v>
      </c>
      <c r="I296" s="59">
        <v>9.0930000000000004E-3</v>
      </c>
      <c r="J296" s="59">
        <v>2.111E-3</v>
      </c>
      <c r="K296" s="59">
        <v>1.5449999999999999E-3</v>
      </c>
      <c r="L296" s="59">
        <v>1.513E-3</v>
      </c>
      <c r="M296" s="59">
        <v>1.544E-3</v>
      </c>
      <c r="N296" s="59">
        <v>9.1600000000000004E-4</v>
      </c>
      <c r="O296" s="59">
        <v>0</v>
      </c>
      <c r="P296" s="59">
        <v>0</v>
      </c>
      <c r="Q296" s="59">
        <v>0</v>
      </c>
      <c r="R296" s="28"/>
      <c r="S296" s="53">
        <v>3.8402999999999993E-2</v>
      </c>
      <c r="T296" s="54">
        <v>-1</v>
      </c>
      <c r="U296" s="54">
        <v>-1</v>
      </c>
    </row>
    <row r="297" spans="1:21" s="18" customFormat="1" collapsed="1" x14ac:dyDescent="0.3">
      <c r="A297" s="106"/>
      <c r="B297" s="16"/>
      <c r="C297" s="26" t="s">
        <v>373</v>
      </c>
      <c r="D297" s="142">
        <v>43</v>
      </c>
      <c r="E297" s="41">
        <v>1.653846153846154</v>
      </c>
      <c r="F297" s="42"/>
      <c r="G297" s="43">
        <v>4.4924000000000006E-2</v>
      </c>
      <c r="H297" s="43">
        <v>6.7339999999999997E-2</v>
      </c>
      <c r="I297" s="43">
        <v>7.4337999999999987E-2</v>
      </c>
      <c r="J297" s="43">
        <v>7.2678000000000006E-2</v>
      </c>
      <c r="K297" s="43">
        <v>9.6625000000000003E-2</v>
      </c>
      <c r="L297" s="43">
        <v>0.12703099999999998</v>
      </c>
      <c r="M297" s="43">
        <v>0.11882699999999999</v>
      </c>
      <c r="N297" s="43">
        <v>0.13044800000000001</v>
      </c>
      <c r="O297" s="43">
        <v>0.12564900000000001</v>
      </c>
      <c r="P297" s="43">
        <v>0.15074000000000001</v>
      </c>
      <c r="Q297" s="43">
        <v>0.142319</v>
      </c>
      <c r="R297" s="42"/>
      <c r="S297" s="44">
        <v>1.1509190000000002</v>
      </c>
      <c r="T297" s="45">
        <v>2.1679948357225531</v>
      </c>
      <c r="U297" s="45">
        <v>0.15504274907687798</v>
      </c>
    </row>
    <row r="298" spans="1:21" s="18" customFormat="1" ht="3" customHeight="1" x14ac:dyDescent="0.3">
      <c r="A298" s="106"/>
      <c r="B298" s="16"/>
      <c r="C298" s="31"/>
      <c r="D298" s="31"/>
      <c r="E298" s="31"/>
      <c r="F298" s="31"/>
      <c r="R298" s="31"/>
      <c r="S298" s="19"/>
    </row>
    <row r="299" spans="1:21" s="18" customFormat="1" x14ac:dyDescent="0.3">
      <c r="A299" s="106"/>
      <c r="B299" s="16"/>
      <c r="C299" s="31"/>
      <c r="D299" s="31"/>
      <c r="E299" s="31"/>
      <c r="F299" s="31"/>
      <c r="R299" s="31"/>
      <c r="S299" s="19"/>
    </row>
    <row r="300" spans="1:21" s="18" customFormat="1" x14ac:dyDescent="0.3">
      <c r="A300" s="106"/>
      <c r="B300" s="16"/>
      <c r="C300" s="31"/>
      <c r="D300" s="31"/>
      <c r="E300" s="31"/>
      <c r="F300" s="31"/>
      <c r="R300" s="31"/>
      <c r="S300" s="19"/>
    </row>
    <row r="301" spans="1:21" s="18" customFormat="1" x14ac:dyDescent="0.3">
      <c r="A301" s="106"/>
      <c r="B301" s="16"/>
      <c r="C301" s="31"/>
      <c r="D301" s="31"/>
      <c r="E301" s="31"/>
      <c r="F301" s="31"/>
      <c r="R301" s="31"/>
      <c r="S301" s="19"/>
    </row>
    <row r="302" spans="1:21" s="18" customFormat="1" x14ac:dyDescent="0.3">
      <c r="A302" s="106"/>
      <c r="B302" s="16"/>
      <c r="C302" s="31"/>
      <c r="D302" s="31"/>
      <c r="E302" s="31"/>
      <c r="F302" s="31"/>
      <c r="R302" s="31"/>
      <c r="S302" s="19"/>
    </row>
    <row r="303" spans="1:21" s="18" customFormat="1" x14ac:dyDescent="0.3">
      <c r="A303" s="106"/>
      <c r="B303" s="16"/>
      <c r="C303" s="31"/>
      <c r="D303" s="31"/>
      <c r="E303" s="31"/>
      <c r="F303" s="31"/>
      <c r="R303" s="31"/>
      <c r="S303" s="19"/>
    </row>
    <row r="304" spans="1:21" s="18" customFormat="1" x14ac:dyDescent="0.3">
      <c r="A304" s="106"/>
      <c r="B304" s="16"/>
      <c r="C304" s="31"/>
      <c r="D304" s="31"/>
      <c r="E304" s="31"/>
      <c r="F304" s="31"/>
      <c r="R304" s="31"/>
      <c r="S304" s="19"/>
    </row>
    <row r="305" spans="1:19" s="18" customFormat="1" x14ac:dyDescent="0.3">
      <c r="A305" s="106"/>
      <c r="B305" s="16"/>
      <c r="C305" s="31"/>
      <c r="D305" s="31"/>
      <c r="E305" s="31"/>
      <c r="F305" s="31"/>
      <c r="R305" s="31"/>
      <c r="S305" s="19"/>
    </row>
    <row r="306" spans="1:19" s="18" customFormat="1" x14ac:dyDescent="0.3">
      <c r="A306" s="106"/>
      <c r="B306" s="16"/>
      <c r="C306" s="31"/>
      <c r="D306" s="31"/>
      <c r="E306" s="31"/>
      <c r="F306" s="31"/>
      <c r="R306" s="31"/>
      <c r="S306" s="19"/>
    </row>
    <row r="307" spans="1:19" s="18" customFormat="1" x14ac:dyDescent="0.3">
      <c r="A307" s="106"/>
      <c r="B307" s="16"/>
      <c r="C307" s="31"/>
      <c r="D307" s="31"/>
      <c r="E307" s="31"/>
      <c r="F307" s="31"/>
      <c r="R307" s="31"/>
      <c r="S307" s="19"/>
    </row>
    <row r="308" spans="1:19" s="18" customFormat="1" x14ac:dyDescent="0.3">
      <c r="A308" s="106"/>
      <c r="B308" s="16"/>
      <c r="C308" s="31"/>
      <c r="D308" s="31"/>
      <c r="E308" s="31"/>
      <c r="F308" s="31"/>
      <c r="R308" s="31"/>
      <c r="S308" s="19"/>
    </row>
    <row r="309" spans="1:19" s="18" customFormat="1" x14ac:dyDescent="0.3">
      <c r="A309" s="106"/>
      <c r="B309" s="16"/>
      <c r="C309" s="31"/>
      <c r="D309" s="31"/>
      <c r="E309" s="31"/>
      <c r="F309" s="31"/>
      <c r="R309" s="31"/>
      <c r="S309" s="19"/>
    </row>
    <row r="310" spans="1:19" s="18" customFormat="1" x14ac:dyDescent="0.3">
      <c r="A310" s="106"/>
      <c r="B310" s="16"/>
      <c r="C310" s="31"/>
      <c r="D310" s="31"/>
      <c r="E310" s="31"/>
      <c r="F310" s="31"/>
      <c r="R310" s="31"/>
      <c r="S310" s="19"/>
    </row>
    <row r="311" spans="1:19" s="18" customFormat="1" x14ac:dyDescent="0.3">
      <c r="A311" s="106"/>
      <c r="B311" s="16"/>
      <c r="C311" s="31"/>
      <c r="D311" s="31"/>
      <c r="E311" s="31"/>
      <c r="F311" s="31"/>
      <c r="R311" s="31"/>
      <c r="S311" s="19"/>
    </row>
    <row r="312" spans="1:19" s="18" customFormat="1" x14ac:dyDescent="0.3">
      <c r="A312" s="106"/>
      <c r="B312" s="16"/>
      <c r="C312" s="31"/>
      <c r="D312" s="31"/>
      <c r="E312" s="31"/>
      <c r="F312" s="31"/>
      <c r="R312" s="31"/>
      <c r="S312" s="19"/>
    </row>
    <row r="313" spans="1:19" s="18" customFormat="1" x14ac:dyDescent="0.3">
      <c r="A313" s="106"/>
      <c r="B313" s="16"/>
      <c r="C313" s="31"/>
      <c r="D313" s="31"/>
      <c r="E313" s="31"/>
      <c r="F313" s="31"/>
      <c r="R313" s="31"/>
      <c r="S313" s="19"/>
    </row>
    <row r="314" spans="1:19" s="18" customFormat="1" x14ac:dyDescent="0.3">
      <c r="A314" s="106"/>
      <c r="B314" s="16"/>
      <c r="C314" s="31"/>
      <c r="D314" s="31"/>
      <c r="E314" s="31"/>
      <c r="F314" s="31"/>
      <c r="R314" s="31"/>
      <c r="S314" s="19"/>
    </row>
    <row r="315" spans="1:19" s="18" customFormat="1" x14ac:dyDescent="0.3">
      <c r="A315" s="106"/>
      <c r="B315" s="16"/>
      <c r="C315" s="31"/>
      <c r="D315" s="31"/>
      <c r="E315" s="31"/>
      <c r="F315" s="31"/>
      <c r="R315" s="31"/>
      <c r="S315" s="19"/>
    </row>
    <row r="316" spans="1:19" s="18" customFormat="1" x14ac:dyDescent="0.3">
      <c r="A316" s="106"/>
      <c r="B316" s="16"/>
      <c r="C316" s="31"/>
      <c r="D316" s="31"/>
      <c r="E316" s="31"/>
      <c r="F316" s="31"/>
      <c r="R316" s="31"/>
      <c r="S316" s="19"/>
    </row>
    <row r="317" spans="1:19" s="18" customFormat="1" x14ac:dyDescent="0.3">
      <c r="A317" s="106"/>
      <c r="B317" s="16"/>
      <c r="C317" s="31"/>
      <c r="D317" s="31"/>
      <c r="E317" s="31"/>
      <c r="F317" s="31"/>
      <c r="R317" s="31"/>
      <c r="S317" s="19"/>
    </row>
    <row r="318" spans="1:19" s="18" customFormat="1" x14ac:dyDescent="0.3">
      <c r="A318" s="106"/>
      <c r="B318" s="16"/>
      <c r="C318" s="31"/>
      <c r="D318" s="31"/>
      <c r="E318" s="31"/>
      <c r="F318" s="31"/>
      <c r="R318" s="31"/>
      <c r="S318" s="19"/>
    </row>
    <row r="319" spans="1:19" s="18" customFormat="1" x14ac:dyDescent="0.3">
      <c r="A319" s="106"/>
      <c r="B319" s="16"/>
      <c r="C319" s="31"/>
      <c r="D319" s="31"/>
      <c r="E319" s="31"/>
      <c r="F319" s="31"/>
      <c r="R319" s="31"/>
      <c r="S319" s="19"/>
    </row>
    <row r="320" spans="1:19" s="18" customFormat="1" ht="8.25" hidden="1" customHeight="1" x14ac:dyDescent="0.3">
      <c r="A320" s="106"/>
      <c r="B320" s="16"/>
      <c r="S320" s="19"/>
    </row>
    <row r="321" spans="1:21" s="18" customFormat="1" hidden="1" x14ac:dyDescent="0.3">
      <c r="A321" s="106"/>
      <c r="B321" s="16"/>
      <c r="C321" s="149" t="s">
        <v>472</v>
      </c>
      <c r="D321" s="149"/>
      <c r="E321" s="149"/>
      <c r="F321" s="149"/>
      <c r="G321" s="149"/>
      <c r="H321" s="149"/>
      <c r="I321" s="149"/>
      <c r="J321" s="149"/>
      <c r="K321" s="149"/>
      <c r="L321" s="149"/>
      <c r="M321" s="149"/>
      <c r="N321" s="149"/>
      <c r="O321" s="149"/>
      <c r="P321" s="149"/>
      <c r="Q321" s="149"/>
      <c r="R321" s="143"/>
      <c r="S321" s="48"/>
      <c r="T321" s="49"/>
      <c r="U321" s="49"/>
    </row>
    <row r="322" spans="1:21" s="18" customFormat="1" ht="9.75" hidden="1" customHeight="1" x14ac:dyDescent="0.3">
      <c r="A322" s="106"/>
      <c r="B322" s="16"/>
      <c r="C322" s="31"/>
      <c r="D322" s="31"/>
      <c r="E322" s="31"/>
      <c r="F322" s="31"/>
      <c r="R322" s="31"/>
      <c r="S322" s="19"/>
    </row>
    <row r="323" spans="1:21" s="24" customFormat="1" hidden="1" x14ac:dyDescent="0.35">
      <c r="A323" s="107"/>
      <c r="B323" s="20"/>
      <c r="C323" s="32"/>
      <c r="D323" s="32"/>
      <c r="E323" s="32"/>
      <c r="F323" s="32"/>
      <c r="G323" s="145" t="s">
        <v>473</v>
      </c>
      <c r="H323" s="146"/>
      <c r="I323" s="146"/>
      <c r="J323" s="146"/>
      <c r="K323" s="146"/>
      <c r="L323" s="146"/>
      <c r="M323" s="146"/>
      <c r="N323" s="146"/>
      <c r="O323" s="146"/>
      <c r="P323" s="146"/>
      <c r="Q323" s="147"/>
      <c r="R323" s="32"/>
      <c r="S323" s="25"/>
    </row>
    <row r="324" spans="1:21" s="24" customFormat="1" ht="26" hidden="1" x14ac:dyDescent="0.35">
      <c r="A324" s="107"/>
      <c r="B324" s="20"/>
      <c r="C324" s="21"/>
      <c r="D324" s="22" t="s">
        <v>374</v>
      </c>
      <c r="E324" s="23" t="s">
        <v>375</v>
      </c>
      <c r="F324" s="33"/>
      <c r="G324" s="34">
        <v>2008</v>
      </c>
      <c r="H324" s="34">
        <v>2009</v>
      </c>
      <c r="I324" s="34">
        <v>2010</v>
      </c>
      <c r="J324" s="34">
        <v>2011</v>
      </c>
      <c r="K324" s="34">
        <v>2012</v>
      </c>
      <c r="L324" s="34">
        <v>2013</v>
      </c>
      <c r="M324" s="34">
        <v>2014</v>
      </c>
      <c r="N324" s="34">
        <v>2015</v>
      </c>
      <c r="O324" s="34">
        <v>2015</v>
      </c>
      <c r="P324" s="34">
        <v>2015</v>
      </c>
      <c r="Q324" s="34">
        <v>2016</v>
      </c>
      <c r="R324" s="35"/>
      <c r="S324" s="36" t="s">
        <v>474</v>
      </c>
      <c r="T324" s="37" t="s">
        <v>475</v>
      </c>
      <c r="U324" s="37" t="s">
        <v>476</v>
      </c>
    </row>
    <row r="325" spans="1:21" s="18" customFormat="1" hidden="1" x14ac:dyDescent="0.3">
      <c r="A325" s="106"/>
      <c r="B325" s="16" t="s">
        <v>477</v>
      </c>
      <c r="C325" s="29" t="s">
        <v>285</v>
      </c>
      <c r="D325" s="30" t="e">
        <v>#VALUE!</v>
      </c>
      <c r="E325" s="27" t="e">
        <v>#VALUE!</v>
      </c>
      <c r="F325" s="28"/>
      <c r="G325" s="38" t="e">
        <v>#VALUE!</v>
      </c>
      <c r="H325" s="38" t="e">
        <v>#VALUE!</v>
      </c>
      <c r="I325" s="38" t="e">
        <v>#VALUE!</v>
      </c>
      <c r="J325" s="38" t="e">
        <v>#VALUE!</v>
      </c>
      <c r="K325" s="38" t="e">
        <v>#VALUE!</v>
      </c>
      <c r="L325" s="38" t="e">
        <v>#VALUE!</v>
      </c>
      <c r="M325" s="38" t="e">
        <v>#VALUE!</v>
      </c>
      <c r="N325" s="38" t="e">
        <v>#VALUE!</v>
      </c>
      <c r="O325" s="38" t="e">
        <v>#VALUE!</v>
      </c>
      <c r="P325" s="38" t="e">
        <v>#VALUE!</v>
      </c>
      <c r="Q325" s="38" t="e">
        <v>#VALUE!</v>
      </c>
      <c r="R325" s="28"/>
      <c r="S325" s="39" t="e">
        <v>#VALUE!</v>
      </c>
      <c r="T325" s="40" t="s">
        <v>191</v>
      </c>
      <c r="U325" s="40" t="s">
        <v>191</v>
      </c>
    </row>
    <row r="326" spans="1:21" s="18" customFormat="1" hidden="1" x14ac:dyDescent="0.3">
      <c r="A326" s="106"/>
      <c r="B326" s="16" t="s">
        <v>478</v>
      </c>
      <c r="C326" s="29" t="s">
        <v>294</v>
      </c>
      <c r="D326" s="30" t="e">
        <v>#VALUE!</v>
      </c>
      <c r="E326" s="27" t="e">
        <v>#VALUE!</v>
      </c>
      <c r="F326" s="28"/>
      <c r="G326" s="38" t="e">
        <v>#VALUE!</v>
      </c>
      <c r="H326" s="38" t="e">
        <v>#VALUE!</v>
      </c>
      <c r="I326" s="38" t="e">
        <v>#VALUE!</v>
      </c>
      <c r="J326" s="38" t="e">
        <v>#VALUE!</v>
      </c>
      <c r="K326" s="38" t="e">
        <v>#VALUE!</v>
      </c>
      <c r="L326" s="38" t="e">
        <v>#VALUE!</v>
      </c>
      <c r="M326" s="38" t="e">
        <v>#VALUE!</v>
      </c>
      <c r="N326" s="38" t="e">
        <v>#VALUE!</v>
      </c>
      <c r="O326" s="38" t="e">
        <v>#VALUE!</v>
      </c>
      <c r="P326" s="38" t="e">
        <v>#VALUE!</v>
      </c>
      <c r="Q326" s="38" t="e">
        <v>#VALUE!</v>
      </c>
      <c r="R326" s="28"/>
      <c r="S326" s="39" t="e">
        <v>#VALUE!</v>
      </c>
      <c r="T326" s="40" t="s">
        <v>191</v>
      </c>
      <c r="U326" s="40" t="s">
        <v>191</v>
      </c>
    </row>
    <row r="327" spans="1:21" s="18" customFormat="1" hidden="1" x14ac:dyDescent="0.3">
      <c r="A327" s="106"/>
      <c r="B327" s="16" t="s">
        <v>479</v>
      </c>
      <c r="C327" s="29" t="s">
        <v>257</v>
      </c>
      <c r="D327" s="30" t="e">
        <v>#VALUE!</v>
      </c>
      <c r="E327" s="27" t="e">
        <v>#VALUE!</v>
      </c>
      <c r="F327" s="28"/>
      <c r="G327" s="38" t="e">
        <v>#VALUE!</v>
      </c>
      <c r="H327" s="38" t="e">
        <v>#VALUE!</v>
      </c>
      <c r="I327" s="38" t="e">
        <v>#VALUE!</v>
      </c>
      <c r="J327" s="38" t="e">
        <v>#VALUE!</v>
      </c>
      <c r="K327" s="38" t="e">
        <v>#VALUE!</v>
      </c>
      <c r="L327" s="38" t="e">
        <v>#VALUE!</v>
      </c>
      <c r="M327" s="38" t="e">
        <v>#VALUE!</v>
      </c>
      <c r="N327" s="38" t="e">
        <v>#VALUE!</v>
      </c>
      <c r="O327" s="38" t="e">
        <v>#VALUE!</v>
      </c>
      <c r="P327" s="38" t="e">
        <v>#VALUE!</v>
      </c>
      <c r="Q327" s="38" t="e">
        <v>#VALUE!</v>
      </c>
      <c r="R327" s="28"/>
      <c r="S327" s="39" t="e">
        <v>#VALUE!</v>
      </c>
      <c r="T327" s="40" t="s">
        <v>191</v>
      </c>
      <c r="U327" s="40" t="s">
        <v>191</v>
      </c>
    </row>
    <row r="328" spans="1:21" s="18" customFormat="1" hidden="1" x14ac:dyDescent="0.3">
      <c r="A328" s="106"/>
      <c r="B328" s="16" t="s">
        <v>480</v>
      </c>
      <c r="C328" s="29" t="s">
        <v>481</v>
      </c>
      <c r="D328" s="30" t="e">
        <v>#VALUE!</v>
      </c>
      <c r="E328" s="27" t="e">
        <v>#VALUE!</v>
      </c>
      <c r="F328" s="28"/>
      <c r="G328" s="38" t="e">
        <v>#VALUE!</v>
      </c>
      <c r="H328" s="38" t="e">
        <v>#VALUE!</v>
      </c>
      <c r="I328" s="38" t="e">
        <v>#VALUE!</v>
      </c>
      <c r="J328" s="38" t="e">
        <v>#VALUE!</v>
      </c>
      <c r="K328" s="38" t="e">
        <v>#VALUE!</v>
      </c>
      <c r="L328" s="38" t="e">
        <v>#VALUE!</v>
      </c>
      <c r="M328" s="38" t="e">
        <v>#VALUE!</v>
      </c>
      <c r="N328" s="38" t="e">
        <v>#VALUE!</v>
      </c>
      <c r="O328" s="38" t="e">
        <v>#VALUE!</v>
      </c>
      <c r="P328" s="38" t="e">
        <v>#VALUE!</v>
      </c>
      <c r="Q328" s="38" t="e">
        <v>#VALUE!</v>
      </c>
      <c r="R328" s="28"/>
      <c r="S328" s="39" t="e">
        <v>#VALUE!</v>
      </c>
      <c r="T328" s="40" t="s">
        <v>191</v>
      </c>
      <c r="U328" s="40" t="s">
        <v>191</v>
      </c>
    </row>
    <row r="329" spans="1:21" s="18" customFormat="1" hidden="1" x14ac:dyDescent="0.3">
      <c r="A329" s="106"/>
      <c r="B329" s="16" t="s">
        <v>482</v>
      </c>
      <c r="C329" s="29" t="s">
        <v>111</v>
      </c>
      <c r="D329" s="30" t="e">
        <v>#VALUE!</v>
      </c>
      <c r="E329" s="27" t="e">
        <v>#VALUE!</v>
      </c>
      <c r="F329" s="28"/>
      <c r="G329" s="38" t="e">
        <v>#VALUE!</v>
      </c>
      <c r="H329" s="38" t="e">
        <v>#VALUE!</v>
      </c>
      <c r="I329" s="38" t="e">
        <v>#VALUE!</v>
      </c>
      <c r="J329" s="38" t="e">
        <v>#VALUE!</v>
      </c>
      <c r="K329" s="38" t="e">
        <v>#VALUE!</v>
      </c>
      <c r="L329" s="38" t="e">
        <v>#VALUE!</v>
      </c>
      <c r="M329" s="38" t="e">
        <v>#VALUE!</v>
      </c>
      <c r="N329" s="38" t="e">
        <v>#VALUE!</v>
      </c>
      <c r="O329" s="38" t="e">
        <v>#VALUE!</v>
      </c>
      <c r="P329" s="38" t="e">
        <v>#VALUE!</v>
      </c>
      <c r="Q329" s="38" t="e">
        <v>#VALUE!</v>
      </c>
      <c r="R329" s="28"/>
      <c r="S329" s="39" t="e">
        <v>#VALUE!</v>
      </c>
      <c r="T329" s="40" t="s">
        <v>191</v>
      </c>
      <c r="U329" s="40" t="s">
        <v>191</v>
      </c>
    </row>
    <row r="330" spans="1:21" s="18" customFormat="1" hidden="1" x14ac:dyDescent="0.3">
      <c r="A330" s="106"/>
      <c r="B330" s="16" t="s">
        <v>483</v>
      </c>
      <c r="C330" s="29" t="s">
        <v>484</v>
      </c>
      <c r="D330" s="30" t="e">
        <v>#VALUE!</v>
      </c>
      <c r="E330" s="27" t="e">
        <v>#VALUE!</v>
      </c>
      <c r="F330" s="28"/>
      <c r="G330" s="38" t="e">
        <v>#VALUE!</v>
      </c>
      <c r="H330" s="38" t="e">
        <v>#VALUE!</v>
      </c>
      <c r="I330" s="38" t="e">
        <v>#VALUE!</v>
      </c>
      <c r="J330" s="38" t="e">
        <v>#VALUE!</v>
      </c>
      <c r="K330" s="38" t="e">
        <v>#VALUE!</v>
      </c>
      <c r="L330" s="38" t="e">
        <v>#VALUE!</v>
      </c>
      <c r="M330" s="38" t="e">
        <v>#VALUE!</v>
      </c>
      <c r="N330" s="38" t="e">
        <v>#VALUE!</v>
      </c>
      <c r="O330" s="38" t="e">
        <v>#VALUE!</v>
      </c>
      <c r="P330" s="38" t="e">
        <v>#VALUE!</v>
      </c>
      <c r="Q330" s="38" t="e">
        <v>#VALUE!</v>
      </c>
      <c r="R330" s="28"/>
      <c r="S330" s="39" t="e">
        <v>#VALUE!</v>
      </c>
      <c r="T330" s="40" t="s">
        <v>191</v>
      </c>
      <c r="U330" s="40" t="s">
        <v>191</v>
      </c>
    </row>
    <row r="331" spans="1:21" s="18" customFormat="1" hidden="1" x14ac:dyDescent="0.3">
      <c r="A331" s="106"/>
      <c r="B331" s="16" t="s">
        <v>485</v>
      </c>
      <c r="C331" s="29" t="s">
        <v>486</v>
      </c>
      <c r="D331" s="30" t="e">
        <v>#VALUE!</v>
      </c>
      <c r="E331" s="27" t="e">
        <v>#VALUE!</v>
      </c>
      <c r="F331" s="28"/>
      <c r="G331" s="38" t="e">
        <v>#VALUE!</v>
      </c>
      <c r="H331" s="38" t="e">
        <v>#VALUE!</v>
      </c>
      <c r="I331" s="38" t="e">
        <v>#VALUE!</v>
      </c>
      <c r="J331" s="38" t="e">
        <v>#VALUE!</v>
      </c>
      <c r="K331" s="38" t="e">
        <v>#VALUE!</v>
      </c>
      <c r="L331" s="38" t="e">
        <v>#VALUE!</v>
      </c>
      <c r="M331" s="38" t="e">
        <v>#VALUE!</v>
      </c>
      <c r="N331" s="38" t="e">
        <v>#VALUE!</v>
      </c>
      <c r="O331" s="38" t="e">
        <v>#VALUE!</v>
      </c>
      <c r="P331" s="38" t="e">
        <v>#VALUE!</v>
      </c>
      <c r="Q331" s="38" t="e">
        <v>#VALUE!</v>
      </c>
      <c r="R331" s="28"/>
      <c r="S331" s="39" t="e">
        <v>#VALUE!</v>
      </c>
      <c r="T331" s="40" t="s">
        <v>191</v>
      </c>
      <c r="U331" s="40" t="s">
        <v>191</v>
      </c>
    </row>
    <row r="332" spans="1:21" s="18" customFormat="1" hidden="1" x14ac:dyDescent="0.3">
      <c r="A332" s="106"/>
      <c r="B332" s="16" t="s">
        <v>487</v>
      </c>
      <c r="C332" s="29" t="s">
        <v>488</v>
      </c>
      <c r="D332" s="30" t="e">
        <v>#VALUE!</v>
      </c>
      <c r="E332" s="27" t="e">
        <v>#VALUE!</v>
      </c>
      <c r="F332" s="28"/>
      <c r="G332" s="38" t="e">
        <v>#VALUE!</v>
      </c>
      <c r="H332" s="38" t="e">
        <v>#VALUE!</v>
      </c>
      <c r="I332" s="38" t="e">
        <v>#VALUE!</v>
      </c>
      <c r="J332" s="38" t="e">
        <v>#VALUE!</v>
      </c>
      <c r="K332" s="38" t="e">
        <v>#VALUE!</v>
      </c>
      <c r="L332" s="38" t="e">
        <v>#VALUE!</v>
      </c>
      <c r="M332" s="38" t="e">
        <v>#VALUE!</v>
      </c>
      <c r="N332" s="38" t="e">
        <v>#VALUE!</v>
      </c>
      <c r="O332" s="38" t="e">
        <v>#VALUE!</v>
      </c>
      <c r="P332" s="38" t="e">
        <v>#VALUE!</v>
      </c>
      <c r="Q332" s="38" t="e">
        <v>#VALUE!</v>
      </c>
      <c r="R332" s="28"/>
      <c r="S332" s="39" t="e">
        <v>#VALUE!</v>
      </c>
      <c r="T332" s="40" t="s">
        <v>191</v>
      </c>
      <c r="U332" s="40" t="s">
        <v>191</v>
      </c>
    </row>
    <row r="333" spans="1:21" s="18" customFormat="1" hidden="1" x14ac:dyDescent="0.3">
      <c r="A333" s="106"/>
      <c r="B333" s="16" t="s">
        <v>489</v>
      </c>
      <c r="C333" s="29" t="s">
        <v>490</v>
      </c>
      <c r="D333" s="30" t="e">
        <v>#VALUE!</v>
      </c>
      <c r="E333" s="27" t="e">
        <v>#VALUE!</v>
      </c>
      <c r="F333" s="28"/>
      <c r="G333" s="38" t="e">
        <v>#VALUE!</v>
      </c>
      <c r="H333" s="38" t="e">
        <v>#VALUE!</v>
      </c>
      <c r="I333" s="38" t="e">
        <v>#VALUE!</v>
      </c>
      <c r="J333" s="38" t="e">
        <v>#VALUE!</v>
      </c>
      <c r="K333" s="38" t="e">
        <v>#VALUE!</v>
      </c>
      <c r="L333" s="38" t="e">
        <v>#VALUE!</v>
      </c>
      <c r="M333" s="38" t="e">
        <v>#VALUE!</v>
      </c>
      <c r="N333" s="38" t="e">
        <v>#VALUE!</v>
      </c>
      <c r="O333" s="38" t="e">
        <v>#VALUE!</v>
      </c>
      <c r="P333" s="38" t="e">
        <v>#VALUE!</v>
      </c>
      <c r="Q333" s="38" t="e">
        <v>#VALUE!</v>
      </c>
      <c r="R333" s="28"/>
      <c r="S333" s="39" t="e">
        <v>#VALUE!</v>
      </c>
      <c r="T333" s="40" t="s">
        <v>191</v>
      </c>
      <c r="U333" s="40" t="s">
        <v>191</v>
      </c>
    </row>
    <row r="334" spans="1:21" s="18" customFormat="1" hidden="1" x14ac:dyDescent="0.3">
      <c r="A334" s="106"/>
      <c r="B334" s="16" t="s">
        <v>491</v>
      </c>
      <c r="C334" s="29" t="s">
        <v>0</v>
      </c>
      <c r="D334" s="30" t="e">
        <v>#VALUE!</v>
      </c>
      <c r="E334" s="27" t="e">
        <v>#VALUE!</v>
      </c>
      <c r="F334" s="28"/>
      <c r="G334" s="38" t="e">
        <v>#VALUE!</v>
      </c>
      <c r="H334" s="38" t="e">
        <v>#VALUE!</v>
      </c>
      <c r="I334" s="38" t="e">
        <v>#VALUE!</v>
      </c>
      <c r="J334" s="38" t="e">
        <v>#VALUE!</v>
      </c>
      <c r="K334" s="38" t="e">
        <v>#VALUE!</v>
      </c>
      <c r="L334" s="38" t="e">
        <v>#VALUE!</v>
      </c>
      <c r="M334" s="38" t="e">
        <v>#VALUE!</v>
      </c>
      <c r="N334" s="38" t="e">
        <v>#VALUE!</v>
      </c>
      <c r="O334" s="38" t="e">
        <v>#VALUE!</v>
      </c>
      <c r="P334" s="38" t="e">
        <v>#VALUE!</v>
      </c>
      <c r="Q334" s="38" t="e">
        <v>#VALUE!</v>
      </c>
      <c r="R334" s="28"/>
      <c r="S334" s="39" t="e">
        <v>#VALUE!</v>
      </c>
      <c r="T334" s="40" t="s">
        <v>191</v>
      </c>
      <c r="U334" s="40" t="s">
        <v>191</v>
      </c>
    </row>
    <row r="335" spans="1:21" s="18" customFormat="1" hidden="1" x14ac:dyDescent="0.3">
      <c r="A335" s="106"/>
      <c r="B335" s="16" t="s">
        <v>492</v>
      </c>
      <c r="C335" s="29" t="s">
        <v>493</v>
      </c>
      <c r="D335" s="30" t="e">
        <v>#VALUE!</v>
      </c>
      <c r="E335" s="27" t="e">
        <v>#VALUE!</v>
      </c>
      <c r="F335" s="28"/>
      <c r="G335" s="38" t="e">
        <v>#VALUE!</v>
      </c>
      <c r="H335" s="38" t="e">
        <v>#VALUE!</v>
      </c>
      <c r="I335" s="38" t="e">
        <v>#VALUE!</v>
      </c>
      <c r="J335" s="38" t="e">
        <v>#VALUE!</v>
      </c>
      <c r="K335" s="38" t="e">
        <v>#VALUE!</v>
      </c>
      <c r="L335" s="38" t="e">
        <v>#VALUE!</v>
      </c>
      <c r="M335" s="38" t="e">
        <v>#VALUE!</v>
      </c>
      <c r="N335" s="38" t="e">
        <v>#VALUE!</v>
      </c>
      <c r="O335" s="38" t="e">
        <v>#VALUE!</v>
      </c>
      <c r="P335" s="38" t="e">
        <v>#VALUE!</v>
      </c>
      <c r="Q335" s="38" t="e">
        <v>#VALUE!</v>
      </c>
      <c r="R335" s="28"/>
      <c r="S335" s="39" t="e">
        <v>#VALUE!</v>
      </c>
      <c r="T335" s="40" t="s">
        <v>191</v>
      </c>
      <c r="U335" s="40" t="s">
        <v>191</v>
      </c>
    </row>
    <row r="336" spans="1:21" s="18" customFormat="1" hidden="1" x14ac:dyDescent="0.3">
      <c r="A336" s="106"/>
      <c r="B336" s="16"/>
      <c r="C336" s="29" t="s">
        <v>128</v>
      </c>
      <c r="D336" s="30" t="e">
        <v>#VALUE!</v>
      </c>
      <c r="E336" s="27" t="e">
        <v>#VALUE!</v>
      </c>
      <c r="F336" s="28"/>
      <c r="G336" s="38" t="e">
        <v>#VALUE!</v>
      </c>
      <c r="H336" s="38" t="e">
        <v>#VALUE!</v>
      </c>
      <c r="I336" s="38" t="e">
        <v>#VALUE!</v>
      </c>
      <c r="J336" s="38" t="e">
        <v>#VALUE!</v>
      </c>
      <c r="K336" s="38" t="e">
        <v>#VALUE!</v>
      </c>
      <c r="L336" s="38" t="e">
        <v>#VALUE!</v>
      </c>
      <c r="M336" s="38" t="e">
        <v>#VALUE!</v>
      </c>
      <c r="N336" s="38" t="e">
        <v>#VALUE!</v>
      </c>
      <c r="O336" s="38" t="e">
        <v>#VALUE!</v>
      </c>
      <c r="P336" s="38" t="e">
        <v>#VALUE!</v>
      </c>
      <c r="Q336" s="38" t="e">
        <v>#VALUE!</v>
      </c>
      <c r="R336" s="28"/>
      <c r="S336" s="39" t="e">
        <v>#VALUE!</v>
      </c>
      <c r="T336" s="40" t="s">
        <v>191</v>
      </c>
      <c r="U336" s="40" t="s">
        <v>191</v>
      </c>
    </row>
    <row r="337" spans="1:21" s="18" customFormat="1" hidden="1" x14ac:dyDescent="0.3">
      <c r="A337" s="106"/>
      <c r="B337" s="16"/>
      <c r="C337" s="26" t="s">
        <v>373</v>
      </c>
      <c r="D337" s="142">
        <v>0</v>
      </c>
      <c r="E337" s="41" t="e">
        <v>#VALUE!</v>
      </c>
      <c r="F337" s="42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2"/>
      <c r="S337" s="44">
        <v>0</v>
      </c>
      <c r="T337" s="45" t="s">
        <v>191</v>
      </c>
      <c r="U337" s="45" t="s">
        <v>191</v>
      </c>
    </row>
    <row r="338" spans="1:21" s="18" customFormat="1" x14ac:dyDescent="0.3">
      <c r="A338" s="106"/>
      <c r="B338" s="16"/>
      <c r="C338" s="31"/>
      <c r="D338" s="31"/>
      <c r="E338" s="31"/>
      <c r="F338" s="31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31"/>
      <c r="S338" s="19"/>
      <c r="T338" s="46"/>
    </row>
    <row r="339" spans="1:21" s="18" customFormat="1" x14ac:dyDescent="0.3">
      <c r="A339" s="10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62"/>
      <c r="T339" s="16"/>
      <c r="U339" s="16"/>
    </row>
    <row r="340" spans="1:21" s="18" customFormat="1" x14ac:dyDescent="0.3">
      <c r="A340" s="10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62"/>
      <c r="T340" s="16"/>
      <c r="U340" s="16"/>
    </row>
    <row r="341" spans="1:21" s="18" customFormat="1" x14ac:dyDescent="0.3">
      <c r="A341" s="10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62"/>
      <c r="T341" s="16"/>
      <c r="U341" s="16"/>
    </row>
    <row r="342" spans="1:21" s="18" customFormat="1" x14ac:dyDescent="0.3">
      <c r="A342" s="10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62"/>
      <c r="T342" s="16"/>
      <c r="U342" s="16"/>
    </row>
    <row r="343" spans="1:21" s="18" customFormat="1" x14ac:dyDescent="0.3">
      <c r="A343" s="10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62"/>
      <c r="T343" s="16"/>
      <c r="U343" s="16"/>
    </row>
    <row r="344" spans="1:21" s="18" customFormat="1" x14ac:dyDescent="0.3">
      <c r="A344" s="10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62"/>
      <c r="T344" s="16"/>
      <c r="U344" s="16"/>
    </row>
    <row r="345" spans="1:21" s="18" customFormat="1" x14ac:dyDescent="0.3">
      <c r="A345" s="10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62"/>
      <c r="T345" s="16"/>
      <c r="U345" s="16"/>
    </row>
    <row r="346" spans="1:21" s="18" customFormat="1" x14ac:dyDescent="0.3">
      <c r="A346" s="10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62"/>
      <c r="T346" s="16"/>
      <c r="U346" s="16"/>
    </row>
    <row r="347" spans="1:21" s="18" customFormat="1" x14ac:dyDescent="0.3">
      <c r="A347" s="10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62"/>
      <c r="T347" s="16"/>
      <c r="U347" s="16"/>
    </row>
    <row r="348" spans="1:21" s="18" customFormat="1" x14ac:dyDescent="0.3">
      <c r="A348" s="10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62"/>
      <c r="T348" s="16"/>
      <c r="U348" s="16"/>
    </row>
    <row r="349" spans="1:21" s="18" customFormat="1" x14ac:dyDescent="0.3">
      <c r="A349" s="10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62"/>
      <c r="T349" s="16"/>
      <c r="U349" s="16"/>
    </row>
    <row r="350" spans="1:21" s="18" customFormat="1" x14ac:dyDescent="0.3">
      <c r="A350" s="10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62"/>
      <c r="T350" s="16"/>
      <c r="U350" s="16"/>
    </row>
    <row r="351" spans="1:21" s="18" customFormat="1" x14ac:dyDescent="0.3">
      <c r="A351" s="10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62"/>
      <c r="T351" s="16"/>
      <c r="U351" s="16"/>
    </row>
    <row r="352" spans="1:21" s="18" customFormat="1" x14ac:dyDescent="0.3">
      <c r="A352" s="10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62"/>
      <c r="T352" s="16"/>
      <c r="U352" s="16"/>
    </row>
    <row r="353" spans="1:21" s="18" customFormat="1" x14ac:dyDescent="0.3">
      <c r="A353" s="10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62"/>
      <c r="T353" s="16"/>
      <c r="U353" s="16"/>
    </row>
    <row r="354" spans="1:21" s="18" customFormat="1" x14ac:dyDescent="0.3">
      <c r="A354" s="10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62"/>
      <c r="T354" s="16"/>
      <c r="U354" s="16"/>
    </row>
    <row r="355" spans="1:21" s="18" customFormat="1" x14ac:dyDescent="0.3">
      <c r="A355" s="10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62"/>
      <c r="T355" s="16"/>
      <c r="U355" s="16"/>
    </row>
    <row r="356" spans="1:21" s="18" customFormat="1" x14ac:dyDescent="0.3">
      <c r="A356" s="10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62"/>
      <c r="T356" s="16"/>
      <c r="U356" s="16"/>
    </row>
    <row r="357" spans="1:21" s="18" customFormat="1" x14ac:dyDescent="0.3">
      <c r="A357" s="10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62"/>
      <c r="T357" s="16"/>
      <c r="U357" s="16"/>
    </row>
    <row r="358" spans="1:21" s="18" customFormat="1" x14ac:dyDescent="0.3">
      <c r="A358" s="10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62"/>
      <c r="T358" s="16"/>
      <c r="U358" s="16"/>
    </row>
    <row r="359" spans="1:21" s="18" customFormat="1" x14ac:dyDescent="0.3">
      <c r="A359" s="10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62"/>
      <c r="T359" s="16"/>
      <c r="U359" s="16"/>
    </row>
  </sheetData>
  <mergeCells count="11">
    <mergeCell ref="G81:Q81"/>
    <mergeCell ref="C243:U243"/>
    <mergeCell ref="G245:Q245"/>
    <mergeCell ref="C321:Q321"/>
    <mergeCell ref="G323:Q323"/>
    <mergeCell ref="C79:U79"/>
    <mergeCell ref="C3:U3"/>
    <mergeCell ref="C12:U12"/>
    <mergeCell ref="G14:Q14"/>
    <mergeCell ref="C46:U46"/>
    <mergeCell ref="G48:Q48"/>
  </mergeCells>
  <conditionalFormatting sqref="C16:M16 T16:U19 C325:M337 P325:U337 P16:R19 P21:R21 T21:U21 C21:F21 C277:F280 H277:U280 C283:F289 H283:U289 G17:M21 P20:Q20 N16:O21 C55:R55 C247:U247 C270:U275 C290:U296 C281:U281 C249:U268 S50:U50 C182:C185 C194:U194 C163:U163 C111:C112 C120:U120 C143:C145 C153:C154 C169:C177 C200:U200 C195:F195 R195:U195 C17:F19 S54:U55 S52:U52 E143:U145 E153:U154 E169:U177 E182:U185 C193 E193:U193 E111:U112 C199 E199:U199 R83:U90 C84:Q90 C91:U95">
    <cfRule type="cellIs" dxfId="5404" priority="235" operator="equal">
      <formula>0</formula>
    </cfRule>
  </conditionalFormatting>
  <conditionalFormatting sqref="R50 C50 C83:F83 F50 E54:F54 C54 R54 E52:F52 C52 R52">
    <cfRule type="cellIs" dxfId="5403" priority="234" operator="equal">
      <formula>0</formula>
    </cfRule>
  </conditionalFormatting>
  <conditionalFormatting sqref="S16:S19 S21">
    <cfRule type="cellIs" dxfId="5402" priority="233" operator="equal">
      <formula>0</formula>
    </cfRule>
  </conditionalFormatting>
  <conditionalFormatting sqref="G54:Q54 G50:Q52">
    <cfRule type="cellIs" dxfId="5401" priority="232" operator="equal">
      <formula>0</formula>
    </cfRule>
  </conditionalFormatting>
  <conditionalFormatting sqref="T96:U96 C96:R96">
    <cfRule type="cellIs" dxfId="5400" priority="231" operator="equal">
      <formula>0</formula>
    </cfRule>
  </conditionalFormatting>
  <conditionalFormatting sqref="S96">
    <cfRule type="cellIs" dxfId="5399" priority="230" operator="equal">
      <formula>0</formula>
    </cfRule>
  </conditionalFormatting>
  <conditionalFormatting sqref="N54:O54 N50:O52">
    <cfRule type="cellIs" dxfId="5398" priority="228" operator="equal">
      <formula>0</formula>
    </cfRule>
  </conditionalFormatting>
  <conditionalFormatting sqref="N325:O337 N55:O55 N16:O19 N21:O21">
    <cfRule type="cellIs" dxfId="5397" priority="229" operator="equal">
      <formula>0</formula>
    </cfRule>
  </conditionalFormatting>
  <conditionalFormatting sqref="N20:O20">
    <cfRule type="cellIs" dxfId="5396" priority="225" operator="equal">
      <formula>0</formula>
    </cfRule>
  </conditionalFormatting>
  <conditionalFormatting sqref="P20:R20 T20:U20 C20:F20 H20:M20">
    <cfRule type="cellIs" dxfId="5395" priority="227" operator="equal">
      <formula>0</formula>
    </cfRule>
  </conditionalFormatting>
  <conditionalFormatting sqref="S20">
    <cfRule type="cellIs" dxfId="5394" priority="226" operator="equal">
      <formula>0</formula>
    </cfRule>
  </conditionalFormatting>
  <conditionalFormatting sqref="C269:U269">
    <cfRule type="cellIs" dxfId="5393" priority="224" operator="equal">
      <formula>0</formula>
    </cfRule>
  </conditionalFormatting>
  <conditionalFormatting sqref="C282:F282 H282:U282">
    <cfRule type="cellIs" dxfId="5392" priority="223" operator="equal">
      <formula>0</formula>
    </cfRule>
  </conditionalFormatting>
  <conditionalFormatting sqref="C276:F276 H276:U276">
    <cfRule type="cellIs" dxfId="5391" priority="222" operator="equal">
      <formula>0</formula>
    </cfRule>
  </conditionalFormatting>
  <conditionalFormatting sqref="C248 H248:U248 E248:F248">
    <cfRule type="cellIs" dxfId="5390" priority="221" operator="equal">
      <formula>0</formula>
    </cfRule>
  </conditionalFormatting>
  <conditionalFormatting sqref="G248:Q248">
    <cfRule type="cellIs" dxfId="5389" priority="220" operator="equal">
      <formula>0</formula>
    </cfRule>
  </conditionalFormatting>
  <conditionalFormatting sqref="G276:Q280">
    <cfRule type="cellIs" dxfId="5388" priority="219" operator="equal">
      <formula>0</formula>
    </cfRule>
  </conditionalFormatting>
  <conditionalFormatting sqref="G282:Q289">
    <cfRule type="cellIs" dxfId="5387" priority="218" operator="equal">
      <formula>0</formula>
    </cfRule>
  </conditionalFormatting>
  <conditionalFormatting sqref="G83:Q83">
    <cfRule type="cellIs" dxfId="5386" priority="215" operator="equal">
      <formula>0</formula>
    </cfRule>
  </conditionalFormatting>
  <conditionalFormatting sqref="D248">
    <cfRule type="cellIs" dxfId="5385" priority="212" operator="equal">
      <formula>0</formula>
    </cfRule>
  </conditionalFormatting>
  <conditionalFormatting sqref="T97:U97 C97:R97">
    <cfRule type="cellIs" dxfId="5384" priority="217" operator="equal">
      <formula>0</formula>
    </cfRule>
  </conditionalFormatting>
  <conditionalFormatting sqref="S97">
    <cfRule type="cellIs" dxfId="5383" priority="216" operator="equal">
      <formula>0</formula>
    </cfRule>
  </conditionalFormatting>
  <conditionalFormatting sqref="D7:D9">
    <cfRule type="cellIs" dxfId="5382" priority="214" operator="equal">
      <formula>0</formula>
    </cfRule>
  </conditionalFormatting>
  <conditionalFormatting sqref="D54 D52">
    <cfRule type="cellIs" dxfId="5381" priority="213" operator="equal">
      <formula>0</formula>
    </cfRule>
  </conditionalFormatting>
  <conditionalFormatting sqref="T103:U103 P103:R103 C103:F103 H103:M103 T147:U147 C147:R147">
    <cfRule type="cellIs" dxfId="5380" priority="211" operator="equal">
      <formula>0</formula>
    </cfRule>
  </conditionalFormatting>
  <conditionalFormatting sqref="S103 S147">
    <cfRule type="cellIs" dxfId="5379" priority="210" operator="equal">
      <formula>0</formula>
    </cfRule>
  </conditionalFormatting>
  <conditionalFormatting sqref="N103:O103 N147:O147">
    <cfRule type="cellIs" dxfId="5378" priority="209" operator="equal">
      <formula>0</formula>
    </cfRule>
  </conditionalFormatting>
  <conditionalFormatting sqref="S151:S154">
    <cfRule type="cellIs" dxfId="5377" priority="201" operator="equal">
      <formula>0</formula>
    </cfRule>
  </conditionalFormatting>
  <conditionalFormatting sqref="G103:Q103">
    <cfRule type="cellIs" dxfId="5376" priority="208" operator="equal">
      <formula>0</formula>
    </cfRule>
  </conditionalFormatting>
  <conditionalFormatting sqref="N148:O149 N104:O104">
    <cfRule type="cellIs" dxfId="5375" priority="205" operator="equal">
      <formula>0</formula>
    </cfRule>
  </conditionalFormatting>
  <conditionalFormatting sqref="C150 T150:U150 R150 E150:F150">
    <cfRule type="cellIs" dxfId="5374" priority="204" operator="equal">
      <formula>0</formula>
    </cfRule>
  </conditionalFormatting>
  <conditionalFormatting sqref="S150">
    <cfRule type="cellIs" dxfId="5373" priority="203" operator="equal">
      <formula>0</formula>
    </cfRule>
  </conditionalFormatting>
  <conditionalFormatting sqref="T151:U154 C151 R151 C152:R152 E151:F151 C153:C154 E153:R154">
    <cfRule type="cellIs" dxfId="5372" priority="202" operator="equal">
      <formula>0</formula>
    </cfRule>
  </conditionalFormatting>
  <conditionalFormatting sqref="N152:O154">
    <cfRule type="cellIs" dxfId="5371" priority="200" operator="equal">
      <formula>0</formula>
    </cfRule>
  </conditionalFormatting>
  <conditionalFormatting sqref="T148:U149 T104:U104 C104:R104 C148:R149">
    <cfRule type="cellIs" dxfId="5370" priority="207" operator="equal">
      <formula>0</formula>
    </cfRule>
  </conditionalFormatting>
  <conditionalFormatting sqref="S148:S149 S104">
    <cfRule type="cellIs" dxfId="5369" priority="206" operator="equal">
      <formula>0</formula>
    </cfRule>
  </conditionalFormatting>
  <conditionalFormatting sqref="S146">
    <cfRule type="cellIs" dxfId="5368" priority="177" operator="equal">
      <formula>0</formula>
    </cfRule>
  </conditionalFormatting>
  <conditionalFormatting sqref="T105:U105 C105:R105">
    <cfRule type="cellIs" dxfId="5367" priority="196" operator="equal">
      <formula>0</formula>
    </cfRule>
  </conditionalFormatting>
  <conditionalFormatting sqref="S105">
    <cfRule type="cellIs" dxfId="5366" priority="195" operator="equal">
      <formula>0</formula>
    </cfRule>
  </conditionalFormatting>
  <conditionalFormatting sqref="N105:O105">
    <cfRule type="cellIs" dxfId="5365" priority="194" operator="equal">
      <formula>0</formula>
    </cfRule>
  </conditionalFormatting>
  <conditionalFormatting sqref="T108:U109 T111:U112 C108:C109 C111:C112 E108:R109 E111:R112">
    <cfRule type="cellIs" dxfId="5364" priority="199" operator="equal">
      <formula>0</formula>
    </cfRule>
  </conditionalFormatting>
  <conditionalFormatting sqref="S108:S109 S111:S112">
    <cfRule type="cellIs" dxfId="5363" priority="198" operator="equal">
      <formula>0</formula>
    </cfRule>
  </conditionalFormatting>
  <conditionalFormatting sqref="N108:O109 N111:O112">
    <cfRule type="cellIs" dxfId="5362" priority="197" operator="equal">
      <formula>0</formula>
    </cfRule>
  </conditionalFormatting>
  <conditionalFormatting sqref="T106:U106 C106:R106">
    <cfRule type="cellIs" dxfId="5361" priority="193" operator="equal">
      <formula>0</formula>
    </cfRule>
  </conditionalFormatting>
  <conditionalFormatting sqref="S106">
    <cfRule type="cellIs" dxfId="5360" priority="192" operator="equal">
      <formula>0</formula>
    </cfRule>
  </conditionalFormatting>
  <conditionalFormatting sqref="N106:O106">
    <cfRule type="cellIs" dxfId="5359" priority="191" operator="equal">
      <formula>0</formula>
    </cfRule>
  </conditionalFormatting>
  <conditionalFormatting sqref="T114:U114 C114:R114">
    <cfRule type="cellIs" dxfId="5358" priority="184" operator="equal">
      <formula>0</formula>
    </cfRule>
  </conditionalFormatting>
  <conditionalFormatting sqref="S114">
    <cfRule type="cellIs" dxfId="5357" priority="183" operator="equal">
      <formula>0</formula>
    </cfRule>
  </conditionalFormatting>
  <conditionalFormatting sqref="N114:O114">
    <cfRule type="cellIs" dxfId="5356" priority="182" operator="equal">
      <formula>0</formula>
    </cfRule>
  </conditionalFormatting>
  <conditionalFormatting sqref="T115:U115 C115:R115">
    <cfRule type="cellIs" dxfId="5355" priority="181" operator="equal">
      <formula>0</formula>
    </cfRule>
  </conditionalFormatting>
  <conditionalFormatting sqref="S115">
    <cfRule type="cellIs" dxfId="5354" priority="180" operator="equal">
      <formula>0</formula>
    </cfRule>
  </conditionalFormatting>
  <conditionalFormatting sqref="N115:O115">
    <cfRule type="cellIs" dxfId="5353" priority="179" operator="equal">
      <formula>0</formula>
    </cfRule>
  </conditionalFormatting>
  <conditionalFormatting sqref="T113:U113 C113:R113">
    <cfRule type="cellIs" dxfId="5352" priority="190" operator="equal">
      <formula>0</formula>
    </cfRule>
  </conditionalFormatting>
  <conditionalFormatting sqref="S113">
    <cfRule type="cellIs" dxfId="5351" priority="189" operator="equal">
      <formula>0</formula>
    </cfRule>
  </conditionalFormatting>
  <conditionalFormatting sqref="N113:O113">
    <cfRule type="cellIs" dxfId="5350" priority="188" operator="equal">
      <formula>0</formula>
    </cfRule>
  </conditionalFormatting>
  <conditionalFormatting sqref="E138:F138 T138:U138 R138">
    <cfRule type="cellIs" dxfId="5349" priority="169" operator="equal">
      <formula>0</formula>
    </cfRule>
  </conditionalFormatting>
  <conditionalFormatting sqref="S138">
    <cfRule type="cellIs" dxfId="5348" priority="168" operator="equal">
      <formula>0</formula>
    </cfRule>
  </conditionalFormatting>
  <conditionalFormatting sqref="C138 C141 C143:C154">
    <cfRule type="cellIs" dxfId="5347" priority="161" operator="equal">
      <formula>0</formula>
    </cfRule>
  </conditionalFormatting>
  <conditionalFormatting sqref="T116:U118 C116:R116 T120:U121 R117:R118 C117:F118 C120:R121">
    <cfRule type="cellIs" dxfId="5346" priority="187" operator="equal">
      <formula>0</formula>
    </cfRule>
  </conditionalFormatting>
  <conditionalFormatting sqref="S116:S118 S120:S121">
    <cfRule type="cellIs" dxfId="5345" priority="186" operator="equal">
      <formula>0</formula>
    </cfRule>
  </conditionalFormatting>
  <conditionalFormatting sqref="N116:O116 N120:O121">
    <cfRule type="cellIs" dxfId="5344" priority="185" operator="equal">
      <formula>0</formula>
    </cfRule>
  </conditionalFormatting>
  <conditionalFormatting sqref="T146:U146 C146:R146">
    <cfRule type="cellIs" dxfId="5343" priority="178" operator="equal">
      <formula>0</formula>
    </cfRule>
  </conditionalFormatting>
  <conditionalFormatting sqref="N122:O122">
    <cfRule type="cellIs" dxfId="5342" priority="173" operator="equal">
      <formula>0</formula>
    </cfRule>
  </conditionalFormatting>
  <conditionalFormatting sqref="N146:O146">
    <cfRule type="cellIs" dxfId="5341" priority="176" operator="equal">
      <formula>0</formula>
    </cfRule>
  </conditionalFormatting>
  <conditionalFormatting sqref="N143:O149 N152:O154">
    <cfRule type="cellIs" dxfId="5340" priority="165" operator="equal">
      <formula>0</formula>
    </cfRule>
  </conditionalFormatting>
  <conditionalFormatting sqref="T107:U107 C107:R107">
    <cfRule type="cellIs" dxfId="5339" priority="164" operator="equal">
      <formula>0</formula>
    </cfRule>
  </conditionalFormatting>
  <conditionalFormatting sqref="E141:F141 T141:U141 T143:U154 R141 E150:F151 R150:R151 D146:R149 E143:R145 E153:R154 D152:R152">
    <cfRule type="cellIs" dxfId="5338" priority="167" operator="equal">
      <formula>0</formula>
    </cfRule>
  </conditionalFormatting>
  <conditionalFormatting sqref="T122:U122 C122:R122">
    <cfRule type="cellIs" dxfId="5337" priority="175" operator="equal">
      <formula>0</formula>
    </cfRule>
  </conditionalFormatting>
  <conditionalFormatting sqref="S122">
    <cfRule type="cellIs" dxfId="5336" priority="174" operator="equal">
      <formula>0</formula>
    </cfRule>
  </conditionalFormatting>
  <conditionalFormatting sqref="T123:U123 T155:U155 C155:R155 C137:R137 T137:U137 C123:R123">
    <cfRule type="cellIs" dxfId="5335" priority="172" operator="equal">
      <formula>0</formula>
    </cfRule>
  </conditionalFormatting>
  <conditionalFormatting sqref="S123 S155 S137">
    <cfRule type="cellIs" dxfId="5334" priority="171" operator="equal">
      <formula>0</formula>
    </cfRule>
  </conditionalFormatting>
  <conditionalFormatting sqref="N123:O123 N155:O155 N137:O137">
    <cfRule type="cellIs" dxfId="5333" priority="170" operator="equal">
      <formula>0</formula>
    </cfRule>
  </conditionalFormatting>
  <conditionalFormatting sqref="S107">
    <cfRule type="cellIs" dxfId="5332" priority="163" operator="equal">
      <formula>0</formula>
    </cfRule>
  </conditionalFormatting>
  <conditionalFormatting sqref="S141 S143:S154">
    <cfRule type="cellIs" dxfId="5331" priority="166" operator="equal">
      <formula>0</formula>
    </cfRule>
  </conditionalFormatting>
  <conditionalFormatting sqref="S152">
    <cfRule type="cellIs" dxfId="5330" priority="139" operator="equal">
      <formula>0</formula>
    </cfRule>
  </conditionalFormatting>
  <conditionalFormatting sqref="N107:O107">
    <cfRule type="cellIs" dxfId="5329" priority="162" operator="equal">
      <formula>0</formula>
    </cfRule>
  </conditionalFormatting>
  <conditionalFormatting sqref="C124">
    <cfRule type="cellIs" dxfId="5328" priority="158" operator="equal">
      <formula>0</formula>
    </cfRule>
  </conditionalFormatting>
  <conditionalFormatting sqref="E124:F124 T124:U124 R124">
    <cfRule type="cellIs" dxfId="5327" priority="160" operator="equal">
      <formula>0</formula>
    </cfRule>
  </conditionalFormatting>
  <conditionalFormatting sqref="E125:F125 T125:U125 T136:U136 E136:F136 T127:U134 E127:F134 R125 R127:R134 R136">
    <cfRule type="cellIs" dxfId="5326" priority="157" operator="equal">
      <formula>0</formula>
    </cfRule>
  </conditionalFormatting>
  <conditionalFormatting sqref="S124">
    <cfRule type="cellIs" dxfId="5325" priority="159" operator="equal">
      <formula>0</formula>
    </cfRule>
  </conditionalFormatting>
  <conditionalFormatting sqref="E139:F140 T139:U140 R139:R140">
    <cfRule type="cellIs" dxfId="5324" priority="146" operator="equal">
      <formula>0</formula>
    </cfRule>
  </conditionalFormatting>
  <conditionalFormatting sqref="S125 S136 S127:S134">
    <cfRule type="cellIs" dxfId="5323" priority="156" operator="equal">
      <formula>0</formula>
    </cfRule>
  </conditionalFormatting>
  <conditionalFormatting sqref="S139:S140">
    <cfRule type="cellIs" dxfId="5322" priority="145" operator="equal">
      <formula>0</formula>
    </cfRule>
  </conditionalFormatting>
  <conditionalFormatting sqref="S135">
    <cfRule type="cellIs" dxfId="5321" priority="153" operator="equal">
      <formula>0</formula>
    </cfRule>
  </conditionalFormatting>
  <conditionalFormatting sqref="C125 C136 C127:C134">
    <cfRule type="cellIs" dxfId="5320" priority="155" operator="equal">
      <formula>0</formula>
    </cfRule>
  </conditionalFormatting>
  <conditionalFormatting sqref="S164">
    <cfRule type="cellIs" dxfId="5319" priority="142" operator="equal">
      <formula>0</formula>
    </cfRule>
  </conditionalFormatting>
  <conditionalFormatting sqref="C135">
    <cfRule type="cellIs" dxfId="5318" priority="152" operator="equal">
      <formula>0</formula>
    </cfRule>
  </conditionalFormatting>
  <conditionalFormatting sqref="D126:R126">
    <cfRule type="cellIs" dxfId="5317" priority="151" operator="equal">
      <formula>0</formula>
    </cfRule>
  </conditionalFormatting>
  <conditionalFormatting sqref="S126">
    <cfRule type="cellIs" dxfId="5316" priority="147" operator="equal">
      <formula>0</formula>
    </cfRule>
  </conditionalFormatting>
  <conditionalFormatting sqref="T135:U135 E135:F135 R135">
    <cfRule type="cellIs" dxfId="5315" priority="154" operator="equal">
      <formula>0</formula>
    </cfRule>
  </conditionalFormatting>
  <conditionalFormatting sqref="N126:O126">
    <cfRule type="cellIs" dxfId="5314" priority="150" operator="equal">
      <formula>0</formula>
    </cfRule>
  </conditionalFormatting>
  <conditionalFormatting sqref="C126">
    <cfRule type="cellIs" dxfId="5313" priority="149" operator="equal">
      <formula>0</formula>
    </cfRule>
  </conditionalFormatting>
  <conditionalFormatting sqref="T126:U126">
    <cfRule type="cellIs" dxfId="5312" priority="148" operator="equal">
      <formula>0</formula>
    </cfRule>
  </conditionalFormatting>
  <conditionalFormatting sqref="N192:O192">
    <cfRule type="cellIs" dxfId="5311" priority="135" operator="equal">
      <formula>0</formula>
    </cfRule>
  </conditionalFormatting>
  <conditionalFormatting sqref="T152:U152 C152:R152">
    <cfRule type="cellIs" dxfId="5310" priority="140" operator="equal">
      <formula>0</formula>
    </cfRule>
  </conditionalFormatting>
  <conditionalFormatting sqref="C139:C140">
    <cfRule type="cellIs" dxfId="5309" priority="144" operator="equal">
      <formula>0</formula>
    </cfRule>
  </conditionalFormatting>
  <conditionalFormatting sqref="T164:U164 C164:R164">
    <cfRule type="cellIs" dxfId="5308" priority="143" operator="equal">
      <formula>0</formula>
    </cfRule>
  </conditionalFormatting>
  <conditionalFormatting sqref="N181:O181">
    <cfRule type="cellIs" dxfId="5307" priority="115" operator="equal">
      <formula>0</formula>
    </cfRule>
  </conditionalFormatting>
  <conditionalFormatting sqref="N164:O164">
    <cfRule type="cellIs" dxfId="5306" priority="141" operator="equal">
      <formula>0</formula>
    </cfRule>
  </conditionalFormatting>
  <conditionalFormatting sqref="S186">
    <cfRule type="cellIs" dxfId="5305" priority="120" operator="equal">
      <formula>0</formula>
    </cfRule>
  </conditionalFormatting>
  <conditionalFormatting sqref="N186:O186">
    <cfRule type="cellIs" dxfId="5304" priority="119" operator="equal">
      <formula>0</formula>
    </cfRule>
  </conditionalFormatting>
  <conditionalFormatting sqref="N152:O152">
    <cfRule type="cellIs" dxfId="5303" priority="138" operator="equal">
      <formula>0</formula>
    </cfRule>
  </conditionalFormatting>
  <conditionalFormatting sqref="C192">
    <cfRule type="cellIs" dxfId="5302" priority="134" operator="equal">
      <formula>0</formula>
    </cfRule>
  </conditionalFormatting>
  <conditionalFormatting sqref="E192:R192 T192:U192">
    <cfRule type="cellIs" dxfId="5301" priority="137" operator="equal">
      <formula>0</formula>
    </cfRule>
  </conditionalFormatting>
  <conditionalFormatting sqref="E189:R189 T189:U189 T192:U193 E192:R193">
    <cfRule type="cellIs" dxfId="5300" priority="133" operator="equal">
      <formula>0</formula>
    </cfRule>
  </conditionalFormatting>
  <conditionalFormatting sqref="S192">
    <cfRule type="cellIs" dxfId="5299" priority="136" operator="equal">
      <formula>0</formula>
    </cfRule>
  </conditionalFormatting>
  <conditionalFormatting sqref="S188">
    <cfRule type="cellIs" dxfId="5298" priority="128" operator="equal">
      <formula>0</formula>
    </cfRule>
  </conditionalFormatting>
  <conditionalFormatting sqref="S189 S192:S193">
    <cfRule type="cellIs" dxfId="5297" priority="132" operator="equal">
      <formula>0</formula>
    </cfRule>
  </conditionalFormatting>
  <conditionalFormatting sqref="N189:O189 N192:O193">
    <cfRule type="cellIs" dxfId="5296" priority="131" operator="equal">
      <formula>0</formula>
    </cfRule>
  </conditionalFormatting>
  <conditionalFormatting sqref="C189 C192:C193">
    <cfRule type="cellIs" dxfId="5295" priority="130" operator="equal">
      <formula>0</formula>
    </cfRule>
  </conditionalFormatting>
  <conditionalFormatting sqref="T188:U188 E188:R188">
    <cfRule type="cellIs" dxfId="5294" priority="129" operator="equal">
      <formula>0</formula>
    </cfRule>
  </conditionalFormatting>
  <conditionalFormatting sqref="T156:U156 C156:R156">
    <cfRule type="cellIs" dxfId="5293" priority="111" operator="equal">
      <formula>0</formula>
    </cfRule>
  </conditionalFormatting>
  <conditionalFormatting sqref="N188:O188">
    <cfRule type="cellIs" dxfId="5292" priority="127" operator="equal">
      <formula>0</formula>
    </cfRule>
  </conditionalFormatting>
  <conditionalFormatting sqref="C188">
    <cfRule type="cellIs" dxfId="5291" priority="126" operator="equal">
      <formula>0</formula>
    </cfRule>
  </conditionalFormatting>
  <conditionalFormatting sqref="E187:R187 T187:U187">
    <cfRule type="cellIs" dxfId="5290" priority="125" operator="equal">
      <formula>0</formula>
    </cfRule>
  </conditionalFormatting>
  <conditionalFormatting sqref="S187">
    <cfRule type="cellIs" dxfId="5289" priority="124" operator="equal">
      <formula>0</formula>
    </cfRule>
  </conditionalFormatting>
  <conditionalFormatting sqref="N187:O187">
    <cfRule type="cellIs" dxfId="5288" priority="123" operator="equal">
      <formula>0</formula>
    </cfRule>
  </conditionalFormatting>
  <conditionalFormatting sqref="C187">
    <cfRule type="cellIs" dxfId="5287" priority="122" operator="equal">
      <formula>0</formula>
    </cfRule>
  </conditionalFormatting>
  <conditionalFormatting sqref="T186:U186 E186:R186">
    <cfRule type="cellIs" dxfId="5286" priority="121" operator="equal">
      <formula>0</formula>
    </cfRule>
  </conditionalFormatting>
  <conditionalFormatting sqref="S181">
    <cfRule type="cellIs" dxfId="5285" priority="116" operator="equal">
      <formula>0</formula>
    </cfRule>
  </conditionalFormatting>
  <conditionalFormatting sqref="C186">
    <cfRule type="cellIs" dxfId="5284" priority="118" operator="equal">
      <formula>0</formula>
    </cfRule>
  </conditionalFormatting>
  <conditionalFormatting sqref="T181:U181 C181:R181">
    <cfRule type="cellIs" dxfId="5283" priority="117" operator="equal">
      <formula>0</formula>
    </cfRule>
  </conditionalFormatting>
  <conditionalFormatting sqref="T163:U163 C163:R163">
    <cfRule type="cellIs" dxfId="5282" priority="114" operator="equal">
      <formula>0</formula>
    </cfRule>
  </conditionalFormatting>
  <conditionalFormatting sqref="S163">
    <cfRule type="cellIs" dxfId="5281" priority="113" operator="equal">
      <formula>0</formula>
    </cfRule>
  </conditionalFormatting>
  <conditionalFormatting sqref="N163:O163">
    <cfRule type="cellIs" dxfId="5280" priority="112" operator="equal">
      <formula>0</formula>
    </cfRule>
  </conditionalFormatting>
  <conditionalFormatting sqref="S156">
    <cfRule type="cellIs" dxfId="5279" priority="110" operator="equal">
      <formula>0</formula>
    </cfRule>
  </conditionalFormatting>
  <conditionalFormatting sqref="N156:O156">
    <cfRule type="cellIs" dxfId="5278" priority="109" operator="equal">
      <formula>0</formula>
    </cfRule>
  </conditionalFormatting>
  <conditionalFormatting sqref="C157">
    <cfRule type="cellIs" dxfId="5277" priority="105" operator="equal">
      <formula>0</formula>
    </cfRule>
  </conditionalFormatting>
  <conditionalFormatting sqref="E157:R157 T157:U157">
    <cfRule type="cellIs" dxfId="5276" priority="108" operator="equal">
      <formula>0</formula>
    </cfRule>
  </conditionalFormatting>
  <conditionalFormatting sqref="S157">
    <cfRule type="cellIs" dxfId="5275" priority="107" operator="equal">
      <formula>0</formula>
    </cfRule>
  </conditionalFormatting>
  <conditionalFormatting sqref="N157:O157">
    <cfRule type="cellIs" dxfId="5274" priority="106" operator="equal">
      <formula>0</formula>
    </cfRule>
  </conditionalFormatting>
  <conditionalFormatting sqref="E158:R162 T158:U162">
    <cfRule type="cellIs" dxfId="5273" priority="104" operator="equal">
      <formula>0</formula>
    </cfRule>
  </conditionalFormatting>
  <conditionalFormatting sqref="S158:S162">
    <cfRule type="cellIs" dxfId="5272" priority="103" operator="equal">
      <formula>0</formula>
    </cfRule>
  </conditionalFormatting>
  <conditionalFormatting sqref="N158:O162">
    <cfRule type="cellIs" dxfId="5271" priority="102" operator="equal">
      <formula>0</formula>
    </cfRule>
  </conditionalFormatting>
  <conditionalFormatting sqref="C158:C162">
    <cfRule type="cellIs" dxfId="5270" priority="101" operator="equal">
      <formula>0</formula>
    </cfRule>
  </conditionalFormatting>
  <conditionalFormatting sqref="T110:U110 C110:R110">
    <cfRule type="cellIs" dxfId="5269" priority="100" operator="equal">
      <formula>0</formula>
    </cfRule>
  </conditionalFormatting>
  <conditionalFormatting sqref="S110">
    <cfRule type="cellIs" dxfId="5268" priority="99" operator="equal">
      <formula>0</formula>
    </cfRule>
  </conditionalFormatting>
  <conditionalFormatting sqref="N110:O110">
    <cfRule type="cellIs" dxfId="5267" priority="98" operator="equal">
      <formula>0</formula>
    </cfRule>
  </conditionalFormatting>
  <conditionalFormatting sqref="T119:U119 C119:R119">
    <cfRule type="cellIs" dxfId="5266" priority="97" operator="equal">
      <formula>0</formula>
    </cfRule>
  </conditionalFormatting>
  <conditionalFormatting sqref="S119">
    <cfRule type="cellIs" dxfId="5265" priority="96" operator="equal">
      <formula>0</formula>
    </cfRule>
  </conditionalFormatting>
  <conditionalFormatting sqref="N119:O119">
    <cfRule type="cellIs" dxfId="5264" priority="95" operator="equal">
      <formula>0</formula>
    </cfRule>
  </conditionalFormatting>
  <conditionalFormatting sqref="C142 T142:U142 E142:R142">
    <cfRule type="cellIs" dxfId="5263" priority="94" operator="equal">
      <formula>0</formula>
    </cfRule>
  </conditionalFormatting>
  <conditionalFormatting sqref="S142">
    <cfRule type="cellIs" dxfId="5262" priority="93" operator="equal">
      <formula>0</formula>
    </cfRule>
  </conditionalFormatting>
  <conditionalFormatting sqref="N142:O142">
    <cfRule type="cellIs" dxfId="5261" priority="92" operator="equal">
      <formula>0</formula>
    </cfRule>
  </conditionalFormatting>
  <conditionalFormatting sqref="G108:Q109">
    <cfRule type="cellIs" dxfId="5260" priority="91" operator="equal">
      <formula>0</formula>
    </cfRule>
  </conditionalFormatting>
  <conditionalFormatting sqref="G117:Q118">
    <cfRule type="cellIs" dxfId="5259" priority="90" operator="equal">
      <formula>0</formula>
    </cfRule>
  </conditionalFormatting>
  <conditionalFormatting sqref="G117:Q118">
    <cfRule type="cellIs" dxfId="5258" priority="89" operator="equal">
      <formula>0</formula>
    </cfRule>
  </conditionalFormatting>
  <conditionalFormatting sqref="N117:O118">
    <cfRule type="cellIs" dxfId="5257" priority="88" operator="equal">
      <formula>0</formula>
    </cfRule>
  </conditionalFormatting>
  <conditionalFormatting sqref="G120:Q120">
    <cfRule type="cellIs" dxfId="5256" priority="87" operator="equal">
      <formula>0</formula>
    </cfRule>
  </conditionalFormatting>
  <conditionalFormatting sqref="N120:O120">
    <cfRule type="cellIs" dxfId="5255" priority="86" operator="equal">
      <formula>0</formula>
    </cfRule>
  </conditionalFormatting>
  <conditionalFormatting sqref="G124:Q125">
    <cfRule type="cellIs" dxfId="5254" priority="85" operator="equal">
      <formula>0</formula>
    </cfRule>
  </conditionalFormatting>
  <conditionalFormatting sqref="G124:Q125">
    <cfRule type="cellIs" dxfId="5253" priority="84" operator="equal">
      <formula>0</formula>
    </cfRule>
  </conditionalFormatting>
  <conditionalFormatting sqref="N124:O125">
    <cfRule type="cellIs" dxfId="5252" priority="83" operator="equal">
      <formula>0</formula>
    </cfRule>
  </conditionalFormatting>
  <conditionalFormatting sqref="G127:Q136">
    <cfRule type="cellIs" dxfId="5251" priority="82" operator="equal">
      <formula>0</formula>
    </cfRule>
  </conditionalFormatting>
  <conditionalFormatting sqref="G127:Q136">
    <cfRule type="cellIs" dxfId="5250" priority="81" operator="equal">
      <formula>0</formula>
    </cfRule>
  </conditionalFormatting>
  <conditionalFormatting sqref="N127:O136">
    <cfRule type="cellIs" dxfId="5249" priority="80" operator="equal">
      <formula>0</formula>
    </cfRule>
  </conditionalFormatting>
  <conditionalFormatting sqref="G138:Q141">
    <cfRule type="cellIs" dxfId="5248" priority="79" operator="equal">
      <formula>0</formula>
    </cfRule>
  </conditionalFormatting>
  <conditionalFormatting sqref="G138:Q141">
    <cfRule type="cellIs" dxfId="5247" priority="78" operator="equal">
      <formula>0</formula>
    </cfRule>
  </conditionalFormatting>
  <conditionalFormatting sqref="N138:O141">
    <cfRule type="cellIs" dxfId="5246" priority="77" operator="equal">
      <formula>0</formula>
    </cfRule>
  </conditionalFormatting>
  <conditionalFormatting sqref="G143:Q145">
    <cfRule type="cellIs" dxfId="5245" priority="76" operator="equal">
      <formula>0</formula>
    </cfRule>
  </conditionalFormatting>
  <conditionalFormatting sqref="N143:O145">
    <cfRule type="cellIs" dxfId="5244" priority="75" operator="equal">
      <formula>0</formula>
    </cfRule>
  </conditionalFormatting>
  <conditionalFormatting sqref="G150:Q151">
    <cfRule type="cellIs" dxfId="5243" priority="74" operator="equal">
      <formula>0</formula>
    </cfRule>
  </conditionalFormatting>
  <conditionalFormatting sqref="G150:Q151">
    <cfRule type="cellIs" dxfId="5242" priority="73" operator="equal">
      <formula>0</formula>
    </cfRule>
  </conditionalFormatting>
  <conditionalFormatting sqref="N150:O151">
    <cfRule type="cellIs" dxfId="5241" priority="72" operator="equal">
      <formula>0</formula>
    </cfRule>
  </conditionalFormatting>
  <conditionalFormatting sqref="G153:Q154">
    <cfRule type="cellIs" dxfId="5240" priority="71" operator="equal">
      <formula>0</formula>
    </cfRule>
  </conditionalFormatting>
  <conditionalFormatting sqref="N153:O154">
    <cfRule type="cellIs" dxfId="5239" priority="70" operator="equal">
      <formula>0</formula>
    </cfRule>
  </conditionalFormatting>
  <conditionalFormatting sqref="C190:U190">
    <cfRule type="cellIs" dxfId="5238" priority="69" operator="equal">
      <formula>0</formula>
    </cfRule>
  </conditionalFormatting>
  <conditionalFormatting sqref="S191">
    <cfRule type="cellIs" dxfId="5237" priority="67" operator="equal">
      <formula>0</formula>
    </cfRule>
  </conditionalFormatting>
  <conditionalFormatting sqref="T191:U191 C191:R191">
    <cfRule type="cellIs" dxfId="5236" priority="68" operator="equal">
      <formula>0</formula>
    </cfRule>
  </conditionalFormatting>
  <conditionalFormatting sqref="N191:O191">
    <cfRule type="cellIs" dxfId="5235" priority="66" operator="equal">
      <formula>0</formula>
    </cfRule>
  </conditionalFormatting>
  <conditionalFormatting sqref="T190:U190 C190:R190">
    <cfRule type="cellIs" dxfId="5234" priority="65" operator="equal">
      <formula>0</formula>
    </cfRule>
  </conditionalFormatting>
  <conditionalFormatting sqref="S190">
    <cfRule type="cellIs" dxfId="5233" priority="64" operator="equal">
      <formula>0</formula>
    </cfRule>
  </conditionalFormatting>
  <conditionalFormatting sqref="N190:O190">
    <cfRule type="cellIs" dxfId="5232" priority="63" operator="equal">
      <formula>0</formula>
    </cfRule>
  </conditionalFormatting>
  <conditionalFormatting sqref="C166:C168 C178 E178:U178 E166:U168">
    <cfRule type="cellIs" dxfId="5231" priority="62" operator="equal">
      <formula>0</formula>
    </cfRule>
  </conditionalFormatting>
  <conditionalFormatting sqref="E180:R180 T180:U180">
    <cfRule type="cellIs" dxfId="5230" priority="61" operator="equal">
      <formula>0</formula>
    </cfRule>
  </conditionalFormatting>
  <conditionalFormatting sqref="S179">
    <cfRule type="cellIs" dxfId="5229" priority="56" operator="equal">
      <formula>0</formula>
    </cfRule>
  </conditionalFormatting>
  <conditionalFormatting sqref="S180">
    <cfRule type="cellIs" dxfId="5228" priority="60" operator="equal">
      <formula>0</formula>
    </cfRule>
  </conditionalFormatting>
  <conditionalFormatting sqref="N180:O180">
    <cfRule type="cellIs" dxfId="5227" priority="59" operator="equal">
      <formula>0</formula>
    </cfRule>
  </conditionalFormatting>
  <conditionalFormatting sqref="C180">
    <cfRule type="cellIs" dxfId="5226" priority="58" operator="equal">
      <formula>0</formula>
    </cfRule>
  </conditionalFormatting>
  <conditionalFormatting sqref="T179:U179 E179:R179">
    <cfRule type="cellIs" dxfId="5225" priority="57" operator="equal">
      <formula>0</formula>
    </cfRule>
  </conditionalFormatting>
  <conditionalFormatting sqref="N179:O179">
    <cfRule type="cellIs" dxfId="5224" priority="55" operator="equal">
      <formula>0</formula>
    </cfRule>
  </conditionalFormatting>
  <conditionalFormatting sqref="C179">
    <cfRule type="cellIs" dxfId="5223" priority="54" operator="equal">
      <formula>0</formula>
    </cfRule>
  </conditionalFormatting>
  <conditionalFormatting sqref="T165:U165 C165:R165">
    <cfRule type="cellIs" dxfId="5222" priority="53" operator="equal">
      <formula>0</formula>
    </cfRule>
  </conditionalFormatting>
  <conditionalFormatting sqref="S165">
    <cfRule type="cellIs" dxfId="5221" priority="52" operator="equal">
      <formula>0</formula>
    </cfRule>
  </conditionalFormatting>
  <conditionalFormatting sqref="N165:O165">
    <cfRule type="cellIs" dxfId="5220" priority="51" operator="equal">
      <formula>0</formula>
    </cfRule>
  </conditionalFormatting>
  <conditionalFormatting sqref="C198:U198 C197 E197:U197">
    <cfRule type="cellIs" dxfId="5219" priority="50" operator="equal">
      <formula>0</formula>
    </cfRule>
  </conditionalFormatting>
  <conditionalFormatting sqref="N196:O196">
    <cfRule type="cellIs" dxfId="5218" priority="47" operator="equal">
      <formula>0</formula>
    </cfRule>
  </conditionalFormatting>
  <conditionalFormatting sqref="C196">
    <cfRule type="cellIs" dxfId="5217" priority="46" operator="equal">
      <formula>0</formula>
    </cfRule>
  </conditionalFormatting>
  <conditionalFormatting sqref="E196:R196 T196:U196">
    <cfRule type="cellIs" dxfId="5216" priority="49" operator="equal">
      <formula>0</formula>
    </cfRule>
  </conditionalFormatting>
  <conditionalFormatting sqref="T196:U198 D198:R198 E196:R197">
    <cfRule type="cellIs" dxfId="5215" priority="45" operator="equal">
      <formula>0</formula>
    </cfRule>
  </conditionalFormatting>
  <conditionalFormatting sqref="S196">
    <cfRule type="cellIs" dxfId="5214" priority="48" operator="equal">
      <formula>0</formula>
    </cfRule>
  </conditionalFormatting>
  <conditionalFormatting sqref="S196:S198">
    <cfRule type="cellIs" dxfId="5213" priority="44" operator="equal">
      <formula>0</formula>
    </cfRule>
  </conditionalFormatting>
  <conditionalFormatting sqref="N196:O198">
    <cfRule type="cellIs" dxfId="5212" priority="43" operator="equal">
      <formula>0</formula>
    </cfRule>
  </conditionalFormatting>
  <conditionalFormatting sqref="C196:C198">
    <cfRule type="cellIs" dxfId="5211" priority="42" operator="equal">
      <formula>0</formula>
    </cfRule>
  </conditionalFormatting>
  <conditionalFormatting sqref="G195:Q195">
    <cfRule type="cellIs" dxfId="5210" priority="41" operator="equal">
      <formula>0</formula>
    </cfRule>
  </conditionalFormatting>
  <conditionalFormatting sqref="N195:O195">
    <cfRule type="cellIs" dxfId="5209" priority="40" operator="equal">
      <formula>0</formula>
    </cfRule>
  </conditionalFormatting>
  <conditionalFormatting sqref="C203 E203:U203">
    <cfRule type="cellIs" dxfId="5208" priority="39" operator="equal">
      <formula>0</formula>
    </cfRule>
  </conditionalFormatting>
  <conditionalFormatting sqref="N202:O202">
    <cfRule type="cellIs" dxfId="5207" priority="36" operator="equal">
      <formula>0</formula>
    </cfRule>
  </conditionalFormatting>
  <conditionalFormatting sqref="C202">
    <cfRule type="cellIs" dxfId="5206" priority="35" operator="equal">
      <formula>0</formula>
    </cfRule>
  </conditionalFormatting>
  <conditionalFormatting sqref="E202:R202 T202:U202">
    <cfRule type="cellIs" dxfId="5205" priority="38" operator="equal">
      <formula>0</formula>
    </cfRule>
  </conditionalFormatting>
  <conditionalFormatting sqref="T202:U203 E202:R203">
    <cfRule type="cellIs" dxfId="5204" priority="34" operator="equal">
      <formula>0</formula>
    </cfRule>
  </conditionalFormatting>
  <conditionalFormatting sqref="S202">
    <cfRule type="cellIs" dxfId="5203" priority="37" operator="equal">
      <formula>0</formula>
    </cfRule>
  </conditionalFormatting>
  <conditionalFormatting sqref="S202:S203">
    <cfRule type="cellIs" dxfId="5202" priority="33" operator="equal">
      <formula>0</formula>
    </cfRule>
  </conditionalFormatting>
  <conditionalFormatting sqref="N202:O203">
    <cfRule type="cellIs" dxfId="5201" priority="32" operator="equal">
      <formula>0</formula>
    </cfRule>
  </conditionalFormatting>
  <conditionalFormatting sqref="C202:C203">
    <cfRule type="cellIs" dxfId="5200" priority="31" operator="equal">
      <formula>0</formula>
    </cfRule>
  </conditionalFormatting>
  <conditionalFormatting sqref="S201">
    <cfRule type="cellIs" dxfId="5199" priority="29" operator="equal">
      <formula>0</formula>
    </cfRule>
  </conditionalFormatting>
  <conditionalFormatting sqref="T201:U201 C201:R201">
    <cfRule type="cellIs" dxfId="5198" priority="30" operator="equal">
      <formula>0</formula>
    </cfRule>
  </conditionalFormatting>
  <conditionalFormatting sqref="N201:O201">
    <cfRule type="cellIs" dxfId="5197" priority="28" operator="equal">
      <formula>0</formula>
    </cfRule>
  </conditionalFormatting>
  <conditionalFormatting sqref="S53:U53">
    <cfRule type="cellIs" dxfId="5196" priority="27" operator="equal">
      <formula>0</formula>
    </cfRule>
  </conditionalFormatting>
  <conditionalFormatting sqref="E53:F53 C53 R53">
    <cfRule type="cellIs" dxfId="5195" priority="26" operator="equal">
      <formula>0</formula>
    </cfRule>
  </conditionalFormatting>
  <conditionalFormatting sqref="G53:Q53">
    <cfRule type="cellIs" dxfId="5194" priority="25" operator="equal">
      <formula>0</formula>
    </cfRule>
  </conditionalFormatting>
  <conditionalFormatting sqref="N53:O53">
    <cfRule type="cellIs" dxfId="5193" priority="24" operator="equal">
      <formula>0</formula>
    </cfRule>
  </conditionalFormatting>
  <conditionalFormatting sqref="D53">
    <cfRule type="cellIs" dxfId="5192" priority="23" operator="equal">
      <formula>0</formula>
    </cfRule>
  </conditionalFormatting>
  <conditionalFormatting sqref="S51:U51">
    <cfRule type="cellIs" dxfId="5191" priority="22" operator="equal">
      <formula>0</formula>
    </cfRule>
  </conditionalFormatting>
  <conditionalFormatting sqref="R51 C51 F51">
    <cfRule type="cellIs" dxfId="5190" priority="21" operator="equal">
      <formula>0</formula>
    </cfRule>
  </conditionalFormatting>
  <conditionalFormatting sqref="D127:D136">
    <cfRule type="cellIs" dxfId="5189" priority="20" operator="equal">
      <formula>0</formula>
    </cfRule>
  </conditionalFormatting>
  <conditionalFormatting sqref="D143:D145">
    <cfRule type="cellIs" dxfId="5188" priority="18" operator="equal">
      <formula>0</formula>
    </cfRule>
  </conditionalFormatting>
  <conditionalFormatting sqref="D138:D141">
    <cfRule type="cellIs" dxfId="5187" priority="19" operator="equal">
      <formula>0</formula>
    </cfRule>
  </conditionalFormatting>
  <conditionalFormatting sqref="D150:D151">
    <cfRule type="cellIs" dxfId="5186" priority="17" operator="equal">
      <formula>0</formula>
    </cfRule>
  </conditionalFormatting>
  <conditionalFormatting sqref="D153:D154">
    <cfRule type="cellIs" dxfId="5185" priority="16" operator="equal">
      <formula>0</formula>
    </cfRule>
  </conditionalFormatting>
  <conditionalFormatting sqref="D157:D162">
    <cfRule type="cellIs" dxfId="5184" priority="15" operator="equal">
      <formula>0</formula>
    </cfRule>
  </conditionalFormatting>
  <conditionalFormatting sqref="D166:D180">
    <cfRule type="cellIs" dxfId="5183" priority="14" operator="equal">
      <formula>0</formula>
    </cfRule>
  </conditionalFormatting>
  <conditionalFormatting sqref="D182:D189">
    <cfRule type="cellIs" dxfId="5182" priority="13" operator="equal">
      <formula>0</formula>
    </cfRule>
  </conditionalFormatting>
  <conditionalFormatting sqref="D192:D193">
    <cfRule type="cellIs" dxfId="5181" priority="12" operator="equal">
      <formula>0</formula>
    </cfRule>
  </conditionalFormatting>
  <conditionalFormatting sqref="D196:D197">
    <cfRule type="cellIs" dxfId="5180" priority="11" operator="equal">
      <formula>0</formula>
    </cfRule>
  </conditionalFormatting>
  <conditionalFormatting sqref="D202:D203">
    <cfRule type="cellIs" dxfId="5179" priority="10" operator="equal">
      <formula>0</formula>
    </cfRule>
  </conditionalFormatting>
  <conditionalFormatting sqref="D108:D109">
    <cfRule type="cellIs" dxfId="5178" priority="9" operator="equal">
      <formula>0</formula>
    </cfRule>
  </conditionalFormatting>
  <conditionalFormatting sqref="D111:D112">
    <cfRule type="cellIs" dxfId="5177" priority="8" operator="equal">
      <formula>0</formula>
    </cfRule>
  </conditionalFormatting>
  <conditionalFormatting sqref="D142">
    <cfRule type="cellIs" dxfId="5176" priority="7" operator="equal">
      <formula>0</formula>
    </cfRule>
  </conditionalFormatting>
  <conditionalFormatting sqref="D124:D125">
    <cfRule type="cellIs" dxfId="5175" priority="6" operator="equal">
      <formula>0</formula>
    </cfRule>
  </conditionalFormatting>
  <conditionalFormatting sqref="D152">
    <cfRule type="cellIs" dxfId="5174" priority="5" operator="equal">
      <formula>0</formula>
    </cfRule>
  </conditionalFormatting>
  <conditionalFormatting sqref="D199">
    <cfRule type="cellIs" dxfId="5173" priority="4" operator="equal">
      <formula>0</formula>
    </cfRule>
  </conditionalFormatting>
  <conditionalFormatting sqref="C98:U98">
    <cfRule type="cellIs" dxfId="5172" priority="3" operator="equal">
      <formula>0</formula>
    </cfRule>
  </conditionalFormatting>
  <conditionalFormatting sqref="E50:E51">
    <cfRule type="cellIs" dxfId="5171" priority="2" operator="equal">
      <formula>0</formula>
    </cfRule>
  </conditionalFormatting>
  <conditionalFormatting sqref="D50:D51">
    <cfRule type="cellIs" dxfId="5170" priority="1" operator="equal">
      <formula>0</formula>
    </cfRule>
  </conditionalFormatting>
  <hyperlinks>
    <hyperlink ref="C1" location="'Table of content'!A1" display="Back to Table of content"/>
  </hyperlinks>
  <pageMargins left="0.70866141732283472" right="0.70866141732283472" top="0.55118110236220474" bottom="0.35433070866141736" header="0.31496062992125984" footer="0.31496062992125984"/>
  <pageSetup paperSize="9" scale="62" fitToHeight="3" orientation="landscape" r:id="rId1"/>
  <headerFooter>
    <oddHeader>&amp;R&amp;G</oddHeader>
    <oddFooter>&amp;L&amp;"Calibri,Normal"&amp;12Energy costs, taxes and subsidies - &amp;A&amp;C&amp;D&amp;R&amp;"Calibri,Normal"&amp;12&amp;P/&amp;N</oddFooter>
  </headerFooter>
  <rowBreaks count="2" manualBreakCount="2">
    <brk id="78" min="2" max="20" man="1"/>
    <brk id="242" min="2" max="20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codes!$L$4:$L$47</xm:f>
          </x14:formula1>
          <xm:sqref>C3:U3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7D3B914211DA4690539851AF11284A" ma:contentTypeVersion="16" ma:contentTypeDescription="Create a new document." ma:contentTypeScope="" ma:versionID="4c99321e05d4990a4a0dde2a7a4e02a2">
  <xsd:schema xmlns:xsd="http://www.w3.org/2001/XMLSchema" xmlns:xs="http://www.w3.org/2001/XMLSchema" xmlns:p="http://schemas.microsoft.com/office/2006/metadata/properties" xmlns:ns2="25b506d0-762b-47aa-adb6-8b80fc2be8cf" xmlns:ns3="14cfccfe-d05c-4ace-ac9c-889a36918eb7" targetNamespace="http://schemas.microsoft.com/office/2006/metadata/properties" ma:root="true" ma:fieldsID="83422970bf5d4bf5cdbace4073a25fab" ns2:_="" ns3:_="">
    <xsd:import namespace="25b506d0-762b-47aa-adb6-8b80fc2be8cf"/>
    <xsd:import namespace="14cfccfe-d05c-4ace-ac9c-889a36918eb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Version0" minOccurs="0"/>
                <xsd:element ref="ns3:Version_x003a_Ver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b506d0-762b-47aa-adb6-8b80fc2be8c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cfccfe-d05c-4ace-ac9c-889a36918e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6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Version0" ma:index="22" nillable="true" ma:displayName="Version" ma:list="{727145e8-1f71-402e-9ff5-87f3840ee372}" ma:internalName="Version0" ma:showField="Title">
      <xsd:simpleType>
        <xsd:restriction base="dms:Lookup"/>
      </xsd:simpleType>
    </xsd:element>
    <xsd:element name="Version_x003a_Version" ma:index="23" nillable="true" ma:displayName="Version:Version" ma:list="{727145e8-1f71-402e-9ff5-87f3840ee372}" ma:internalName="Version_x003a_Version" ma:readOnly="true" ma:showField="_UIVersionString" ma:web="25b506d0-762b-47aa-adb6-8b80fc2be8cf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ersion0 xmlns="14cfccfe-d05c-4ace-ac9c-889a36918eb7" xsi:nil="true"/>
  </documentManagement>
</p:properties>
</file>

<file path=customXml/itemProps1.xml><?xml version="1.0" encoding="utf-8"?>
<ds:datastoreItem xmlns:ds="http://schemas.openxmlformats.org/officeDocument/2006/customXml" ds:itemID="{110875CF-A47B-45CF-B273-142A0A4AB23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41E8E5-5D71-4333-8658-5BFD12DB79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b506d0-762b-47aa-adb6-8b80fc2be8cf"/>
    <ds:schemaRef ds:uri="14cfccfe-d05c-4ace-ac9c-889a36918eb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115273C-796C-45ED-A523-797C5C46D53D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14cfccfe-d05c-4ace-ac9c-889a36918eb7"/>
    <ds:schemaRef ds:uri="25b506d0-762b-47aa-adb6-8b80fc2be8c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58</vt:i4>
      </vt:variant>
    </vt:vector>
  </HeadingPairs>
  <TitlesOfParts>
    <vt:vector size="89" baseType="lpstr">
      <vt:lpstr>Classifications</vt:lpstr>
      <vt:lpstr>codes</vt:lpstr>
      <vt:lpstr>country</vt:lpstr>
      <vt:lpstr>EU27</vt:lpstr>
      <vt:lpstr>AT</vt:lpstr>
      <vt:lpstr>BE</vt:lpstr>
      <vt:lpstr>BG</vt:lpstr>
      <vt:lpstr>HR</vt:lpstr>
      <vt:lpstr>CY</vt:lpstr>
      <vt:lpstr>CZ</vt:lpstr>
      <vt:lpstr>DK</vt:lpstr>
      <vt:lpstr>EE</vt:lpstr>
      <vt:lpstr>FI</vt:lpstr>
      <vt:lpstr>FR</vt:lpstr>
      <vt:lpstr>DE</vt:lpstr>
      <vt:lpstr>GR</vt:lpstr>
      <vt:lpstr>HU</vt:lpstr>
      <vt:lpstr>IE</vt:lpstr>
      <vt:lpstr>IT</vt:lpstr>
      <vt:lpstr>LV</vt:lpstr>
      <vt:lpstr>LT</vt:lpstr>
      <vt:lpstr>LU</vt:lpstr>
      <vt:lpstr>MT</vt:lpstr>
      <vt:lpstr>NL</vt:lpstr>
      <vt:lpstr>PL</vt:lpstr>
      <vt:lpstr>PT</vt:lpstr>
      <vt:lpstr>RO</vt:lpstr>
      <vt:lpstr>SK</vt:lpstr>
      <vt:lpstr>SI</vt:lpstr>
      <vt:lpstr>ES</vt:lpstr>
      <vt:lpstr>SE</vt:lpstr>
      <vt:lpstr>AT!Print_Area</vt:lpstr>
      <vt:lpstr>BE!Print_Area</vt:lpstr>
      <vt:lpstr>BG!Print_Area</vt:lpstr>
      <vt:lpstr>country!Print_Area</vt:lpstr>
      <vt:lpstr>CY!Print_Area</vt:lpstr>
      <vt:lpstr>CZ!Print_Area</vt:lpstr>
      <vt:lpstr>DE!Print_Area</vt:lpstr>
      <vt:lpstr>DK!Print_Area</vt:lpstr>
      <vt:lpstr>EE!Print_Area</vt:lpstr>
      <vt:lpstr>ES!Print_Area</vt:lpstr>
      <vt:lpstr>'EU27'!Print_Area</vt:lpstr>
      <vt:lpstr>FI!Print_Area</vt:lpstr>
      <vt:lpstr>FR!Print_Area</vt:lpstr>
      <vt:lpstr>GR!Print_Area</vt:lpstr>
      <vt:lpstr>HR!Print_Area</vt:lpstr>
      <vt:lpstr>HU!Print_Area</vt:lpstr>
      <vt:lpstr>IE!Print_Area</vt:lpstr>
      <vt:lpstr>IT!Print_Area</vt:lpstr>
      <vt:lpstr>LT!Print_Area</vt:lpstr>
      <vt:lpstr>LU!Print_Area</vt:lpstr>
      <vt:lpstr>LV!Print_Area</vt:lpstr>
      <vt:lpstr>MT!Print_Area</vt:lpstr>
      <vt:lpstr>NL!Print_Area</vt:lpstr>
      <vt:lpstr>PL!Print_Area</vt:lpstr>
      <vt:lpstr>PT!Print_Area</vt:lpstr>
      <vt:lpstr>RO!Print_Area</vt:lpstr>
      <vt:lpstr>SE!Print_Area</vt:lpstr>
      <vt:lpstr>SI!Print_Area</vt:lpstr>
      <vt:lpstr>SK!Print_Area</vt:lpstr>
      <vt:lpstr>AT!Print_Titles</vt:lpstr>
      <vt:lpstr>BE!Print_Titles</vt:lpstr>
      <vt:lpstr>BG!Print_Titles</vt:lpstr>
      <vt:lpstr>country!Print_Titles</vt:lpstr>
      <vt:lpstr>CY!Print_Titles</vt:lpstr>
      <vt:lpstr>CZ!Print_Titles</vt:lpstr>
      <vt:lpstr>DE!Print_Titles</vt:lpstr>
      <vt:lpstr>DK!Print_Titles</vt:lpstr>
      <vt:lpstr>EE!Print_Titles</vt:lpstr>
      <vt:lpstr>ES!Print_Titles</vt:lpstr>
      <vt:lpstr>'EU27'!Print_Titles</vt:lpstr>
      <vt:lpstr>FI!Print_Titles</vt:lpstr>
      <vt:lpstr>FR!Print_Titles</vt:lpstr>
      <vt:lpstr>GR!Print_Titles</vt:lpstr>
      <vt:lpstr>HR!Print_Titles</vt:lpstr>
      <vt:lpstr>HU!Print_Titles</vt:lpstr>
      <vt:lpstr>IE!Print_Titles</vt:lpstr>
      <vt:lpstr>IT!Print_Titles</vt:lpstr>
      <vt:lpstr>LT!Print_Titles</vt:lpstr>
      <vt:lpstr>LU!Print_Titles</vt:lpstr>
      <vt:lpstr>LV!Print_Titles</vt:lpstr>
      <vt:lpstr>MT!Print_Titles</vt:lpstr>
      <vt:lpstr>NL!Print_Titles</vt:lpstr>
      <vt:lpstr>PL!Print_Titles</vt:lpstr>
      <vt:lpstr>PT!Print_Titles</vt:lpstr>
      <vt:lpstr>RO!Print_Titles</vt:lpstr>
      <vt:lpstr>SE!Print_Titles</vt:lpstr>
      <vt:lpstr>SI!Print_Titles</vt:lpstr>
      <vt:lpstr>SK!Print_Titles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Karine POLLIER</dc:creator>
  <cp:keywords/>
  <dc:description/>
  <cp:lastModifiedBy>JOZSA Balazs (ENER)</cp:lastModifiedBy>
  <cp:revision/>
  <dcterms:created xsi:type="dcterms:W3CDTF">2018-02-14T17:06:32Z</dcterms:created>
  <dcterms:modified xsi:type="dcterms:W3CDTF">2020-10-12T15:59:57Z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0x010100887D3B914211DA4690539851AF11284A</vt:lpwstr>
  </property>
</Properties>
</file>